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worksheets/sheet18.xml" ContentType="application/vnd.openxmlformats-officedocument.spreadsheetml.worksheet+xml"/>
  <Override PartName="/xl/pivotTables/pivotTable2.xml" ContentType="application/vnd.openxmlformats-officedocument.spreadsheetml.pivotTable+xml"/>
  <Override PartName="/xl/pivotCache/pivotCacheDefinition2.xml" ContentType="application/vnd.openxmlformats-officedocument.spreadsheetml.pivotCacheDefinition+xml"/>
  <Override PartName="/xl/worksheets/sheet19.xml" ContentType="application/vnd.openxmlformats-officedocument.spreadsheetml.worksheet+xml"/>
  <Override PartName="/xl/pivotTables/pivotTable3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1.xml" ContentType="application/vnd.openxmlformats-officedocument.spreadsheetml.comments+xml"/>
  <Override PartName="/xl/threadedComments/threadedComment1.xml" ContentType="application/vnd.ms-excel.threadedcomments+xml"/>
  <Default Extension="rels" ContentType="application/vnd.openxmlformats-package.relationships+xml"/>
  <Default Extension="xml" ContentType="application/xml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1" windowHeight="15800" windowWidth="28040" xWindow="4240" yWindow="640"/>
  </bookViews>
  <sheets>
    <sheet name="Sheet14" sheetId="2" r:id="rId6" state="hidden"/>
    <sheet name="输入-物料产能数据-不考虑工序" sheetId="3" r:id="rId7"/>
    <sheet name="输入-物料产能数据-考虑工序" sheetId="4" r:id="rId8"/>
    <sheet name="输入-工艺路径和机器使用情况" sheetId="5" r:id="rId9"/>
    <sheet name="Sheet18" sheetId="6" r:id="rId10"/>
    <sheet name="机器ID和数量" sheetId="7" r:id="rId11"/>
    <sheet name="物料人数数据" sheetId="8" r:id="rId12"/>
    <sheet name="物料人数数据（副本）" sheetId="9" r:id="rId13"/>
    <sheet name="输入-MOQ及采购周期" sheetId="10" r:id="rId14"/>
    <sheet name="输入-半成品库存信息" sheetId="11" r:id="rId15"/>
    <sheet name="输入_物料库存信息" sheetId="12" r:id="rId16"/>
    <sheet name="输入_未完工数据" sheetId="13" r:id="rId17"/>
    <sheet name="输入_需求计划" sheetId="14" r:id="rId18"/>
    <sheet name="输入_工作日历" sheetId="15" r:id="rId19"/>
    <sheet name="开始加工时间计算(复制数字，对时间、物料编码依次排序)" sheetId="16" r:id="rId20"/>
    <sheet name="未完工数据透视表" sheetId="17" r:id="rId21"/>
    <sheet name="未完工数据透视表（数量）" sheetId="18" r:id="rId23"/>
    <sheet name="未完工数据透视表2" sheetId="19" r:id="rId25"/>
    <sheet name="未完工数据整理" sheetId="20" r:id="rId27"/>
    <sheet name="订单库存加工顺序" sheetId="21" r:id="rId28"/>
  </sheets>
  <calcPr calcMode="auto"/>
  <pivotCaches>
    <pivotCache cacheId="1" r:id="rId22"/>
    <pivotCache cacheId="2" r:id="rId24"/>
    <pivotCache cacheId="3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tc={493A9829-EC0C-49F7-8EE5-9142528BB391}</author>
  </authors>
  <commentList>
    <comment ref="H1" authorId="0" shapeId="0" xr:uid="{493A9829-EC0C-49F7-8EE5-9142528BB391}">
      <text>
        <t>[Threaded comment] Your version of Excel allows you to read this threaded comment; however, any edits to it will get removed if the file is opened in a newer version of Excel. Learn more: https://go.microsoft.com/fwlink/?linkid=870924 Comment: 左边通过代码得到每个工序的加工顺序 Reply: 复制粘贴即可</t>
      </text>
    </comment>
  </commentList>
</comments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<sst xmlns="http://schemas.openxmlformats.org/spreadsheetml/2006/main" count="1" uniqueCount="1">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</sst>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#,##0"/>
    <numFmt numFmtId="165" formatCode="#,##0"/>
    <numFmt numFmtId="166" formatCode="yyyy/m/d"/>
    <numFmt numFmtId="167" formatCode="yyyy/m/d"/>
    <numFmt numFmtId="168" formatCode="yyyy-mm-dd"/>
    <numFmt numFmtId="169" formatCode="yyyy-mm-dd"/>
    <numFmt numFmtId="170" formatCode="yyyy-mm-dd"/>
    <numFmt numFmtId="171" formatCode="yyyy/m/d"/>
    <numFmt numFmtId="172" formatCode="yyyy/m/d"/>
  </numFmts>
  <fonts count="74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33C9A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1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CE4D6"/>
        <bgColor/>
      </patternFill>
    </fill>
    <fill>
      <patternFill patternType="solid">
        <fgColor rgb="FFF8F9FA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64E8D6"/>
        <bgColor/>
      </patternFill>
    </fill>
    <fill>
      <patternFill patternType="solid">
        <fgColor rgb="FFFAF1D1"/>
        <bgColor/>
      </patternFill>
    </fill>
    <fill>
      <patternFill patternType="solid">
        <fgColor rgb="FFB3D600"/>
        <bgColor/>
      </patternFill>
    </fill>
    <fill>
      <patternFill patternType="solid">
        <fgColor rgb="FFBACEFD"/>
        <bgColor/>
      </patternFill>
    </fill>
    <fill>
      <patternFill patternType="solid">
        <fgColor rgb="FFFAD355"/>
        <bgColor/>
      </patternFill>
    </fill>
    <fill>
      <patternFill patternType="solid">
        <fgColor rgb="FFFF8800"/>
        <bgColor/>
      </patternFill>
    </fill>
  </fills>
  <borders count="7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7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false" applyProtection="false" borderId="3" fillId="0" fontId="3" numFmtId="0" xfId="0">
      <alignment vertical="center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false" applyProtection="false" borderId="9" fillId="0" fontId="9" numFmtId="0" xfId="0">
      <alignment horizontal="center" vertical="center"/>
    </xf>
    <xf applyAlignment="true" applyBorder="false" applyFill="false" applyFont="true" applyNumberFormat="false" applyProtection="false" borderId="10" fillId="2" fontId="10" numFmtId="0" xfId="0">
      <alignment horizontal="center" vertical="center"/>
    </xf>
    <xf applyAlignment="true" applyBorder="false" applyFill="false" applyFont="true" applyNumberFormat="false" applyProtection="false" borderId="11" fillId="0" fontId="11" numFmtId="0" xfId="0">
      <alignment vertical="center"/>
    </xf>
    <xf applyAlignment="true" applyBorder="false" applyFill="false" applyFont="true" applyNumberFormat="false" applyProtection="false" borderId="12" fillId="3" fontId="12" numFmtId="0" xfId="0">
      <alignment horizontal="center" vertical="center"/>
    </xf>
    <xf applyAlignment="true" applyBorder="false" applyFill="false" applyFont="true" applyNumberFormat="false" applyProtection="false" borderId="13" fillId="0" fontId="13" numFmtId="0" xfId="0">
      <alignment vertical="center"/>
    </xf>
    <xf applyAlignment="true" applyBorder="false" applyFill="false" applyFont="true" applyNumberFormat="false" applyProtection="false" borderId="14" fillId="0" fontId="14" numFmtId="0" xfId="0">
      <alignment horizontal="center" vertical="center"/>
    </xf>
    <xf applyAlignment="true" applyBorder="false" applyFill="false" applyFont="true" applyNumberFormat="false" applyProtection="false" borderId="15" fillId="0" fontId="15" numFmtId="0" xfId="0">
      <alignment horizontal="center" vertical="center"/>
    </xf>
    <xf applyAlignment="true" applyBorder="false" applyFill="false" applyFont="true" applyNumberFormat="false" applyProtection="false" borderId="16" fillId="0" fontId="16" numFmtId="0" xfId="0">
      <alignment horizontal="center" vertical="center"/>
    </xf>
    <xf applyAlignment="true" applyBorder="false" applyFill="false" applyFont="true" applyNumberFormat="false" applyProtection="false" borderId="17" fillId="0" fontId="17" numFmtId="0" xfId="0">
      <alignment horizontal="center" vertical="center"/>
    </xf>
    <xf applyAlignment="true" applyBorder="false" applyFill="false" applyFont="true" applyNumberFormat="false" applyProtection="false" borderId="18" fillId="0" fontId="18" numFmtId="0" xfId="0">
      <alignment horizontal="center" vertical="center"/>
    </xf>
    <xf applyAlignment="true" applyBorder="false" applyFill="false" applyFont="true" applyNumberFormat="false" applyProtection="false" borderId="19" fillId="0" fontId="19" numFmtId="0" xfId="0">
      <alignment horizontal="center" vertical="center"/>
    </xf>
    <xf applyAlignment="true" applyBorder="false" applyFill="false" applyFont="true" applyNumberFormat="false" applyProtection="false" borderId="20" fillId="0" fontId="20" numFmtId="0" xfId="0">
      <alignment vertical="center"/>
    </xf>
    <xf applyAlignment="true" applyBorder="false" applyFill="false" applyFont="true" applyNumberFormat="false" applyProtection="false" borderId="21" fillId="0" fontId="21" numFmtId="0" xfId="0">
      <alignment vertical="center" wrapText="true"/>
    </xf>
    <xf applyAlignment="true" applyBorder="false" applyFill="false" applyFont="true" applyNumberFormat="false" applyProtection="false" borderId="22" fillId="0" fontId="22" numFmtId="0" xfId="0">
      <alignment horizontal="center" vertical="center"/>
    </xf>
    <xf applyAlignment="true" applyBorder="false" applyFill="false" applyFont="true" applyNumberFormat="false" applyProtection="false" borderId="23" fillId="4" fontId="23" numFmtId="0" xfId="0">
      <alignment horizontal="center" vertical="center"/>
    </xf>
    <xf applyAlignment="true" applyBorder="false" applyFill="false" applyFont="true" applyNumberFormat="false" applyProtection="false" borderId="24" fillId="0" fontId="24" numFmtId="0" xfId="0">
      <alignment horizontal="center" vertical="center"/>
    </xf>
    <xf applyAlignment="true" applyBorder="false" applyFill="false" applyFont="true" applyNumberFormat="false" applyProtection="false" borderId="25" fillId="0" fontId="25" numFmtId="0" xfId="0">
      <alignment horizontal="center" vertical="center" wrapText="true"/>
    </xf>
    <xf applyAlignment="true" applyBorder="false" applyFill="false" applyFont="true" applyNumberFormat="false" applyProtection="false" borderId="26" fillId="0" fontId="26" numFmtId="0" xfId="0">
      <alignment horizontal="center" vertical="center" wrapText="true"/>
    </xf>
    <xf applyAlignment="true" applyBorder="false" applyFill="false" applyFont="true" applyNumberFormat="false" applyProtection="false" borderId="27" fillId="0" fontId="27" numFmtId="0" xfId="0">
      <alignment horizontal="center" vertical="center"/>
    </xf>
    <xf applyAlignment="true" applyBorder="false" applyFill="false" applyFont="true" applyNumberFormat="false" applyProtection="false" borderId="28" fillId="0" fontId="28" numFmtId="0" xfId="0">
      <alignment horizontal="center" vertical="center"/>
    </xf>
    <xf applyAlignment="true" applyBorder="false" applyFill="false" applyFont="true" applyNumberFormat="false" applyProtection="false" borderId="29" fillId="0" fontId="29" numFmtId="0" xfId="0">
      <alignment horizontal="center" vertical="center"/>
    </xf>
    <xf applyAlignment="true" applyBorder="false" applyFill="false" applyFont="true" applyNumberFormat="false" applyProtection="false" borderId="30" fillId="0" fontId="30" numFmtId="0" xfId="0">
      <alignment horizontal="center" vertical="center"/>
    </xf>
    <xf applyAlignment="true" applyBorder="false" applyFill="false" applyFont="true" applyNumberFormat="false" applyProtection="false" borderId="31" fillId="0" fontId="31" numFmtId="0" xfId="0">
      <alignment vertical="top"/>
    </xf>
    <xf applyAlignment="true" applyBorder="false" applyFill="false" applyFont="true" applyNumberFormat="false" applyProtection="false" borderId="32" fillId="0" fontId="32" numFmtId="0" xfId="0">
      <alignment vertical="center"/>
    </xf>
    <xf applyAlignment="true" applyBorder="false" applyFill="false" applyFont="true" applyNumberFormat="false" applyProtection="false" borderId="33" fillId="0" fontId="33" numFmtId="0" xfId="0">
      <alignment vertical="center"/>
    </xf>
    <xf applyAlignment="true" applyBorder="false" applyFill="false" applyFont="true" applyNumberFormat="false" applyProtection="false" borderId="34" fillId="0" fontId="34" numFmtId="0" xfId="0">
      <alignment vertical="center"/>
    </xf>
    <xf applyAlignment="true" applyBorder="false" applyFill="false" applyFont="true" applyNumberFormat="false" applyProtection="false" borderId="35" fillId="0" fontId="35" numFmtId="0" xfId="0">
      <alignment vertical="center"/>
    </xf>
    <xf applyAlignment="true" applyBorder="false" applyFill="false" applyFont="true" applyNumberFormat="false" applyProtection="false" borderId="36" fillId="0" fontId="36" numFmtId="0" xfId="0">
      <alignment vertical="top"/>
    </xf>
    <xf applyAlignment="true" applyBorder="false" applyFill="false" applyFont="true" applyNumberFormat="false" applyProtection="false" borderId="37" fillId="0" fontId="37" numFmtId="0" xfId="0">
      <alignment vertical="bottom"/>
    </xf>
    <xf applyAlignment="true" applyBorder="false" applyFill="false" applyFont="true" applyNumberFormat="false" applyProtection="false" borderId="38" fillId="0" fontId="38" numFmtId="0" xfId="0">
      <alignment vertical="center"/>
    </xf>
    <xf applyAlignment="true" applyBorder="false" applyFill="false" applyFont="true" applyNumberFormat="false" applyProtection="false" borderId="39" fillId="0" fontId="39" numFmtId="0" xfId="0">
      <alignment vertical="top"/>
    </xf>
    <xf applyAlignment="true" applyBorder="false" applyFill="false" applyFont="true" applyNumberFormat="false" applyProtection="false" borderId="40" fillId="0" fontId="40" numFmtId="0" xfId="0">
      <alignment horizontal="left" vertical="center"/>
    </xf>
    <xf applyAlignment="true" applyBorder="false" applyFill="false" applyFont="true" applyNumberFormat="true" applyProtection="false" borderId="41" fillId="0" fontId="41" numFmtId="164" xfId="0">
      <alignment horizontal="center" vertical="bottom"/>
    </xf>
    <xf applyAlignment="true" applyBorder="false" applyFill="false" applyFont="true" applyNumberFormat="false" applyProtection="false" borderId="42" fillId="0" fontId="42" numFmtId="0" xfId="0">
      <alignment horizontal="center" vertical="center"/>
    </xf>
    <xf applyAlignment="true" applyBorder="false" applyFill="false" applyFont="true" applyNumberFormat="false" applyProtection="false" borderId="43" fillId="0" fontId="43" numFmtId="0" xfId="0">
      <alignment horizontal="center" vertical="bottom"/>
    </xf>
    <xf applyAlignment="true" applyBorder="false" applyFill="false" applyFont="true" applyNumberFormat="false" applyProtection="false" borderId="44" fillId="0" fontId="44" numFmtId="0" xfId="0">
      <alignment horizontal="center" vertical="bottom"/>
    </xf>
    <xf applyAlignment="true" applyBorder="false" applyFill="false" applyFont="true" applyNumberFormat="false" applyProtection="false" borderId="45" fillId="0" fontId="45" numFmtId="0" xfId="0">
      <alignment horizontal="center" vertical="center"/>
    </xf>
    <xf applyAlignment="true" applyBorder="false" applyFill="false" applyFont="true" applyNumberFormat="false" applyProtection="false" borderId="46" fillId="0" fontId="46" numFmtId="0" xfId="0">
      <alignment vertical="center"/>
    </xf>
    <xf applyAlignment="true" applyBorder="false" applyFill="false" applyFont="true" applyNumberFormat="false" applyProtection="false" borderId="47" fillId="0" fontId="47" numFmtId="0" xfId="0">
      <alignment horizontal="center" vertical="center"/>
    </xf>
    <xf applyAlignment="true" applyBorder="false" applyFill="false" applyFont="true" applyNumberFormat="false" applyProtection="false" borderId="48" fillId="0" fontId="48" numFmtId="0" xfId="0">
      <alignment vertical="center"/>
    </xf>
    <xf applyAlignment="true" applyBorder="false" applyFill="false" applyFont="true" applyNumberFormat="false" applyProtection="false" borderId="49" fillId="0" fontId="49" numFmtId="0" xfId="0">
      <alignment horizontal="center" vertical="center"/>
    </xf>
    <xf applyAlignment="true" applyBorder="false" applyFill="false" applyFont="true" applyNumberFormat="false" applyProtection="false" borderId="50" fillId="0" fontId="50" numFmtId="0" xfId="0">
      <alignment horizontal="center" vertical="center"/>
    </xf>
    <xf applyAlignment="true" applyBorder="false" applyFill="false" applyFont="true" applyNumberFormat="false" applyProtection="false" borderId="51" fillId="0" fontId="51" numFmtId="0" xfId="0">
      <alignment horizontal="center" vertical="center"/>
    </xf>
    <xf applyAlignment="true" applyBorder="false" applyFill="false" applyFont="true" applyNumberFormat="false" applyProtection="false" borderId="52" fillId="0" fontId="52" numFmtId="0" xfId="0">
      <alignment horizontal="center" vertical="bottom"/>
    </xf>
    <xf applyAlignment="true" applyBorder="false" applyFill="false" applyFont="true" applyNumberFormat="true" applyProtection="false" borderId="53" fillId="0" fontId="53" numFmtId="165" xfId="0">
      <alignment horizontal="center" vertical="bottom"/>
    </xf>
    <xf applyAlignment="true" applyBorder="false" applyFill="false" applyFont="true" applyNumberFormat="true" applyProtection="false" borderId="54" fillId="0" fontId="54" numFmtId="166" xfId="0">
      <alignment horizontal="center" vertical="center"/>
    </xf>
    <xf applyAlignment="true" applyBorder="false" applyFill="false" applyFont="true" applyNumberFormat="false" applyProtection="false" borderId="55" fillId="0" fontId="55" numFmtId="0" xfId="0">
      <alignment horizontal="center" vertical="center"/>
    </xf>
    <xf applyAlignment="true" applyBorder="false" applyFill="false" applyFont="true" applyNumberFormat="true" applyProtection="false" borderId="56" fillId="0" fontId="56" numFmtId="167" xfId="0">
      <alignment horizontal="center" vertical="center"/>
    </xf>
    <xf applyAlignment="true" applyBorder="false" applyFill="false" applyFont="true" applyNumberFormat="true" applyProtection="false" borderId="57" fillId="0" fontId="57" numFmtId="168" xfId="0">
      <alignment vertical="center"/>
    </xf>
    <xf applyAlignment="true" applyBorder="false" applyFill="false" applyFont="true" applyNumberFormat="true" applyProtection="false" borderId="58" fillId="0" fontId="58" numFmtId="169" xfId="0">
      <alignment vertical="center"/>
    </xf>
    <xf applyAlignment="true" applyBorder="false" applyFill="false" applyFont="true" applyNumberFormat="true" applyProtection="false" borderId="59" fillId="0" fontId="59" numFmtId="170" xfId="0">
      <alignment vertical="center"/>
    </xf>
    <xf applyAlignment="true" applyBorder="false" applyFill="false" applyFont="true" applyNumberFormat="false" applyProtection="false" borderId="60" fillId="5" fontId="60" numFmtId="0" xfId="0">
      <alignment vertical="center"/>
    </xf>
    <xf applyAlignment="true" applyBorder="false" applyFill="false" applyFont="true" applyNumberFormat="false" applyProtection="false" borderId="61" fillId="0" fontId="61" numFmtId="0" xfId="0">
      <alignment vertical="center"/>
    </xf>
    <xf applyAlignment="true" applyBorder="false" applyFill="false" applyFont="true" applyNumberFormat="true" applyProtection="false" borderId="62" fillId="6" fontId="62" numFmtId="171" xfId="0">
      <alignment vertical="center"/>
    </xf>
    <xf applyAlignment="true" applyBorder="false" applyFill="false" applyFont="true" applyNumberFormat="false" applyProtection="false" borderId="63" fillId="7" fontId="63" numFmtId="0" xfId="0">
      <alignment vertical="center"/>
    </xf>
    <xf applyAlignment="true" applyBorder="false" applyFill="false" applyFont="true" applyNumberFormat="true" applyProtection="false" borderId="64" fillId="0" fontId="64" numFmtId="172" xfId="0">
      <alignment vertical="center"/>
    </xf>
    <xf applyAlignment="true" applyBorder="false" applyFill="false" applyFont="true" applyNumberFormat="false" applyProtection="false" borderId="65" fillId="8" fontId="65" numFmtId="0" xfId="0">
      <alignment vertical="center"/>
    </xf>
    <xf applyAlignment="true" applyBorder="false" applyFill="false" applyFont="true" applyNumberFormat="false" applyProtection="false" borderId="66" fillId="9" fontId="66" numFmtId="0" xfId="0">
      <alignment vertical="center"/>
    </xf>
    <xf applyAlignment="true" applyBorder="false" applyFill="false" applyFont="true" applyNumberFormat="false" applyProtection="false" borderId="67" fillId="10" fontId="67" numFmtId="0" xfId="0">
      <alignment vertical="center"/>
    </xf>
    <xf applyAlignment="true" applyBorder="false" applyFill="false" applyFont="true" applyNumberFormat="false" applyProtection="false" borderId="68" fillId="11" fontId="68" numFmtId="0" xfId="0">
      <alignment vertical="center"/>
    </xf>
    <xf applyAlignment="true" applyBorder="false" applyFill="false" applyFont="true" applyNumberFormat="false" applyProtection="false" borderId="69" fillId="12" fontId="69" numFmtId="0" xfId="0">
      <alignment vertical="center"/>
    </xf>
    <xf applyAlignment="true" applyBorder="false" applyFill="false" applyFont="true" applyNumberFormat="false" applyProtection="false" borderId="70" fillId="13" fontId="70" numFmtId="0" xfId="0">
      <alignment vertical="center"/>
    </xf>
    <xf applyAlignment="true" applyBorder="false" applyFill="false" applyFont="true" applyNumberFormat="false" applyProtection="false" borderId="71" fillId="14" fontId="71" numFmtId="0" xfId="0">
      <alignment vertical="center"/>
    </xf>
    <xf applyAlignment="true" applyBorder="false" applyFill="false" applyFont="true" applyNumberFormat="false" applyProtection="false" borderId="72" fillId="15" fontId="72" numFmtId="0" xfId="0">
      <alignment vertical="center"/>
    </xf>
    <xf applyAlignment="true" applyBorder="false" applyFill="false" applyFont="true" applyNumberFormat="false" applyProtection="false" borderId="73" fillId="16" fontId="73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4.xml" Type="http://schemas.openxmlformats.org/officeDocument/2006/relationships/worksheet"></Relationship><Relationship Id="rId9" Target="worksheets/sheet5.xml" Type="http://schemas.openxmlformats.org/officeDocument/2006/relationships/worksheet"></Relationship><Relationship Id="rId10" Target="worksheets/sheet6.xml" Type="http://schemas.openxmlformats.org/officeDocument/2006/relationships/worksheet"></Relationship><Relationship Id="rId11" Target="worksheets/sheet7.xml" Type="http://schemas.openxmlformats.org/officeDocument/2006/relationships/worksheet"></Relationship><Relationship Id="rId12" Target="worksheets/sheet8.xml" Type="http://schemas.openxmlformats.org/officeDocument/2006/relationships/worksheet"></Relationship><Relationship Id="rId13" Target="worksheets/sheet9.xml" Type="http://schemas.openxmlformats.org/officeDocument/2006/relationships/worksheet"></Relationship><Relationship Id="rId14" Target="worksheets/sheet10.xml" Type="http://schemas.openxmlformats.org/officeDocument/2006/relationships/worksheet"></Relationship><Relationship Id="rId15" Target="worksheets/sheet11.xml" Type="http://schemas.openxmlformats.org/officeDocument/2006/relationships/worksheet"></Relationship><Relationship Id="rId16" Target="worksheets/sheet12.xml" Type="http://schemas.openxmlformats.org/officeDocument/2006/relationships/worksheet"></Relationship><Relationship Id="rId17" Target="worksheets/sheet13.xml" Type="http://schemas.openxmlformats.org/officeDocument/2006/relationships/worksheet"></Relationship><Relationship Id="rId18" Target="worksheets/sheet14.xml" Type="http://schemas.openxmlformats.org/officeDocument/2006/relationships/worksheet"></Relationship><Relationship Id="rId19" Target="worksheets/sheet15.xml" Type="http://schemas.openxmlformats.org/officeDocument/2006/relationships/worksheet"></Relationship><Relationship Id="rId20" Target="worksheets/sheet16.xml" Type="http://schemas.openxmlformats.org/officeDocument/2006/relationships/worksheet"></Relationship><Relationship Id="rId21" Target="worksheets/sheet17.xml" Type="http://schemas.openxmlformats.org/officeDocument/2006/relationships/worksheet"></Relationship><Relationship Id="rId22" Target="/xl/pivotCache/pivotCacheDefinition1.xml" Type="http://schemas.openxmlformats.org/officeDocument/2006/relationships/pivotCacheDefinition"></Relationship><Relationship Id="rId23" Target="worksheets/sheet18.xml" Type="http://schemas.openxmlformats.org/officeDocument/2006/relationships/worksheet"></Relationship><Relationship Id="rId24" Target="/xl/pivotCache/pivotCacheDefinition2.xml" Type="http://schemas.openxmlformats.org/officeDocument/2006/relationships/pivotCacheDefinition"></Relationship><Relationship Id="rId25" Target="worksheets/sheet19.xml" Type="http://schemas.openxmlformats.org/officeDocument/2006/relationships/worksheet"></Relationship><Relationship Id="rId26" Target="/xl/pivotCache/pivotCacheDefinition3.xml" Type="http://schemas.openxmlformats.org/officeDocument/2006/relationships/pivotCacheDefinition"></Relationship><Relationship Id="rId27" Target="worksheets/sheet20.xml" Type="http://schemas.openxmlformats.org/officeDocument/2006/relationships/worksheet"></Relationship><Relationship Id="rId28" Target="worksheets/sheet21.xml" Type="http://schemas.openxmlformats.org/officeDocument/2006/relationships/worksheet"></Relationship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丁宁" id="{0B64B262-C571-4A27-A979-960441BA31B8}" userId="S::dingning@benewake.com::f75d939b-6f39-4698-beab-4ed188257695" providerId="AD"/>
  <person displayName="代亚勋" id="{2890DE6A-A58E-4D3A-A591-782857C3CF7D}" userId="S::daiyaxun@benewake.com::2aa10612-4e16-405f-aee4-a26d61a21464" providerId="AD"/>
</personList>
</file>

<file path=xl/pivotCache/pivotCacheDefinition1.xml><?xml version="1.0" encoding="utf-8"?>
<pivotCacheDefinition xmlns="http://schemas.openxmlformats.org/spreadsheetml/2006/main" saveData="false" refreshOnLoad="true" backgroundQuery="false" createdVersion="3" refreshedVersion="3" minRefreshableVersion="3">
  <cacheSource type="worksheet">
    <worksheetSource ref="$A:$J" sheet="输入_未完工数据"/>
  </cacheSource>
  <cacheFields count="10">
    <cacheField name="优先级" numFmtId="0">
      <sharedItems containsString="false" containsBlank="true" count="0"/>
    </cacheField>
    <cacheField name="订单编号" numFmtId="0">
      <sharedItems count="11">
        <s v="SUB00000606"/>
        <s v="SUB00000618"/>
        <s v="SUB00000614"/>
        <s v="SUB00000619"/>
        <s v="SUB00000620"/>
        <s v="SUB00000621"/>
        <s v="SUB00000622"/>
        <s v="SUB00000623"/>
        <s v="SUB00000624"/>
        <s v="SUB00000625"/>
        <m/>
      </sharedItems>
    </cacheField>
    <cacheField name="物料编码" numFmtId="0">
      <sharedItems count="9">
        <s v="13.01.04.033"/>
        <s v="13.01.08.006"/>
        <s v="13.01.02.023"/>
        <s v="13.01.08.005"/>
        <s v="13.01.05.017"/>
        <s v="13.01.07.002"/>
        <s v="13.01.05.005"/>
        <s v="13.01.04.056"/>
        <m/>
      </sharedItems>
    </cacheField>
    <cacheField name="物料名称" numFmtId="0">
      <sharedItems count="0"/>
    </cacheField>
    <cacheField name="工序" numFmtId="0">
      <sharedItems count="4">
        <s v="组装"/>
        <s v="测试"/>
        <s v="包装"/>
        <m/>
      </sharedItems>
    </cacheField>
    <cacheField name="总数量" numFmtId="0">
      <sharedItems containsSemiMixedTypes="false" containsString="false" containsNumber="true" containsInteger="true" minValue="56" maxValue="3000" count="0"/>
    </cacheField>
    <cacheField name="完成数量" numFmtId="0">
      <sharedItems containsSemiMixedTypes="false" containsString="false" containsNumber="true" containsInteger="true" minValue="0" maxValue="2496" count="0"/>
    </cacheField>
    <cacheField name="产能(秒/台/人)" numFmtId="0">
      <sharedItems containsSemiMixedTypes="false" containsString="false" containsNumber="true" minValue="2" maxValue="521.07" count="0"/>
    </cacheField>
    <cacheField name="剩余数量" numFmtId="0">
      <sharedItems containsSemiMixedTypes="false" containsString="false" containsNumber="true" containsInteger="true" minValue="56" maxValue="3000" count="0"/>
    </cacheField>
    <cacheField name="剩余产能" numFmtId="0">
      <sharedItems containsSemiMixedTypes="false" containsString="false" containsNumber="true" minValue="1929.9" maxValue="191184" count="23">
        <n v="26208"/>
        <n v="122250"/>
        <n v="18000"/>
        <n v="145872"/>
        <n v="191184"/>
        <n v="103920"/>
        <n v="73840"/>
        <n v="42245"/>
        <n v="9787.35"/>
        <n v="5514"/>
        <n v="1929.9"/>
        <n v="29235.219999999998"/>
        <n v="124200"/>
        <n v="62528.40000000001"/>
        <n v="28800"/>
        <n v="6552"/>
        <n v="58560"/>
        <n v="4880"/>
        <n v="19062"/>
        <n v="16518.88"/>
        <n v="2489.2000000000003"/>
        <n v="336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saveData="false" refreshOnLoad="true" backgroundQuery="false" createdVersion="3" refreshedVersion="3" minRefreshableVersion="3">
  <cacheSource type="worksheet">
    <worksheetSource ref="$A:$J" sheet="输入_未完工数据"/>
  </cacheSource>
  <cacheFields count="10">
    <cacheField name="优先级" numFmtId="0">
      <sharedItems containsString="false" containsBlank="true" count="0"/>
    </cacheField>
    <cacheField name="订单编号" numFmtId="0">
      <sharedItems count="11">
        <s v="SUB00000606"/>
        <s v="SUB00000618"/>
        <s v="SUB00000614"/>
        <s v="SUB00000619"/>
        <s v="SUB00000620"/>
        <s v="SUB00000621"/>
        <s v="SUB00000622"/>
        <s v="SUB00000623"/>
        <s v="SUB00000624"/>
        <s v="SUB00000625"/>
        <m/>
      </sharedItems>
    </cacheField>
    <cacheField name="物料编码" numFmtId="0">
      <sharedItems count="9">
        <s v="13.01.04.033"/>
        <s v="13.01.08.006"/>
        <s v="13.01.02.023"/>
        <s v="13.01.08.005"/>
        <s v="13.01.05.017"/>
        <s v="13.01.07.002"/>
        <s v="13.01.05.005"/>
        <s v="13.01.04.056"/>
        <m/>
      </sharedItems>
    </cacheField>
    <cacheField name="物料名称" numFmtId="0">
      <sharedItems count="0"/>
    </cacheField>
    <cacheField name="工序" numFmtId="0">
      <sharedItems count="4">
        <s v="组装"/>
        <s v="测试"/>
        <s v="包装"/>
        <m/>
      </sharedItems>
    </cacheField>
    <cacheField name="总数量" numFmtId="0">
      <sharedItems containsSemiMixedTypes="false" containsString="false" containsNumber="true" containsInteger="true" minValue="56" maxValue="3000" count="11">
        <n v="3000"/>
        <n v="2400"/>
        <n v="355"/>
        <n v="200"/>
        <n v="70"/>
        <n v="1200"/>
        <n v="240"/>
        <n v="2440"/>
        <n v="180"/>
        <n v="56"/>
        <m/>
      </sharedItems>
    </cacheField>
    <cacheField name="完成数量" numFmtId="0">
      <sharedItems containsSemiMixedTypes="false" containsString="false" containsNumber="true" containsInteger="true" minValue="0" maxValue="2496" count="0"/>
    </cacheField>
    <cacheField name="产能(秒/台/人)" numFmtId="0">
      <sharedItems containsSemiMixedTypes="false" containsString="false" containsNumber="true" minValue="2" maxValue="521.07" count="0"/>
    </cacheField>
    <cacheField name="剩余数量" numFmtId="0">
      <sharedItems containsSemiMixedTypes="false" containsString="false" containsNumber="true" containsInteger="true" minValue="56" maxValue="3000" count="0"/>
    </cacheField>
    <cacheField name="剩余产能" numFmtId="0">
      <sharedItems containsSemiMixedTypes="false" containsString="false" containsNumber="true" minValue="1929.9" maxValue="191184" count="0"/>
    </cacheField>
  </cacheFields>
</pivotCacheDefinition>
</file>

<file path=xl/pivotCache/pivotCacheDefinition3.xml><?xml version="1.0" encoding="utf-8"?>
<pivotCacheDefinition xmlns="http://schemas.openxmlformats.org/spreadsheetml/2006/main" saveData="false" refreshOnLoad="true" backgroundQuery="false" createdVersion="3" refreshedVersion="3" minRefreshableVersion="3">
  <cacheSource type="worksheet">
    <worksheetSource ref="$B:$F" sheet="输入_未完工数据"/>
  </cacheSource>
  <cacheFields count="5">
    <cacheField name="订单编号" numFmtId="0">
      <sharedItems count="0"/>
    </cacheField>
    <cacheField name="物料编码" numFmtId="0">
      <sharedItems count="9">
        <s v="13.01.04.033"/>
        <s v="13.01.08.006"/>
        <s v="13.01.02.023"/>
        <s v="13.01.08.005"/>
        <s v="13.01.05.017"/>
        <s v="13.01.07.002"/>
        <s v="13.01.05.005"/>
        <s v="13.01.04.056"/>
        <m/>
      </sharedItems>
    </cacheField>
    <cacheField name="物料名称" numFmtId="0">
      <sharedItems count="0"/>
    </cacheField>
    <cacheField name="工序" numFmtId="0">
      <sharedItems count="4">
        <s v="组装"/>
        <s v="测试"/>
        <s v="包装"/>
        <m/>
      </sharedItems>
    </cacheField>
    <cacheField name="总数量" numFmtId="0">
      <sharedItems containsSemiMixedTypes="false" containsString="false" containsNumber="true" containsInteger="true" minValue="56" maxValue="3000" count="11">
        <n v="3000"/>
        <n v="2400"/>
        <n v="355"/>
        <n v="200"/>
        <n v="70"/>
        <n v="1200"/>
        <n v="240"/>
        <n v="2440"/>
        <n v="180"/>
        <n v="56"/>
        <m/>
      </sharedItems>
    </cacheField>
  </cacheFields>
</pivotCacheDefinition>
</file>

<file path=xl/pivotTables/_rels/pivotTable1.xml.rels><?xml version="1.0" encoding="UTF-8" standalone="yes"?>
<Relationships xmlns="http://schemas.openxmlformats.org/package/2006/relationships"><Relationship Id="rId1" Target="../pivotCache/pivotCacheDefinition1.xml" Type="http://schemas.openxmlformats.org/officeDocument/2006/relationships/pivotCacheDefinition"></Relationship></Relationships>
</file>

<file path=xl/pivotTables/_rels/pivotTable2.xml.rels><?xml version="1.0" encoding="UTF-8" standalone="yes"?>
<Relationships xmlns="http://schemas.openxmlformats.org/package/2006/relationships"><Relationship Id="rId1" Target="../pivotCache/pivotCacheDefinition2.xml" Type="http://schemas.openxmlformats.org/officeDocument/2006/relationships/pivotCacheDefinition"></Relationship></Relationships>
</file>

<file path=xl/pivotTables/_rels/pivotTable3.xml.rels><?xml version="1.0" encoding="UTF-8" standalone="yes"?>
<Relationships xmlns="http://schemas.openxmlformats.org/package/2006/relationships"><Relationship Id="rId1" Target="../pivotCache/pivotCacheDefinition3.xml" Type="http://schemas.openxmlformats.org/officeDocument/2006/relationships/pivotCacheDefinition"></Relationship></Relationships>
</file>

<file path=xl/pivotTables/pivotTable1.xml><?xml version="1.0" encoding="utf-8"?>
<pivotTableDefinition xmlns="http://schemas.openxmlformats.org/spreadsheetml/2006/main" name="Pivot Table1" cacheId="1" dataCaption="值" updatedVersion="3" minRefreshableVersion="3" useAutoFormatting="true" rowGrandTotals="false" colGrandTotals="false" createdVersion="3" compact="false" compactData="false">
  <location ref="$A$1:$F$13" firstHeaderRow="1" firstDataRow="1" firstDataCol="1"/>
  <pivotFields count="10">
    <pivotField compact="false" outline="false" showAll="false"/>
    <pivotField axis="axisRow" compact="false" outline="false" subtotalTop="false" showAll="false" defaultSubtotal="false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compact="false" outline="false" subtotalTop="false" showAll="false" defaultSubtotal="false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false" outline="false" showAll="false"/>
    <pivotField axis="axisCol" compact="false" outline="false" subtotalTop="false" showAll="false" defaultSubtotal="false">
      <items count="4">
        <item x="0"/>
        <item x="1"/>
        <item x="2"/>
        <item x="3"/>
      </items>
    </pivotField>
    <pivotField compact="false" outline="false" showAll="false"/>
    <pivotField compact="false" outline="false" showAll="false"/>
    <pivotField compact="false" outline="false" showAll="false"/>
    <pivotField compact="false" outline="false" showAll="false"/>
    <pivotField dataField="true" compact="false" outline="false" subtotalTop="false" showAll="false" defaultSubtotal="false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</pivotFields>
  <rowFields count="2">
    <field x="1"/>
    <field x="2"/>
  </rowFields>
  <rowItems count="1">
    <i>
      <x/>
      <x/>
    </i>
  </rowItems>
  <colFields count="1">
    <field x="4"/>
  </colFields>
  <colItems count="1">
    <i/>
  </colItems>
  <dataFields count="1">
    <dataField name="求和项:剩余产能" fld="9" subtotal="sum"/>
  </dataFields>
  <pivotTableStyleInfo name="PivotStyleLight16" showRowHeaders="true" showColHeaders="true" showLastColumn="true"/>
</pivotTableDefinition>
</file>

<file path=xl/pivotTables/pivotTable2.xml><?xml version="1.0" encoding="utf-8"?>
<pivotTableDefinition xmlns="http://schemas.openxmlformats.org/spreadsheetml/2006/main" name="Pivot Table2" cacheId="2" dataCaption="值" updatedVersion="3" minRefreshableVersion="3" useAutoFormatting="true" rowGrandTotals="false" colGrandTotals="false" createdVersion="3" compact="false" compactData="false">
  <location ref="$A$1:$F$13" firstHeaderRow="1" firstDataRow="1" firstDataCol="1"/>
  <pivotFields count="10">
    <pivotField compact="false" outline="false" showAll="false"/>
    <pivotField axis="axisRow" compact="false" outline="false" subtotalTop="false" showAll="false" defaultSubtotal="false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compact="false" outline="false" subtotalTop="false" showAll="false" defaultSubtotal="false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false" outline="false" showAll="false"/>
    <pivotField axis="axisCol" compact="false" outline="false" subtotalTop="false" showAll="false" defaultSubtotal="false">
      <items count="4">
        <item x="0"/>
        <item x="1"/>
        <item x="2"/>
        <item x="3"/>
      </items>
    </pivotField>
    <pivotField dataField="true" compact="false" outline="false" subtotalTop="false" showAll="false" defaultSubtotal="false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compact="false" outline="false" showAll="false"/>
    <pivotField compact="false" outline="false" showAll="false"/>
    <pivotField compact="false" outline="false" showAll="false"/>
    <pivotField compact="false" outline="false" showAll="false"/>
  </pivotFields>
  <rowFields count="2">
    <field x="1"/>
    <field x="2"/>
  </rowFields>
  <rowItems count="1">
    <i>
      <x/>
      <x/>
    </i>
  </rowItems>
  <colFields count="1">
    <field x="4"/>
  </colFields>
  <colItems count="1">
    <i/>
  </colItems>
  <dataFields count="1">
    <dataField name="求和项:总数量" fld="5" subtotal="sum"/>
  </dataFields>
  <pivotTableStyleInfo name="PivotStyleLight16" showRowHeaders="true" showColHeaders="true" showLastColumn="true"/>
</pivotTableDefinition>
</file>

<file path=xl/pivotTables/pivotTable3.xml><?xml version="1.0" encoding="utf-8"?>
<pivotTableDefinition xmlns="http://schemas.openxmlformats.org/spreadsheetml/2006/main" name="Pivot Table3" cacheId="3" dataCaption="值" updatedVersion="3" minRefreshableVersion="3" useAutoFormatting="true" rowGrandTotals="false" colGrandTotals="false" createdVersion="3" compact="false" compactData="false">
  <location ref="$A$1:$E$11" firstHeaderRow="1" firstDataRow="1" firstDataCol="1"/>
  <pivotFields count="5">
    <pivotField compact="false" outline="false" showAll="false"/>
    <pivotField axis="axisRow" compact="false" outline="false" subtotalTop="false" showAll="false" defaultSubtotal="false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false" outline="false" showAll="false"/>
    <pivotField axis="axisCol" compact="false" outline="false" subtotalTop="false" showAll="false" defaultSubtotal="false">
      <items count="4">
        <item x="0"/>
        <item x="1"/>
        <item x="2"/>
        <item x="3"/>
      </items>
    </pivotField>
    <pivotField dataField="true" compact="false" outline="false" subtotalTop="false" showAll="false" defaultSubtotal="false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"/>
  </rowFields>
  <rowItems count="1">
    <i>
      <x/>
      <x/>
    </i>
  </rowItems>
  <colFields count="1">
    <field x="3"/>
  </colFields>
  <colItems count="1">
    <i/>
  </colItems>
  <dataFields count="1">
    <dataField name="求和项:总数量" fld="4" subtotal="sum"/>
  </dataFields>
  <pivotTableStyleInfo name="PivotStyleLight16" showRowHeaders="true" showColHeaders="true" showLastColumn="true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id="{493A9829-EC0C-49F7-8EE5-9142528BB391}" ref="H1" dT="2023-05-17T02:51:09" personId="{2890DE6A-A58E-4D3A-A591-782857C3CF7D}" parentId="{}">
    <text>左边通过代码得到每个工序的加工顺序</text>
  </threadedComment>
  <threadedComment id="{c99816c9-2e9c-4dab-8974-a1218f946b3d}" ref="H1" dT="2023-05-17T02:51:42" personId="{2890DE6A-A58E-4D3A-A591-782857C3CF7D}" parentId="{493A9829-EC0C-49F7-8EE5-9142528BB391}">
    <text>复制粘贴即可</text>
  </threadedComment>
</ThreadedComments>
</file>

<file path=xl/worksheets/_rels/sheet17.xml.rels><?xml version="1.0" encoding="UTF-8" standalone="yes"?>
<Relationships xmlns="http://schemas.openxmlformats.org/package/2006/relationships"><Relationship Id="rId1" Target="../pivotTables/pivotTable1.xml" Type="http://schemas.openxmlformats.org/officeDocument/2006/relationships/pivotTable"></Relationship></Relationships>
</file>

<file path=xl/worksheets/_rels/sheet18.xml.rels><?xml version="1.0" encoding="UTF-8" standalone="yes"?>
<Relationships xmlns="http://schemas.openxmlformats.org/package/2006/relationships"><Relationship Id="rId1" Target="../pivotTables/pivotTable2.xml" Type="http://schemas.openxmlformats.org/officeDocument/2006/relationships/pivotTable"></Relationship></Relationships>
</file>

<file path=xl/worksheets/_rels/sheet19.xml.rels><?xml version="1.0" encoding="UTF-8" standalone="yes"?>
<Relationships xmlns="http://schemas.openxmlformats.org/package/2006/relationships"><Relationship Id="rId1" Target="../pivotTables/pivotTable3.xml" Type="http://schemas.openxmlformats.org/officeDocument/2006/relationships/pivotTable"></Relationship></Relationships>
</file>

<file path=xl/worksheets/_rels/sheet21.xml.rels><?xml version="1.0" encoding="UTF-8" standalone="yes"?>
<Relationships xmlns="http://schemas.openxmlformats.org/package/2006/relationships"><Relationship Id="rId1" Target="../drawings/vmlDrawing1.vml" Type="http://schemas.openxmlformats.org/officeDocument/2006/relationships/vmlDrawing"></Relationship><Relationship Id="rId2" Target="../comments1.xml" Type="http://schemas.openxmlformats.org/officeDocument/2006/relationships/comments"></Relationship><Relationship Id="rId3" Target="../threadedComments/threadedComment1.xml" Type="http://schemas.microsoft.com/office/2017/10/relationships/threadedComment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30"/>
    <col collapsed="false" customWidth="true" hidden="false" max="3" min="3" style="0" width="7"/>
    <col collapsed="false" customWidth="true" hidden="false" max="4" min="4" style="0" width="7"/>
    <col collapsed="false" customWidth="true" hidden="false" max="5" min="5" style="0" width="7"/>
  </cols>
  <sheetData>
    <row r="1">
      <c r="A1" s="30" t="str">
        <v>物料编码</v>
      </c>
      <c r="B1" s="14" t="str">
        <v>物料名称</v>
      </c>
      <c r="C1" s="7" t="str">
        <v>周期</v>
      </c>
      <c r="D1" s="7" t="str">
        <v>MOQ</v>
      </c>
      <c r="E1" s="7" t="str">
        <v>MPQ</v>
      </c>
    </row>
    <row r="2">
      <c r="A2" s="22" t="str">
        <v>12.01.01.194</v>
      </c>
      <c r="B2" s="24" t="str">
        <v>S2R继电器主板</v>
      </c>
      <c r="C2" s="7">
        <v>21</v>
      </c>
      <c r="D2" s="7">
        <v>100</v>
      </c>
      <c r="E2" s="7">
        <v>10</v>
      </c>
    </row>
    <row r="3">
      <c r="A3" s="22" t="str">
        <v>12.01.01.155</v>
      </c>
      <c r="B3" s="24" t="str">
        <v>TF02-Pro-W-485转接板</v>
      </c>
      <c r="C3" s="7">
        <v>21</v>
      </c>
      <c r="D3" s="7">
        <v>100</v>
      </c>
      <c r="E3" s="7">
        <v>10</v>
      </c>
    </row>
    <row r="4">
      <c r="A4" s="22" t="str">
        <v>12.01.01.219</v>
      </c>
      <c r="B4" s="24" t="str">
        <v>TF02-Pro-W主板</v>
      </c>
      <c r="C4" s="7">
        <v>21</v>
      </c>
      <c r="D4" s="7">
        <v>100</v>
      </c>
      <c r="E4" s="7">
        <v>10</v>
      </c>
    </row>
    <row r="5">
      <c r="A5" s="22" t="str">
        <v>12.01.01.217</v>
      </c>
      <c r="B5" s="24" t="str">
        <v>TF02主板V4.8</v>
      </c>
      <c r="C5" s="7">
        <v>21</v>
      </c>
      <c r="D5" s="7">
        <v>1200</v>
      </c>
      <c r="E5" s="7">
        <v>100</v>
      </c>
    </row>
    <row r="6">
      <c r="A6" s="22" t="str">
        <v>12.01.01.125</v>
      </c>
      <c r="B6" s="24" t="str">
        <v>TF03-V1-主板</v>
      </c>
      <c r="C6" s="7">
        <v>21</v>
      </c>
      <c r="D6" s="7"/>
      <c r="E6" s="7"/>
    </row>
    <row r="7">
      <c r="A7" s="22" t="str">
        <v>12.01.01.163</v>
      </c>
      <c r="B7" s="24" t="str">
        <v>TF03-V1-接收板</v>
      </c>
      <c r="C7" s="7">
        <v>21</v>
      </c>
      <c r="D7" s="7"/>
      <c r="E7" s="7"/>
    </row>
    <row r="8">
      <c r="A8" s="22" t="str">
        <v>12.01.01.165</v>
      </c>
      <c r="B8" s="24" t="str">
        <v>TF03-V1-发射板</v>
      </c>
      <c r="C8" s="7">
        <v>21</v>
      </c>
      <c r="D8" s="7"/>
      <c r="E8" s="7"/>
    </row>
    <row r="9">
      <c r="A9" s="22" t="str">
        <v>12.01.01.191</v>
      </c>
      <c r="B9" s="24" t="str">
        <v>TF03-V3-主板</v>
      </c>
      <c r="C9" s="7">
        <v>21</v>
      </c>
      <c r="D9" s="7"/>
      <c r="E9" s="7"/>
    </row>
    <row r="10">
      <c r="A10" s="22" t="str">
        <v>12.01.01.192</v>
      </c>
      <c r="B10" s="24" t="str">
        <v>TF03-V3-接收板</v>
      </c>
      <c r="C10" s="7">
        <v>21</v>
      </c>
      <c r="D10" s="7"/>
      <c r="E10" s="7"/>
    </row>
    <row r="11">
      <c r="A11" s="22" t="str">
        <v>12.01.01.140</v>
      </c>
      <c r="B11" s="24" t="str">
        <v>TF03-V2-主板-CAN</v>
      </c>
      <c r="C11" s="7">
        <v>21</v>
      </c>
      <c r="D11" s="7">
        <v>1200</v>
      </c>
      <c r="E11" s="7">
        <v>100</v>
      </c>
    </row>
    <row r="12">
      <c r="A12" s="22" t="str">
        <v>12.01.01.142</v>
      </c>
      <c r="B12" s="24" t="str">
        <v>TF03-V2-主板-485</v>
      </c>
      <c r="C12" s="7">
        <v>21</v>
      </c>
      <c r="D12" s="7">
        <v>600</v>
      </c>
      <c r="E12" s="7">
        <v>100</v>
      </c>
    </row>
    <row r="13">
      <c r="A13" s="22" t="str">
        <v>12.01.01.144</v>
      </c>
      <c r="B13" s="24" t="str">
        <v>TF03-V2-主板-4~20ma</v>
      </c>
      <c r="C13" s="7">
        <v>21</v>
      </c>
      <c r="D13" s="7">
        <v>300</v>
      </c>
      <c r="E13" s="7">
        <v>100</v>
      </c>
    </row>
    <row r="14">
      <c r="A14" s="22" t="str">
        <v>12.01.01.159</v>
      </c>
      <c r="B14" s="24" t="str">
        <v>TF03-V2/V3-功能板-CAN</v>
      </c>
      <c r="C14" s="7">
        <v>1</v>
      </c>
      <c r="D14" s="7"/>
      <c r="E14" s="7"/>
    </row>
    <row r="15">
      <c r="A15" s="22" t="str">
        <v>12.01.01.153</v>
      </c>
      <c r="B15" s="24" t="str">
        <v>TF03-V2-功能板-485</v>
      </c>
      <c r="C15" s="7">
        <v>1</v>
      </c>
      <c r="D15" s="7"/>
      <c r="E15" s="7"/>
    </row>
    <row r="16">
      <c r="A16" s="22" t="str">
        <v>12.01.01.195</v>
      </c>
      <c r="B16" s="24" t="str">
        <v>TF03-V2-功能板-4~20ma</v>
      </c>
      <c r="C16" s="7">
        <v>1</v>
      </c>
      <c r="D16" s="7"/>
      <c r="E16" s="7"/>
    </row>
    <row r="17">
      <c r="A17" s="22" t="str">
        <v>12.01.01.169</v>
      </c>
      <c r="B17" s="24" t="str">
        <v>TF03-V2/V3-发射板</v>
      </c>
      <c r="C17" s="7">
        <v>30</v>
      </c>
      <c r="D17" s="7">
        <v>3300</v>
      </c>
      <c r="E17" s="7">
        <v>100</v>
      </c>
    </row>
    <row r="18">
      <c r="A18" s="22" t="str">
        <v>12.01.01.164</v>
      </c>
      <c r="B18" s="24" t="str">
        <v>TF03-V2-接收板</v>
      </c>
      <c r="C18" s="7">
        <v>21</v>
      </c>
      <c r="D18" s="7">
        <v>1000</v>
      </c>
      <c r="E18" s="7">
        <v>100</v>
      </c>
    </row>
    <row r="19">
      <c r="A19" s="22" t="str">
        <v>12.01.01.214</v>
      </c>
      <c r="B19" s="24" t="str" xml:space="preserve">
        <v>TF-luna主板 </v>
      </c>
      <c r="C19" s="7">
        <v>30</v>
      </c>
      <c r="D19" s="7">
        <v>15000</v>
      </c>
      <c r="E19" s="7">
        <v>1000</v>
      </c>
    </row>
    <row r="20">
      <c r="A20" s="22" t="str">
        <v>12.01.01.139</v>
      </c>
      <c r="B20" s="24" t="str">
        <v>TFmini Plus-L-2400主板</v>
      </c>
      <c r="C20" s="7">
        <v>30</v>
      </c>
      <c r="D20" s="7">
        <v>6000</v>
      </c>
      <c r="E20" s="7">
        <v>1000</v>
      </c>
    </row>
    <row r="21">
      <c r="A21" s="22" t="str">
        <v>12.01.01.171</v>
      </c>
      <c r="B21" s="24" t="str" xml:space="preserve">
        <v>TFmini-S-A主板 </v>
      </c>
      <c r="C21" s="7">
        <v>21</v>
      </c>
      <c r="D21" s="7"/>
      <c r="E21" s="7"/>
    </row>
    <row r="22">
      <c r="A22" s="22" t="str">
        <v>12.01.01.215</v>
      </c>
      <c r="B22" s="24" t="str" xml:space="preserve">
        <v>TFmini-S主板 </v>
      </c>
      <c r="C22" s="7">
        <v>30</v>
      </c>
      <c r="D22" s="7">
        <v>6000</v>
      </c>
      <c r="E22" s="7">
        <v>1000</v>
      </c>
    </row>
    <row r="23">
      <c r="A23" s="22" t="str">
        <v>12.01.01.135</v>
      </c>
      <c r="B23" s="24" t="str">
        <v>TFmini-S-R主板</v>
      </c>
      <c r="C23" s="7">
        <v>21</v>
      </c>
      <c r="D23" s="7"/>
      <c r="E23" s="7"/>
    </row>
    <row r="24">
      <c r="A24" s="22" t="str">
        <v>12.01.01.189</v>
      </c>
      <c r="B24" s="24" t="str">
        <v>工业版-485 转接板</v>
      </c>
      <c r="C24" s="7">
        <v>21</v>
      </c>
      <c r="D24" s="7">
        <v>800</v>
      </c>
      <c r="E24" s="7">
        <v>100</v>
      </c>
    </row>
    <row r="25">
      <c r="A25" s="22" t="str">
        <v>12.01.01.216</v>
      </c>
      <c r="B25" s="24" t="str">
        <v>工业版-CAN 转接板</v>
      </c>
      <c r="C25" s="7">
        <v>21</v>
      </c>
      <c r="D25" s="7">
        <v>800</v>
      </c>
      <c r="E25" s="7">
        <v>100</v>
      </c>
    </row>
    <row r="26">
      <c r="A26" s="22" t="str">
        <v>12.01.01.127</v>
      </c>
      <c r="B26" s="24" t="str">
        <v>TF通用转接板 V1.0</v>
      </c>
      <c r="C26" s="7">
        <v>21</v>
      </c>
      <c r="D26" s="7">
        <v>100</v>
      </c>
      <c r="E26" s="7">
        <v>10</v>
      </c>
    </row>
    <row r="27">
      <c r="A27" s="6" t="str">
        <v>10.03.02.130</v>
      </c>
      <c r="B27" s="8" t="str">
        <v>APD背部屏蔽罩</v>
      </c>
      <c r="C27" s="6">
        <v>30</v>
      </c>
      <c r="D27" s="22">
        <v>3000</v>
      </c>
      <c r="E27" s="6"/>
    </row>
    <row r="28">
      <c r="A28" s="6" t="str">
        <v>10.03.02.158</v>
      </c>
      <c r="B28" s="8" t="str">
        <v>屏蔽罩(收)</v>
      </c>
      <c r="C28" s="6">
        <v>30</v>
      </c>
      <c r="D28" s="22">
        <v>5000</v>
      </c>
      <c r="E28" s="6"/>
    </row>
    <row r="29">
      <c r="A29" s="6" t="str">
        <v>10.03.02.171</v>
      </c>
      <c r="B29" s="8" t="str">
        <v>屏蔽罩</v>
      </c>
      <c r="C29" s="6">
        <v>30</v>
      </c>
      <c r="D29" s="22">
        <v>5000</v>
      </c>
      <c r="E29" s="6"/>
    </row>
    <row r="30">
      <c r="A30" s="6" t="str">
        <v>10.03.02.177</v>
      </c>
      <c r="B30" s="8" t="str">
        <v>APD屏蔽罩</v>
      </c>
      <c r="C30" s="6">
        <v>30</v>
      </c>
      <c r="D30" s="22">
        <v>3000</v>
      </c>
      <c r="E30" s="6"/>
    </row>
    <row r="31">
      <c r="A31" s="6" t="str">
        <v>10.03.02.180</v>
      </c>
      <c r="B31" s="8" t="str">
        <v>LD屏蔽罩</v>
      </c>
      <c r="C31" s="6">
        <v>30</v>
      </c>
      <c r="D31" s="22">
        <v>5000</v>
      </c>
      <c r="E31" s="6"/>
    </row>
    <row r="32">
      <c r="A32" s="6" t="str">
        <v>10.03.02.207</v>
      </c>
      <c r="B32" s="8" t="str">
        <v>屏蔽座</v>
      </c>
      <c r="C32" s="6">
        <v>20</v>
      </c>
      <c r="D32" s="22">
        <v>500</v>
      </c>
      <c r="E32" s="6"/>
    </row>
    <row r="33">
      <c r="A33" s="6" t="str">
        <v>10.03.02.208</v>
      </c>
      <c r="B33" s="8" t="str">
        <v>屏蔽罩</v>
      </c>
      <c r="C33" s="6">
        <v>20</v>
      </c>
      <c r="D33" s="22">
        <v>500</v>
      </c>
      <c r="E33" s="6"/>
    </row>
    <row r="34">
      <c r="A34" s="6" t="str">
        <v>10.03.02.209</v>
      </c>
      <c r="B34" s="8" t="str">
        <v>线缆压板</v>
      </c>
      <c r="C34" s="6">
        <v>20</v>
      </c>
      <c r="D34" s="22">
        <v>500</v>
      </c>
      <c r="E34" s="6"/>
    </row>
    <row r="35">
      <c r="A35" s="6" t="str">
        <v>10.03.02.267</v>
      </c>
      <c r="B35" s="8" t="str">
        <v>屏蔽罩</v>
      </c>
      <c r="C35" s="6">
        <v>20</v>
      </c>
      <c r="D35" s="22">
        <v>500</v>
      </c>
      <c r="E35" s="6"/>
    </row>
    <row r="36">
      <c r="A36" s="6" t="str">
        <v>10.03.02.268</v>
      </c>
      <c r="B36" s="8" t="str">
        <v>屏蔽座</v>
      </c>
      <c r="C36" s="6">
        <v>20</v>
      </c>
      <c r="D36" s="22">
        <v>500</v>
      </c>
      <c r="E36" s="6"/>
    </row>
    <row r="37">
      <c r="A37" s="6" t="str">
        <v>10.04.01.001</v>
      </c>
      <c r="B37" s="8" t="str">
        <v>贴片电阻</v>
      </c>
      <c r="C37" s="6">
        <v>30</v>
      </c>
      <c r="D37" s="22">
        <v>10000</v>
      </c>
      <c r="E37" s="6"/>
    </row>
    <row r="38">
      <c r="A38" s="6" t="str">
        <v>10.04.01.004</v>
      </c>
      <c r="B38" s="8" t="str">
        <v>贴片电阻</v>
      </c>
      <c r="C38" s="6">
        <v>30</v>
      </c>
      <c r="D38" s="22">
        <v>10000</v>
      </c>
      <c r="E38" s="6"/>
    </row>
    <row r="39">
      <c r="A39" s="6" t="str">
        <v>10.04.01.007</v>
      </c>
      <c r="B39" s="8" t="str">
        <v>贴片电阻</v>
      </c>
      <c r="C39" s="6">
        <v>30</v>
      </c>
      <c r="D39" s="22">
        <v>10000</v>
      </c>
      <c r="E39" s="6"/>
    </row>
    <row r="40">
      <c r="A40" s="6" t="str">
        <v>10.04.01.010</v>
      </c>
      <c r="B40" s="8" t="str">
        <v>贴片电阻</v>
      </c>
      <c r="C40" s="6">
        <v>30</v>
      </c>
      <c r="D40" s="22">
        <v>10000</v>
      </c>
      <c r="E40" s="6"/>
    </row>
    <row r="41">
      <c r="A41" s="6" t="str">
        <v>10.04.01.012</v>
      </c>
      <c r="B41" s="8" t="str">
        <v>贴片电阻</v>
      </c>
      <c r="C41" s="6">
        <v>30</v>
      </c>
      <c r="D41" s="22">
        <v>10000</v>
      </c>
      <c r="E41" s="6"/>
    </row>
    <row r="42">
      <c r="A42" s="6" t="str">
        <v>10.04.01.015</v>
      </c>
      <c r="B42" s="8" t="str">
        <v>贴片电阻</v>
      </c>
      <c r="C42" s="6">
        <v>30</v>
      </c>
      <c r="D42" s="22">
        <v>10000</v>
      </c>
      <c r="E42" s="6"/>
    </row>
    <row r="43">
      <c r="A43" s="6" t="str">
        <v>10.04.01.020</v>
      </c>
      <c r="B43" s="8" t="str">
        <v>贴片电阻</v>
      </c>
      <c r="C43" s="6">
        <v>30</v>
      </c>
      <c r="D43" s="22">
        <v>10000</v>
      </c>
      <c r="E43" s="6"/>
    </row>
    <row r="44">
      <c r="A44" s="6" t="str">
        <v>10.04.01.108</v>
      </c>
      <c r="B44" s="8" t="str">
        <v>贴片电阻</v>
      </c>
      <c r="C44" s="6">
        <v>30</v>
      </c>
      <c r="D44" s="22">
        <v>10000</v>
      </c>
      <c r="E44" s="6"/>
    </row>
    <row r="45">
      <c r="A45" s="6" t="str">
        <v>10.04.01.123</v>
      </c>
      <c r="B45" s="8" t="str">
        <v>贴片电阻</v>
      </c>
      <c r="C45" s="6">
        <v>30</v>
      </c>
      <c r="D45" s="22">
        <v>5000</v>
      </c>
      <c r="E45" s="6"/>
    </row>
    <row r="46">
      <c r="A46" s="6" t="str">
        <v>10.04.01.129</v>
      </c>
      <c r="B46" s="8" t="str">
        <v>贴片电阻</v>
      </c>
      <c r="C46" s="6">
        <v>30</v>
      </c>
      <c r="D46" s="22">
        <v>5000</v>
      </c>
      <c r="E46" s="6"/>
    </row>
    <row r="47">
      <c r="A47" s="6" t="str">
        <v>10.04.01.130</v>
      </c>
      <c r="B47" s="8" t="str">
        <v>贴片电阻</v>
      </c>
      <c r="C47" s="6">
        <v>30</v>
      </c>
      <c r="D47" s="22">
        <v>10000</v>
      </c>
      <c r="E47" s="6"/>
    </row>
    <row r="48">
      <c r="A48" s="6" t="str">
        <v>10.04.01.135</v>
      </c>
      <c r="B48" s="8" t="str">
        <v>贴片电阻</v>
      </c>
      <c r="C48" s="6">
        <v>30</v>
      </c>
      <c r="D48" s="22">
        <v>10000</v>
      </c>
      <c r="E48" s="6"/>
    </row>
    <row r="49">
      <c r="A49" s="6" t="str">
        <v>10.04.01.137</v>
      </c>
      <c r="B49" s="8" t="str">
        <v>贴片电阻</v>
      </c>
      <c r="C49" s="6">
        <v>30</v>
      </c>
      <c r="D49" s="22">
        <v>10000</v>
      </c>
      <c r="E49" s="6"/>
    </row>
    <row r="50">
      <c r="A50" s="6" t="str">
        <v>10.04.01.139</v>
      </c>
      <c r="B50" s="8" t="str">
        <v>贴片电阻</v>
      </c>
      <c r="C50" s="6">
        <v>30</v>
      </c>
      <c r="D50" s="22">
        <v>10000</v>
      </c>
      <c r="E50" s="6"/>
    </row>
    <row r="51">
      <c r="A51" s="6" t="str">
        <v>10.04.01.146</v>
      </c>
      <c r="B51" s="8" t="str">
        <v>贴片电阻</v>
      </c>
      <c r="C51" s="6">
        <v>30</v>
      </c>
      <c r="D51" s="22">
        <v>10000</v>
      </c>
      <c r="E51" s="6"/>
    </row>
    <row r="52">
      <c r="A52" s="6" t="str">
        <v>10.04.01.151</v>
      </c>
      <c r="B52" s="8" t="str">
        <v>贴片电阻</v>
      </c>
      <c r="C52" s="6">
        <v>30</v>
      </c>
      <c r="D52" s="22">
        <v>10000</v>
      </c>
      <c r="E52" s="6"/>
    </row>
    <row r="53">
      <c r="A53" s="6" t="str">
        <v>10.04.01.156</v>
      </c>
      <c r="B53" s="8" t="str">
        <v>贴片电阻</v>
      </c>
      <c r="C53" s="6">
        <v>30</v>
      </c>
      <c r="D53" s="22">
        <v>10000</v>
      </c>
      <c r="E53" s="6"/>
    </row>
    <row r="54">
      <c r="A54" s="6" t="str">
        <v>10.04.01.159</v>
      </c>
      <c r="B54" s="8" t="str">
        <v>贴片电阻</v>
      </c>
      <c r="C54" s="6">
        <v>30</v>
      </c>
      <c r="D54" s="22">
        <v>10000</v>
      </c>
      <c r="E54" s="6"/>
    </row>
    <row r="55">
      <c r="A55" s="6" t="str">
        <v>10.04.01.166</v>
      </c>
      <c r="B55" s="8" t="str">
        <v>贴片电阻</v>
      </c>
      <c r="C55" s="6">
        <v>30</v>
      </c>
      <c r="D55" s="22">
        <v>10000</v>
      </c>
      <c r="E55" s="6"/>
    </row>
    <row r="56">
      <c r="A56" s="6" t="str">
        <v>10.04.01.167</v>
      </c>
      <c r="B56" s="8" t="str">
        <v>贴片电阻</v>
      </c>
      <c r="C56" s="6">
        <v>30</v>
      </c>
      <c r="D56" s="22">
        <v>10000</v>
      </c>
      <c r="E56" s="6"/>
    </row>
    <row r="57">
      <c r="A57" s="6" t="str">
        <v>10.04.01.168</v>
      </c>
      <c r="B57" s="8" t="str">
        <v>贴片电阻</v>
      </c>
      <c r="C57" s="6">
        <v>30</v>
      </c>
      <c r="D57" s="22">
        <v>10000</v>
      </c>
      <c r="E57" s="6"/>
    </row>
    <row r="58">
      <c r="A58" s="6" t="str">
        <v>10.04.01.169</v>
      </c>
      <c r="B58" s="8" t="str">
        <v>贴片电阻</v>
      </c>
      <c r="C58" s="6">
        <v>30</v>
      </c>
      <c r="D58" s="22">
        <v>10000</v>
      </c>
      <c r="E58" s="6"/>
    </row>
    <row r="59">
      <c r="A59" s="6" t="str">
        <v>10.04.01.171</v>
      </c>
      <c r="B59" s="8" t="str">
        <v>贴片电阻</v>
      </c>
      <c r="C59" s="6">
        <v>30</v>
      </c>
      <c r="D59" s="22">
        <v>10000</v>
      </c>
      <c r="E59" s="6"/>
    </row>
    <row r="60">
      <c r="A60" s="6" t="str">
        <v>10.04.01.172</v>
      </c>
      <c r="B60" s="8" t="str">
        <v>贴片电阻</v>
      </c>
      <c r="C60" s="6">
        <v>30</v>
      </c>
      <c r="D60" s="22">
        <v>10000</v>
      </c>
      <c r="E60" s="6"/>
    </row>
    <row r="61">
      <c r="A61" s="6" t="str">
        <v>10.04.01.173</v>
      </c>
      <c r="B61" s="8" t="str">
        <v>贴片电阻</v>
      </c>
      <c r="C61" s="6">
        <v>30</v>
      </c>
      <c r="D61" s="22">
        <v>10000</v>
      </c>
      <c r="E61" s="6"/>
    </row>
    <row r="62">
      <c r="A62" s="6" t="str">
        <v>10.04.01.174</v>
      </c>
      <c r="B62" s="8" t="str">
        <v>贴片电阻</v>
      </c>
      <c r="C62" s="6">
        <v>30</v>
      </c>
      <c r="D62" s="22">
        <v>10000</v>
      </c>
      <c r="E62" s="6"/>
    </row>
    <row r="63">
      <c r="A63" s="6" t="str">
        <v>10.04.01.175</v>
      </c>
      <c r="B63" s="8" t="str">
        <v>贴片电阻</v>
      </c>
      <c r="C63" s="6">
        <v>30</v>
      </c>
      <c r="D63" s="22">
        <v>10000</v>
      </c>
      <c r="E63" s="6"/>
    </row>
    <row r="64">
      <c r="A64" s="6" t="str">
        <v>10.04.01.176</v>
      </c>
      <c r="B64" s="8" t="str">
        <v>贴片电阻</v>
      </c>
      <c r="C64" s="6">
        <v>30</v>
      </c>
      <c r="D64" s="22">
        <v>10000</v>
      </c>
      <c r="E64" s="6"/>
    </row>
    <row r="65">
      <c r="A65" s="6" t="str">
        <v>10.04.01.178</v>
      </c>
      <c r="B65" s="8" t="str">
        <v>贴片电阻</v>
      </c>
      <c r="C65" s="6">
        <v>30</v>
      </c>
      <c r="D65" s="22">
        <v>10000</v>
      </c>
      <c r="E65" s="6"/>
    </row>
    <row r="66">
      <c r="A66" s="6" t="str">
        <v>10.04.01.179</v>
      </c>
      <c r="B66" s="8" t="str">
        <v>贴片电阻</v>
      </c>
      <c r="C66" s="6">
        <v>30</v>
      </c>
      <c r="D66" s="22">
        <v>10000</v>
      </c>
      <c r="E66" s="6"/>
    </row>
    <row r="67">
      <c r="A67" s="6" t="str">
        <v>10.04.01.180</v>
      </c>
      <c r="B67" s="8" t="str">
        <v>压敏电阻</v>
      </c>
      <c r="C67" s="6">
        <v>30</v>
      </c>
      <c r="D67" s="22">
        <v>1000</v>
      </c>
      <c r="E67" s="6"/>
    </row>
    <row r="68">
      <c r="A68" s="6" t="str">
        <v>10.04.01.183</v>
      </c>
      <c r="B68" s="8" t="str">
        <v>贴片电阻</v>
      </c>
      <c r="C68" s="6">
        <v>30</v>
      </c>
      <c r="D68" s="22">
        <v>10000</v>
      </c>
      <c r="E68" s="6"/>
    </row>
    <row r="69">
      <c r="A69" s="6" t="str">
        <v>10.04.01.185</v>
      </c>
      <c r="B69" s="8" t="str">
        <v>贴片电阻</v>
      </c>
      <c r="C69" s="6">
        <v>30</v>
      </c>
      <c r="D69" s="22">
        <v>10000</v>
      </c>
      <c r="E69" s="6"/>
    </row>
    <row r="70">
      <c r="A70" s="6" t="str">
        <v>10.04.01.198</v>
      </c>
      <c r="B70" s="8" t="str">
        <v>贴片电阻</v>
      </c>
      <c r="C70" s="6">
        <v>30</v>
      </c>
      <c r="D70" s="22">
        <v>10000</v>
      </c>
      <c r="E70" s="6"/>
    </row>
    <row r="71">
      <c r="A71" s="6" t="str">
        <v>10.04.01.203</v>
      </c>
      <c r="B71" s="8" t="str">
        <v>贴片电阻</v>
      </c>
      <c r="C71" s="6">
        <v>30</v>
      </c>
      <c r="D71" s="22">
        <v>10000</v>
      </c>
      <c r="E71" s="6"/>
    </row>
    <row r="72">
      <c r="A72" s="6" t="str">
        <v>10.04.01.204</v>
      </c>
      <c r="B72" s="8" t="str">
        <v>贴片电阻</v>
      </c>
      <c r="C72" s="6">
        <v>30</v>
      </c>
      <c r="D72" s="22">
        <v>10000</v>
      </c>
      <c r="E72" s="6"/>
    </row>
    <row r="73">
      <c r="A73" s="6" t="str">
        <v>10.04.01.206</v>
      </c>
      <c r="B73" s="8" t="str">
        <v>贴片电阻</v>
      </c>
      <c r="C73" s="6">
        <v>30</v>
      </c>
      <c r="D73" s="22">
        <v>10000</v>
      </c>
      <c r="E73" s="6"/>
    </row>
    <row r="74">
      <c r="A74" s="6" t="str">
        <v>10.04.01.215</v>
      </c>
      <c r="B74" s="8" t="str">
        <v>贴片电阻</v>
      </c>
      <c r="C74" s="6">
        <v>30</v>
      </c>
      <c r="D74" s="22">
        <v>10000</v>
      </c>
      <c r="E74" s="6"/>
    </row>
    <row r="75">
      <c r="A75" s="6" t="str">
        <v>10.04.01.216</v>
      </c>
      <c r="B75" s="8" t="str">
        <v>贴片电阻</v>
      </c>
      <c r="C75" s="6">
        <v>30</v>
      </c>
      <c r="D75" s="22">
        <v>10000</v>
      </c>
      <c r="E75" s="6"/>
    </row>
    <row r="76">
      <c r="A76" s="6" t="str">
        <v>10.04.01.217</v>
      </c>
      <c r="B76" s="8" t="str">
        <v>贴片电阻</v>
      </c>
      <c r="C76" s="6">
        <v>30</v>
      </c>
      <c r="D76" s="22">
        <v>10000</v>
      </c>
      <c r="E76" s="6"/>
    </row>
    <row r="77">
      <c r="A77" s="6" t="str">
        <v>10.04.01.219</v>
      </c>
      <c r="B77" s="8" t="str">
        <v>贴片电阻</v>
      </c>
      <c r="C77" s="6">
        <v>30</v>
      </c>
      <c r="D77" s="22">
        <v>10000</v>
      </c>
      <c r="E77" s="6"/>
    </row>
    <row r="78">
      <c r="A78" s="6" t="str">
        <v>10.04.01.225</v>
      </c>
      <c r="B78" s="8" t="str">
        <v>贴片电阻</v>
      </c>
      <c r="C78" s="6">
        <v>30</v>
      </c>
      <c r="D78" s="22">
        <v>10000</v>
      </c>
      <c r="E78" s="6"/>
    </row>
    <row r="79">
      <c r="A79" s="6" t="str">
        <v>10.04.01.236</v>
      </c>
      <c r="B79" s="8" t="str">
        <v>贴片电阻</v>
      </c>
      <c r="C79" s="6">
        <v>30</v>
      </c>
      <c r="D79" s="22">
        <v>5000</v>
      </c>
      <c r="E79" s="6"/>
    </row>
    <row r="80">
      <c r="A80" s="6" t="str">
        <v>10.04.01.239</v>
      </c>
      <c r="B80" s="8" t="str">
        <v>贴片电阻</v>
      </c>
      <c r="C80" s="6">
        <v>30</v>
      </c>
      <c r="D80" s="22">
        <v>10000</v>
      </c>
      <c r="E80" s="6"/>
    </row>
    <row r="81">
      <c r="A81" s="6" t="str">
        <v>10.04.01.241</v>
      </c>
      <c r="B81" s="8" t="str">
        <v>贴片电阻</v>
      </c>
      <c r="C81" s="6">
        <v>30</v>
      </c>
      <c r="D81" s="22">
        <v>10000</v>
      </c>
      <c r="E81" s="6"/>
    </row>
    <row r="82">
      <c r="A82" s="6" t="str">
        <v>10.04.01.242</v>
      </c>
      <c r="B82" s="8" t="str">
        <v>贴片电阻</v>
      </c>
      <c r="C82" s="6">
        <v>30</v>
      </c>
      <c r="D82" s="22">
        <v>10000</v>
      </c>
      <c r="E82" s="6"/>
    </row>
    <row r="83">
      <c r="A83" s="6" t="str">
        <v>10.04.01.246</v>
      </c>
      <c r="B83" s="8" t="str">
        <v>贴片电阻</v>
      </c>
      <c r="C83" s="6">
        <v>30</v>
      </c>
      <c r="D83" s="22">
        <v>15000</v>
      </c>
      <c r="E83" s="6"/>
    </row>
    <row r="84">
      <c r="A84" s="6" t="str">
        <v>10.04.01.248</v>
      </c>
      <c r="B84" s="8" t="str">
        <v>贴片电阻</v>
      </c>
      <c r="C84" s="6">
        <v>30</v>
      </c>
      <c r="D84" s="22">
        <v>15000</v>
      </c>
      <c r="E84" s="6"/>
    </row>
    <row r="85">
      <c r="A85" s="6" t="str">
        <v>10.04.01.252</v>
      </c>
      <c r="B85" s="8" t="str">
        <v>贴片电阻</v>
      </c>
      <c r="C85" s="6">
        <v>30</v>
      </c>
      <c r="D85" s="22">
        <v>10000</v>
      </c>
      <c r="E85" s="6"/>
    </row>
    <row r="86">
      <c r="A86" s="6" t="str">
        <v>10.04.01.255</v>
      </c>
      <c r="B86" s="8" t="str">
        <v>精密可调电阻</v>
      </c>
      <c r="C86" s="6">
        <v>30</v>
      </c>
      <c r="D86" s="22">
        <v>100</v>
      </c>
      <c r="E86" s="6"/>
    </row>
    <row r="87">
      <c r="A87" s="6" t="str">
        <v>10.04.01.258</v>
      </c>
      <c r="B87" s="8" t="str">
        <v>贴片电阻</v>
      </c>
      <c r="C87" s="6">
        <v>60</v>
      </c>
      <c r="D87" s="22">
        <v>10000</v>
      </c>
      <c r="E87" s="6"/>
    </row>
    <row r="88">
      <c r="A88" s="6" t="str">
        <v>10.04.01.266</v>
      </c>
      <c r="B88" s="8" t="str">
        <v>贴片电阻</v>
      </c>
      <c r="C88" s="6">
        <v>30</v>
      </c>
      <c r="D88" s="22">
        <v>10000</v>
      </c>
      <c r="E88" s="6"/>
    </row>
    <row r="89">
      <c r="A89" s="6" t="str">
        <v>10.04.01.267</v>
      </c>
      <c r="B89" s="8" t="str">
        <v>贴片电阻</v>
      </c>
      <c r="C89" s="6">
        <v>30</v>
      </c>
      <c r="D89" s="22">
        <v>10000</v>
      </c>
      <c r="E89" s="6"/>
    </row>
    <row r="90">
      <c r="A90" s="6" t="str">
        <v>10.04.01.268</v>
      </c>
      <c r="B90" s="8" t="str">
        <v>贴片电阻</v>
      </c>
      <c r="C90" s="6">
        <v>60</v>
      </c>
      <c r="D90" s="22">
        <v>10000</v>
      </c>
      <c r="E90" s="6"/>
    </row>
    <row r="91">
      <c r="A91" s="6" t="str">
        <v>10.04.01.269</v>
      </c>
      <c r="B91" s="8" t="str">
        <v>贴片电阻</v>
      </c>
      <c r="C91" s="6">
        <v>60</v>
      </c>
      <c r="D91" s="22">
        <v>10000</v>
      </c>
      <c r="E91" s="6"/>
    </row>
    <row r="92">
      <c r="A92" s="6" t="str">
        <v>10.04.01.270</v>
      </c>
      <c r="B92" s="8" t="str">
        <v>贴片电阻</v>
      </c>
      <c r="C92" s="6">
        <v>30</v>
      </c>
      <c r="D92" s="22">
        <v>10000</v>
      </c>
      <c r="E92" s="6"/>
    </row>
    <row r="93">
      <c r="A93" s="6" t="str">
        <v>10.04.01.271</v>
      </c>
      <c r="B93" s="8" t="str">
        <v>贴片电阻</v>
      </c>
      <c r="C93" s="6">
        <v>30</v>
      </c>
      <c r="D93" s="22">
        <v>10000</v>
      </c>
      <c r="E93" s="6"/>
    </row>
    <row r="94">
      <c r="A94" s="6" t="str">
        <v>10.04.01.272</v>
      </c>
      <c r="B94" s="8" t="str">
        <v>贴片电阻</v>
      </c>
      <c r="C94" s="6">
        <v>30</v>
      </c>
      <c r="D94" s="22">
        <v>10000</v>
      </c>
      <c r="E94" s="6"/>
    </row>
    <row r="95">
      <c r="A95" s="6" t="str">
        <v>10.04.01.273</v>
      </c>
      <c r="B95" s="8" t="str">
        <v>贴片电阻</v>
      </c>
      <c r="C95" s="6">
        <v>30</v>
      </c>
      <c r="D95" s="22">
        <v>10000</v>
      </c>
      <c r="E95" s="6"/>
    </row>
    <row r="96">
      <c r="A96" s="6" t="str">
        <v>10.04.01.274</v>
      </c>
      <c r="B96" s="8" t="str">
        <v>贴片电阻</v>
      </c>
      <c r="C96" s="6">
        <v>30</v>
      </c>
      <c r="D96" s="22">
        <v>10000</v>
      </c>
      <c r="E96" s="6"/>
    </row>
    <row r="97">
      <c r="A97" s="6" t="str">
        <v>10.04.01.275</v>
      </c>
      <c r="B97" s="8" t="str">
        <v>贴片电阻</v>
      </c>
      <c r="C97" s="6">
        <v>30</v>
      </c>
      <c r="D97" s="22">
        <v>10000</v>
      </c>
      <c r="E97" s="6"/>
    </row>
    <row r="98">
      <c r="A98" s="6" t="str">
        <v>10.04.01.276</v>
      </c>
      <c r="B98" s="8" t="str">
        <v>贴片电阻</v>
      </c>
      <c r="C98" s="6">
        <v>30</v>
      </c>
      <c r="D98" s="22">
        <v>10000</v>
      </c>
      <c r="E98" s="6"/>
    </row>
    <row r="99">
      <c r="A99" s="6" t="str">
        <v>10.04.01.277</v>
      </c>
      <c r="B99" s="8" t="str">
        <v>贴片电阻</v>
      </c>
      <c r="C99" s="6">
        <v>30</v>
      </c>
      <c r="D99" s="22">
        <v>10000</v>
      </c>
      <c r="E99" s="6"/>
    </row>
    <row r="100">
      <c r="A100" s="6" t="str">
        <v>10.04.01.278</v>
      </c>
      <c r="B100" s="8" t="str">
        <v>贴片电阻</v>
      </c>
      <c r="C100" s="6">
        <v>30</v>
      </c>
      <c r="D100" s="22">
        <v>10000</v>
      </c>
      <c r="E100" s="6"/>
    </row>
    <row r="101">
      <c r="A101" s="6" t="str">
        <v>10.04.01.282</v>
      </c>
      <c r="B101" s="8" t="str">
        <v>贴片电阻</v>
      </c>
      <c r="C101" s="6">
        <v>60</v>
      </c>
      <c r="D101" s="22">
        <v>10000</v>
      </c>
      <c r="E101" s="6"/>
    </row>
    <row r="102">
      <c r="A102" s="6" t="str">
        <v>10.04.01.283</v>
      </c>
      <c r="B102" s="8" t="str">
        <v>贴片电阻</v>
      </c>
      <c r="C102" s="6">
        <v>30</v>
      </c>
      <c r="D102" s="22">
        <v>10000</v>
      </c>
      <c r="E102" s="6"/>
    </row>
    <row r="103">
      <c r="A103" s="6" t="str">
        <v>10.04.01.287</v>
      </c>
      <c r="B103" s="8" t="str">
        <v>贴片电阻</v>
      </c>
      <c r="C103" s="6">
        <v>30</v>
      </c>
      <c r="D103" s="22">
        <v>10000</v>
      </c>
      <c r="E103" s="6"/>
    </row>
    <row r="104">
      <c r="A104" s="6" t="str">
        <v>10.04.01.293</v>
      </c>
      <c r="B104" s="8" t="str">
        <v>贴片电阻</v>
      </c>
      <c r="C104" s="6">
        <v>60</v>
      </c>
      <c r="D104" s="22">
        <v>15000</v>
      </c>
      <c r="E104" s="6"/>
    </row>
    <row r="105">
      <c r="A105" s="6" t="str">
        <v>10.04.01.295</v>
      </c>
      <c r="B105" s="8" t="str">
        <v>贴片电阻</v>
      </c>
      <c r="C105" s="6">
        <v>60</v>
      </c>
      <c r="D105" s="22">
        <v>10000</v>
      </c>
      <c r="E105" s="6"/>
    </row>
    <row r="106">
      <c r="A106" s="6" t="str">
        <v>10.04.01.296</v>
      </c>
      <c r="B106" s="8" t="str">
        <v>贴片电阻</v>
      </c>
      <c r="C106" s="6">
        <v>30</v>
      </c>
      <c r="D106" s="22">
        <v>5000</v>
      </c>
      <c r="E106" s="6"/>
    </row>
    <row r="107">
      <c r="A107" s="6" t="str">
        <v>10.04.01.299</v>
      </c>
      <c r="B107" s="8" t="str">
        <v>贴片电阻</v>
      </c>
      <c r="C107" s="6">
        <v>60</v>
      </c>
      <c r="D107" s="22">
        <v>10000</v>
      </c>
      <c r="E107" s="6"/>
    </row>
    <row r="108">
      <c r="A108" s="6" t="str">
        <v>10.04.01.303</v>
      </c>
      <c r="B108" s="8" t="str">
        <v>贴片电阻</v>
      </c>
      <c r="C108" s="6">
        <v>30</v>
      </c>
      <c r="D108" s="22">
        <v>10000</v>
      </c>
      <c r="E108" s="6"/>
    </row>
    <row r="109">
      <c r="A109" s="6" t="str">
        <v>10.04.01.304</v>
      </c>
      <c r="B109" s="8" t="str">
        <v>贴片电阻</v>
      </c>
      <c r="C109" s="6">
        <v>30</v>
      </c>
      <c r="D109" s="22">
        <v>10000</v>
      </c>
      <c r="E109" s="6"/>
    </row>
    <row r="110">
      <c r="A110" s="6" t="str">
        <v>10.04.01.305</v>
      </c>
      <c r="B110" s="8" t="str">
        <v>贴片电阻</v>
      </c>
      <c r="C110" s="6">
        <v>30</v>
      </c>
      <c r="D110" s="22">
        <v>2000</v>
      </c>
      <c r="E110" s="6"/>
    </row>
    <row r="111">
      <c r="A111" s="6" t="str">
        <v>10.04.01.306</v>
      </c>
      <c r="B111" s="8" t="str">
        <v>贴片电阻</v>
      </c>
      <c r="C111" s="6">
        <v>30</v>
      </c>
      <c r="D111" s="22">
        <v>2000</v>
      </c>
      <c r="E111" s="6"/>
    </row>
    <row r="112">
      <c r="A112" s="6" t="str">
        <v>10.04.01.308</v>
      </c>
      <c r="B112" s="8" t="str">
        <v>贴片电阻</v>
      </c>
      <c r="C112" s="6">
        <v>30</v>
      </c>
      <c r="D112" s="22">
        <v>2000</v>
      </c>
      <c r="E112" s="6"/>
    </row>
    <row r="113">
      <c r="A113" s="6" t="str">
        <v>10.04.01.309</v>
      </c>
      <c r="B113" s="8" t="str">
        <v>贴片电阻</v>
      </c>
      <c r="C113" s="6">
        <v>30</v>
      </c>
      <c r="D113" s="22">
        <v>10000</v>
      </c>
      <c r="E113" s="6"/>
    </row>
    <row r="114">
      <c r="A114" s="6" t="str">
        <v>10.04.01.310</v>
      </c>
      <c r="B114" s="8" t="str">
        <v>贴片电阻</v>
      </c>
      <c r="C114" s="6">
        <v>30</v>
      </c>
      <c r="D114" s="22">
        <v>10000</v>
      </c>
      <c r="E114" s="6"/>
    </row>
    <row r="115">
      <c r="A115" s="6" t="str">
        <v>10.04.01.311</v>
      </c>
      <c r="B115" s="8" t="str">
        <v>贴片电阻</v>
      </c>
      <c r="C115" s="6">
        <v>30</v>
      </c>
      <c r="D115" s="22">
        <v>10000</v>
      </c>
      <c r="E115" s="6"/>
    </row>
    <row r="116">
      <c r="A116" s="6" t="str">
        <v>10.04.01.312</v>
      </c>
      <c r="B116" s="8" t="str">
        <v>贴片电阻</v>
      </c>
      <c r="C116" s="6">
        <v>30</v>
      </c>
      <c r="D116" s="22">
        <v>10000</v>
      </c>
      <c r="E116" s="6"/>
    </row>
    <row r="117">
      <c r="A117" s="6" t="str">
        <v>10.04.01.313</v>
      </c>
      <c r="B117" s="8" t="str">
        <v>贴片电阻</v>
      </c>
      <c r="C117" s="6">
        <v>30</v>
      </c>
      <c r="D117" s="22">
        <v>10000</v>
      </c>
      <c r="E117" s="6"/>
    </row>
    <row r="118">
      <c r="A118" s="6" t="str">
        <v>10.04.01.314</v>
      </c>
      <c r="B118" s="8" t="str">
        <v>贴片电阻</v>
      </c>
      <c r="C118" s="6">
        <v>30</v>
      </c>
      <c r="D118" s="22">
        <v>10000</v>
      </c>
      <c r="E118" s="6"/>
    </row>
    <row r="119">
      <c r="A119" s="6" t="str">
        <v>10.04.01.315</v>
      </c>
      <c r="B119" s="8" t="str">
        <v>贴片电阻</v>
      </c>
      <c r="C119" s="6">
        <v>30</v>
      </c>
      <c r="D119" s="22">
        <v>10000</v>
      </c>
      <c r="E119" s="6"/>
    </row>
    <row r="120">
      <c r="A120" s="6" t="str">
        <v>10.04.01.316</v>
      </c>
      <c r="B120" s="8" t="str">
        <v>贴片电阻</v>
      </c>
      <c r="C120" s="6">
        <v>30</v>
      </c>
      <c r="D120" s="22">
        <v>10000</v>
      </c>
      <c r="E120" s="6"/>
    </row>
    <row r="121">
      <c r="A121" s="6" t="str">
        <v>10.04.01.317</v>
      </c>
      <c r="B121" s="8" t="str">
        <v>贴片电阻</v>
      </c>
      <c r="C121" s="6">
        <v>30</v>
      </c>
      <c r="D121" s="22">
        <v>10000</v>
      </c>
      <c r="E121" s="6"/>
    </row>
    <row r="122">
      <c r="A122" s="6" t="str">
        <v>10.04.01.318</v>
      </c>
      <c r="B122" s="8" t="str">
        <v>贴片电阻</v>
      </c>
      <c r="C122" s="6">
        <v>30</v>
      </c>
      <c r="D122" s="22">
        <v>10000</v>
      </c>
      <c r="E122" s="6"/>
    </row>
    <row r="123">
      <c r="A123" s="6" t="str">
        <v>10.04.01.319</v>
      </c>
      <c r="B123" s="8" t="str">
        <v>贴片电阻</v>
      </c>
      <c r="C123" s="6">
        <v>30</v>
      </c>
      <c r="D123" s="22">
        <v>10000</v>
      </c>
      <c r="E123" s="6"/>
    </row>
    <row r="124">
      <c r="A124" s="6" t="str">
        <v>10.04.01.320</v>
      </c>
      <c r="B124" s="8" t="str">
        <v>贴片电阻</v>
      </c>
      <c r="C124" s="6">
        <v>30</v>
      </c>
      <c r="D124" s="22">
        <v>10000</v>
      </c>
      <c r="E124" s="6"/>
    </row>
    <row r="125">
      <c r="A125" s="6" t="str">
        <v>10.04.01.321</v>
      </c>
      <c r="B125" s="8" t="str">
        <v>贴片电阻</v>
      </c>
      <c r="C125" s="6">
        <v>30</v>
      </c>
      <c r="D125" s="22">
        <v>10000</v>
      </c>
      <c r="E125" s="6"/>
    </row>
    <row r="126">
      <c r="A126" s="6" t="str">
        <v>10.04.01.322</v>
      </c>
      <c r="B126" s="8" t="str">
        <v>贴片电阻</v>
      </c>
      <c r="C126" s="6">
        <v>30</v>
      </c>
      <c r="D126" s="22">
        <v>10000</v>
      </c>
      <c r="E126" s="6"/>
    </row>
    <row r="127">
      <c r="A127" s="6" t="str">
        <v>10.04.01.323</v>
      </c>
      <c r="B127" s="8" t="str">
        <v>贴片电阻</v>
      </c>
      <c r="C127" s="6">
        <v>30</v>
      </c>
      <c r="D127" s="22">
        <v>10000</v>
      </c>
      <c r="E127" s="6"/>
    </row>
    <row r="128">
      <c r="A128" s="6" t="str">
        <v>10.04.01.324</v>
      </c>
      <c r="B128" s="8" t="str">
        <v>贴片电阻</v>
      </c>
      <c r="C128" s="6">
        <v>30</v>
      </c>
      <c r="D128" s="22">
        <v>10000</v>
      </c>
      <c r="E128" s="6"/>
    </row>
    <row r="129">
      <c r="A129" s="6" t="str">
        <v>10.04.01.325</v>
      </c>
      <c r="B129" s="8" t="str">
        <v>贴片电阻</v>
      </c>
      <c r="C129" s="6">
        <v>30</v>
      </c>
      <c r="D129" s="22">
        <v>10000</v>
      </c>
      <c r="E129" s="6"/>
    </row>
    <row r="130">
      <c r="A130" s="6" t="str">
        <v>10.04.01.326</v>
      </c>
      <c r="B130" s="8" t="str">
        <v>贴片电阻</v>
      </c>
      <c r="C130" s="6">
        <v>30</v>
      </c>
      <c r="D130" s="22">
        <v>10000</v>
      </c>
      <c r="E130" s="6"/>
    </row>
    <row r="131">
      <c r="A131" s="6" t="str">
        <v>10.04.01.327</v>
      </c>
      <c r="B131" s="8" t="str">
        <v>贴片电阻</v>
      </c>
      <c r="C131" s="6">
        <v>30</v>
      </c>
      <c r="D131" s="22">
        <v>10000</v>
      </c>
      <c r="E131" s="6"/>
    </row>
    <row r="132">
      <c r="A132" s="6" t="str">
        <v>10.04.01.328</v>
      </c>
      <c r="B132" s="8" t="str">
        <v>贴片电阻</v>
      </c>
      <c r="C132" s="6">
        <v>30</v>
      </c>
      <c r="D132" s="22">
        <v>10000</v>
      </c>
      <c r="E132" s="6"/>
    </row>
    <row r="133">
      <c r="A133" s="6" t="str">
        <v>10.04.01.329</v>
      </c>
      <c r="B133" s="8" t="str">
        <v>贴片电阻</v>
      </c>
      <c r="C133" s="6">
        <v>30</v>
      </c>
      <c r="D133" s="22">
        <v>10000</v>
      </c>
      <c r="E133" s="6"/>
    </row>
    <row r="134">
      <c r="A134" s="6" t="str">
        <v>10.04.01.330</v>
      </c>
      <c r="B134" s="8" t="str">
        <v>贴片电阻</v>
      </c>
      <c r="C134" s="6">
        <v>30</v>
      </c>
      <c r="D134" s="22">
        <v>10000</v>
      </c>
      <c r="E134" s="6"/>
    </row>
    <row r="135">
      <c r="A135" s="6" t="str">
        <v>10.04.01.331</v>
      </c>
      <c r="B135" s="8" t="str">
        <v>贴片电阻</v>
      </c>
      <c r="C135" s="6">
        <v>30</v>
      </c>
      <c r="D135" s="22">
        <v>10000</v>
      </c>
      <c r="E135" s="6"/>
    </row>
    <row r="136">
      <c r="A136" s="6" t="str">
        <v>10.04.01.332</v>
      </c>
      <c r="B136" s="8" t="str">
        <v>贴片电阻</v>
      </c>
      <c r="C136" s="6">
        <v>30</v>
      </c>
      <c r="D136" s="22">
        <v>10000</v>
      </c>
      <c r="E136" s="6"/>
    </row>
    <row r="137">
      <c r="A137" s="6" t="str">
        <v>10.04.01.333</v>
      </c>
      <c r="B137" s="8" t="str">
        <v>贴片电阻</v>
      </c>
      <c r="C137" s="6">
        <v>30</v>
      </c>
      <c r="D137" s="22">
        <v>10000</v>
      </c>
      <c r="E137" s="6"/>
    </row>
    <row r="138">
      <c r="A138" s="6" t="str">
        <v>10.04.01.334</v>
      </c>
      <c r="B138" s="8" t="str">
        <v>贴片电阻</v>
      </c>
      <c r="C138" s="6">
        <v>30</v>
      </c>
      <c r="D138" s="22">
        <v>5000</v>
      </c>
      <c r="E138" s="6"/>
    </row>
    <row r="139">
      <c r="A139" s="6" t="str">
        <v>10.04.01.335</v>
      </c>
      <c r="B139" s="8" t="str">
        <v>贴片电阻</v>
      </c>
      <c r="C139" s="6">
        <v>30</v>
      </c>
      <c r="D139" s="22">
        <v>5000</v>
      </c>
      <c r="E139" s="6"/>
    </row>
    <row r="140">
      <c r="A140" s="6" t="str">
        <v>10.04.01.336</v>
      </c>
      <c r="B140" s="8" t="str">
        <v>贴片电阻</v>
      </c>
      <c r="C140" s="6">
        <v>30</v>
      </c>
      <c r="D140" s="22">
        <v>10000</v>
      </c>
      <c r="E140" s="6"/>
    </row>
    <row r="141">
      <c r="A141" s="6" t="str">
        <v>10.04.01.337</v>
      </c>
      <c r="B141" s="8" t="str">
        <v>贴片电阻</v>
      </c>
      <c r="C141" s="6">
        <v>30</v>
      </c>
      <c r="D141" s="22">
        <v>10000</v>
      </c>
      <c r="E141" s="6"/>
    </row>
    <row r="142">
      <c r="A142" s="6" t="str">
        <v>10.04.01.338</v>
      </c>
      <c r="B142" s="8" t="str">
        <v>贴片电阻</v>
      </c>
      <c r="C142" s="6">
        <v>30</v>
      </c>
      <c r="D142" s="22">
        <v>10000</v>
      </c>
      <c r="E142" s="6"/>
    </row>
    <row r="143">
      <c r="A143" s="6" t="str">
        <v>10.04.01.339</v>
      </c>
      <c r="B143" s="8" t="str">
        <v>贴片电阻</v>
      </c>
      <c r="C143" s="6">
        <v>30</v>
      </c>
      <c r="D143" s="22">
        <v>10000</v>
      </c>
      <c r="E143" s="6"/>
    </row>
    <row r="144">
      <c r="A144" s="6" t="str">
        <v>10.04.01.340</v>
      </c>
      <c r="B144" s="8" t="str">
        <v>贴片电阻</v>
      </c>
      <c r="C144" s="6">
        <v>30</v>
      </c>
      <c r="D144" s="22">
        <v>10000</v>
      </c>
      <c r="E144" s="6"/>
    </row>
    <row r="145">
      <c r="A145" s="6" t="str">
        <v>10.04.01.341</v>
      </c>
      <c r="B145" s="8" t="str">
        <v>贴片电阻</v>
      </c>
      <c r="C145" s="6">
        <v>30</v>
      </c>
      <c r="D145" s="22">
        <v>10000</v>
      </c>
      <c r="E145" s="6"/>
    </row>
    <row r="146">
      <c r="A146" s="6" t="str">
        <v>10.04.01.342</v>
      </c>
      <c r="B146" s="8" t="str">
        <v>贴片电阻</v>
      </c>
      <c r="C146" s="6">
        <v>30</v>
      </c>
      <c r="D146" s="22">
        <v>10000</v>
      </c>
      <c r="E146" s="6"/>
    </row>
    <row r="147">
      <c r="A147" s="6" t="str">
        <v>10.04.01.343</v>
      </c>
      <c r="B147" s="8" t="str">
        <v>贴片电阻</v>
      </c>
      <c r="C147" s="6">
        <v>30</v>
      </c>
      <c r="D147" s="22">
        <v>10000</v>
      </c>
      <c r="E147" s="6"/>
    </row>
    <row r="148">
      <c r="A148" s="6" t="str">
        <v>10.04.01.344</v>
      </c>
      <c r="B148" s="8" t="str">
        <v>贴片电阻</v>
      </c>
      <c r="C148" s="6">
        <v>30</v>
      </c>
      <c r="D148" s="22">
        <v>10000</v>
      </c>
      <c r="E148" s="6"/>
    </row>
    <row r="149">
      <c r="A149" s="6" t="str">
        <v>10.04.01.345</v>
      </c>
      <c r="B149" s="8" t="str">
        <v>贴片电阻</v>
      </c>
      <c r="C149" s="6">
        <v>30</v>
      </c>
      <c r="D149" s="22">
        <v>10000</v>
      </c>
      <c r="E149" s="6"/>
    </row>
    <row r="150">
      <c r="A150" s="6" t="str">
        <v>10.04.01.346</v>
      </c>
      <c r="B150" s="8" t="str">
        <v>贴片电阻</v>
      </c>
      <c r="C150" s="6">
        <v>30</v>
      </c>
      <c r="D150" s="22">
        <v>10000</v>
      </c>
      <c r="E150" s="6"/>
    </row>
    <row r="151">
      <c r="A151" s="6" t="str">
        <v>10.04.01.347</v>
      </c>
      <c r="B151" s="8" t="str">
        <v>贴片电阻</v>
      </c>
      <c r="C151" s="6">
        <v>30</v>
      </c>
      <c r="D151" s="22">
        <v>10000</v>
      </c>
      <c r="E151" s="6"/>
    </row>
    <row r="152">
      <c r="A152" s="6" t="str">
        <v>10.04.01.348</v>
      </c>
      <c r="B152" s="8" t="str">
        <v>贴片电阻</v>
      </c>
      <c r="C152" s="6">
        <v>30</v>
      </c>
      <c r="D152" s="22">
        <v>10000</v>
      </c>
      <c r="E152" s="6"/>
    </row>
    <row r="153">
      <c r="A153" s="6" t="str">
        <v>10.04.01.349</v>
      </c>
      <c r="B153" s="8" t="str">
        <v>贴片电阻</v>
      </c>
      <c r="C153" s="6">
        <v>30</v>
      </c>
      <c r="D153" s="22">
        <v>10000</v>
      </c>
      <c r="E153" s="6"/>
    </row>
    <row r="154">
      <c r="A154" s="6" t="str">
        <v>10.04.01.350</v>
      </c>
      <c r="B154" s="8" t="str">
        <v>贴片电阻</v>
      </c>
      <c r="C154" s="6">
        <v>30</v>
      </c>
      <c r="D154" s="22">
        <v>10000</v>
      </c>
      <c r="E154" s="6"/>
    </row>
    <row r="155">
      <c r="A155" s="6" t="str">
        <v>10.04.01.351</v>
      </c>
      <c r="B155" s="8" t="str">
        <v>贴片电阻</v>
      </c>
      <c r="C155" s="6">
        <v>30</v>
      </c>
      <c r="D155" s="22">
        <v>10000</v>
      </c>
      <c r="E155" s="6"/>
    </row>
    <row r="156">
      <c r="A156" s="6" t="str">
        <v>10.04.01.352</v>
      </c>
      <c r="B156" s="8" t="str">
        <v>贴片电阻</v>
      </c>
      <c r="C156" s="6">
        <v>30</v>
      </c>
      <c r="D156" s="22">
        <v>10000</v>
      </c>
      <c r="E156" s="6"/>
    </row>
    <row r="157">
      <c r="A157" s="6" t="str">
        <v>10.04.01.358</v>
      </c>
      <c r="B157" s="8" t="str">
        <v>贴片电阻</v>
      </c>
      <c r="C157" s="6">
        <v>30</v>
      </c>
      <c r="D157" s="22">
        <v>10000</v>
      </c>
      <c r="E157" s="6"/>
    </row>
    <row r="158">
      <c r="A158" s="6" t="str">
        <v>10.04.01.361</v>
      </c>
      <c r="B158" s="8" t="str">
        <v>贴片电阻</v>
      </c>
      <c r="C158" s="6">
        <v>30</v>
      </c>
      <c r="D158" s="22">
        <v>5000</v>
      </c>
      <c r="E158" s="6"/>
    </row>
    <row r="159">
      <c r="A159" s="6" t="str">
        <v>10.04.02.001</v>
      </c>
      <c r="B159" s="8" t="str">
        <v>贴片电容</v>
      </c>
      <c r="C159" s="6">
        <v>30</v>
      </c>
      <c r="D159" s="22">
        <v>10000</v>
      </c>
      <c r="E159" s="6"/>
    </row>
    <row r="160">
      <c r="A160" s="6" t="str">
        <v>10.04.02.003</v>
      </c>
      <c r="B160" s="8" t="str">
        <v>贴片电容</v>
      </c>
      <c r="C160" s="6">
        <v>30</v>
      </c>
      <c r="D160" s="22">
        <v>10000</v>
      </c>
      <c r="E160" s="6"/>
    </row>
    <row r="161">
      <c r="A161" s="6" t="str">
        <v>10.04.02.004</v>
      </c>
      <c r="B161" s="8" t="str">
        <v>贴片电容</v>
      </c>
      <c r="C161" s="6">
        <v>30</v>
      </c>
      <c r="D161" s="22">
        <v>10000</v>
      </c>
      <c r="E161" s="6"/>
    </row>
    <row r="162">
      <c r="A162" s="6" t="str">
        <v>10.04.02.013</v>
      </c>
      <c r="B162" s="8" t="str">
        <v>贴片电容</v>
      </c>
      <c r="C162" s="6">
        <v>30</v>
      </c>
      <c r="D162" s="22">
        <v>2000</v>
      </c>
      <c r="E162" s="6"/>
    </row>
    <row r="163">
      <c r="A163" s="6" t="str">
        <v>10.04.02.016</v>
      </c>
      <c r="B163" s="8" t="str">
        <v>贴片电容</v>
      </c>
      <c r="C163" s="6">
        <v>30</v>
      </c>
      <c r="D163" s="22">
        <v>4000</v>
      </c>
      <c r="E163" s="6"/>
    </row>
    <row r="164">
      <c r="A164" s="6" t="str">
        <v>10.04.02.021</v>
      </c>
      <c r="B164" s="8" t="str">
        <v>贴片电容</v>
      </c>
      <c r="C164" s="6">
        <v>30</v>
      </c>
      <c r="D164" s="22">
        <v>4000</v>
      </c>
      <c r="E164" s="6"/>
    </row>
    <row r="165">
      <c r="A165" s="6" t="str">
        <v>10.04.02.047</v>
      </c>
      <c r="B165" s="8" t="str">
        <v>贴片电容</v>
      </c>
      <c r="C165" s="6">
        <v>30</v>
      </c>
      <c r="D165" s="22">
        <v>4000</v>
      </c>
      <c r="E165" s="6"/>
    </row>
    <row r="166">
      <c r="A166" s="6" t="str">
        <v>10.04.02.051</v>
      </c>
      <c r="B166" s="8" t="str">
        <v>贴片电容</v>
      </c>
      <c r="C166" s="6">
        <v>30</v>
      </c>
      <c r="D166" s="22">
        <v>10000</v>
      </c>
      <c r="E166" s="6"/>
    </row>
    <row r="167">
      <c r="A167" s="6" t="str">
        <v>10.04.02.052</v>
      </c>
      <c r="B167" s="8" t="str">
        <v>贴片电容</v>
      </c>
      <c r="C167" s="6">
        <v>30</v>
      </c>
      <c r="D167" s="22">
        <v>2000</v>
      </c>
      <c r="E167" s="6"/>
    </row>
    <row r="168">
      <c r="A168" s="6" t="str">
        <v>10.04.02.053</v>
      </c>
      <c r="B168" s="8" t="str">
        <v>贴片电容</v>
      </c>
      <c r="C168" s="6">
        <v>30</v>
      </c>
      <c r="D168" s="22">
        <v>10000</v>
      </c>
      <c r="E168" s="6"/>
    </row>
    <row r="169">
      <c r="A169" s="6" t="str">
        <v>10.04.02.055</v>
      </c>
      <c r="B169" s="8" t="str">
        <v>贴片电容</v>
      </c>
      <c r="C169" s="6">
        <v>30</v>
      </c>
      <c r="D169" s="22">
        <v>4000</v>
      </c>
      <c r="E169" s="6"/>
    </row>
    <row r="170">
      <c r="A170" s="6" t="str">
        <v>10.04.02.056</v>
      </c>
      <c r="B170" s="8" t="str">
        <v>贴片电容</v>
      </c>
      <c r="C170" s="6">
        <v>30</v>
      </c>
      <c r="D170" s="22">
        <v>10000</v>
      </c>
      <c r="E170" s="6"/>
    </row>
    <row r="171">
      <c r="A171" s="6" t="str">
        <v>10.04.02.061</v>
      </c>
      <c r="B171" s="8" t="str">
        <v>贴片电容</v>
      </c>
      <c r="C171" s="6">
        <v>30</v>
      </c>
      <c r="D171" s="22">
        <v>4000</v>
      </c>
      <c r="E171" s="6"/>
    </row>
    <row r="172">
      <c r="A172" s="6" t="str">
        <v>10.04.02.065</v>
      </c>
      <c r="B172" s="8" t="str">
        <v>贴片电容</v>
      </c>
      <c r="C172" s="6">
        <v>30</v>
      </c>
      <c r="D172" s="22">
        <v>10000</v>
      </c>
      <c r="E172" s="6"/>
    </row>
    <row r="173">
      <c r="A173" s="6" t="str">
        <v>10.04.02.071</v>
      </c>
      <c r="B173" s="8" t="str">
        <v>贴片电容</v>
      </c>
      <c r="C173" s="6">
        <v>30</v>
      </c>
      <c r="D173" s="22">
        <v>10000</v>
      </c>
      <c r="E173" s="6"/>
    </row>
    <row r="174">
      <c r="A174" s="6" t="str">
        <v>10.04.02.072</v>
      </c>
      <c r="B174" s="8" t="str">
        <v>贴片电容</v>
      </c>
      <c r="C174" s="6">
        <v>30</v>
      </c>
      <c r="D174" s="22">
        <v>4000</v>
      </c>
      <c r="E174" s="6"/>
    </row>
    <row r="175">
      <c r="A175" s="6" t="str">
        <v>10.04.02.073</v>
      </c>
      <c r="B175" s="8" t="str">
        <v>贴片电容</v>
      </c>
      <c r="C175" s="6">
        <v>30</v>
      </c>
      <c r="D175" s="22">
        <v>10000</v>
      </c>
      <c r="E175" s="6"/>
    </row>
    <row r="176">
      <c r="A176" s="6" t="str">
        <v>10.04.02.081</v>
      </c>
      <c r="B176" s="8" t="str">
        <v>贴片电容</v>
      </c>
      <c r="C176" s="6">
        <v>30</v>
      </c>
      <c r="D176" s="22">
        <v>10000</v>
      </c>
      <c r="E176" s="6"/>
    </row>
    <row r="177">
      <c r="A177" s="6" t="str">
        <v>10.04.02.091</v>
      </c>
      <c r="B177" s="8" t="str">
        <v>贴片电容</v>
      </c>
      <c r="C177" s="6">
        <v>30</v>
      </c>
      <c r="D177" s="22">
        <v>10000</v>
      </c>
      <c r="E177" s="6"/>
    </row>
    <row r="178">
      <c r="A178" s="6" t="str">
        <v>10.04.02.106</v>
      </c>
      <c r="B178" s="8" t="str">
        <v>贴片电容</v>
      </c>
      <c r="C178" s="6">
        <v>30</v>
      </c>
      <c r="D178" s="22">
        <v>10000</v>
      </c>
      <c r="E178" s="6"/>
    </row>
    <row r="179">
      <c r="A179" s="6" t="str">
        <v>10.04.02.107</v>
      </c>
      <c r="B179" s="8" t="str">
        <v>贴片电容</v>
      </c>
      <c r="C179" s="6">
        <v>30</v>
      </c>
      <c r="D179" s="22">
        <v>10000</v>
      </c>
      <c r="E179" s="6"/>
    </row>
    <row r="180">
      <c r="A180" s="6" t="str">
        <v>10.04.02.109</v>
      </c>
      <c r="B180" s="8" t="str">
        <v>贴片电容</v>
      </c>
      <c r="C180" s="6">
        <v>30</v>
      </c>
      <c r="D180" s="22">
        <v>10000</v>
      </c>
      <c r="E180" s="6"/>
    </row>
    <row r="181">
      <c r="A181" s="6" t="str">
        <v>10.04.02.110</v>
      </c>
      <c r="B181" s="8" t="str">
        <v>贴片电容</v>
      </c>
      <c r="C181" s="6">
        <v>30</v>
      </c>
      <c r="D181" s="22">
        <v>10000</v>
      </c>
      <c r="E181" s="6"/>
    </row>
    <row r="182">
      <c r="A182" s="6" t="str">
        <v>10.04.02.112</v>
      </c>
      <c r="B182" s="8" t="str">
        <v>贴片电容</v>
      </c>
      <c r="C182" s="6">
        <v>30</v>
      </c>
      <c r="D182" s="22">
        <v>10000</v>
      </c>
      <c r="E182" s="6"/>
    </row>
    <row r="183">
      <c r="A183" s="6" t="str">
        <v>10.04.02.113</v>
      </c>
      <c r="B183" s="8" t="str">
        <v>贴片电容</v>
      </c>
      <c r="C183" s="6">
        <v>30</v>
      </c>
      <c r="D183" s="22">
        <v>4000</v>
      </c>
      <c r="E183" s="6"/>
    </row>
    <row r="184">
      <c r="A184" s="6" t="str">
        <v>10.04.02.117</v>
      </c>
      <c r="B184" s="8" t="str">
        <v>贴片钽电容</v>
      </c>
      <c r="C184" s="6">
        <v>30</v>
      </c>
      <c r="D184" s="22">
        <v>2000</v>
      </c>
      <c r="E184" s="6"/>
    </row>
    <row r="185">
      <c r="A185" s="6" t="str">
        <v>10.04.02.130</v>
      </c>
      <c r="B185" s="8" t="str">
        <v>贴片电容</v>
      </c>
      <c r="C185" s="6">
        <v>30</v>
      </c>
      <c r="D185" s="22">
        <v>10000</v>
      </c>
      <c r="E185" s="6"/>
    </row>
    <row r="186">
      <c r="A186" s="6" t="str">
        <v>10.04.02.135</v>
      </c>
      <c r="B186" s="8" t="str">
        <v>贴片电容</v>
      </c>
      <c r="C186" s="6">
        <v>30</v>
      </c>
      <c r="D186" s="22">
        <v>10000</v>
      </c>
      <c r="E186" s="6"/>
    </row>
    <row r="187">
      <c r="A187" s="6" t="str">
        <v>10.04.02.138</v>
      </c>
      <c r="B187" s="8" t="str">
        <v>贴片电容</v>
      </c>
      <c r="C187" s="6">
        <v>30</v>
      </c>
      <c r="D187" s="22">
        <v>10000</v>
      </c>
      <c r="E187" s="6"/>
    </row>
    <row r="188">
      <c r="A188" s="6" t="str">
        <v>10.04.02.147</v>
      </c>
      <c r="B188" s="8" t="str">
        <v>贴片电容</v>
      </c>
      <c r="C188" s="6">
        <v>30</v>
      </c>
      <c r="D188" s="22">
        <v>10000</v>
      </c>
      <c r="E188" s="6"/>
    </row>
    <row r="189">
      <c r="A189" s="6" t="str">
        <v>10.04.02.148</v>
      </c>
      <c r="B189" s="8" t="str">
        <v>贴片电容</v>
      </c>
      <c r="C189" s="6">
        <v>30</v>
      </c>
      <c r="D189" s="22">
        <v>10000</v>
      </c>
      <c r="E189" s="6"/>
    </row>
    <row r="190">
      <c r="A190" s="6" t="str">
        <v>10.04.02.149</v>
      </c>
      <c r="B190" s="8" t="str">
        <v>贴片电容</v>
      </c>
      <c r="C190" s="6">
        <v>30</v>
      </c>
      <c r="D190" s="22">
        <v>10000</v>
      </c>
      <c r="E190" s="6"/>
    </row>
    <row r="191">
      <c r="A191" s="6" t="str">
        <v>10.04.02.151</v>
      </c>
      <c r="B191" s="8" t="str">
        <v>贴片电容</v>
      </c>
      <c r="C191" s="6">
        <v>30</v>
      </c>
      <c r="D191" s="22">
        <v>10000</v>
      </c>
      <c r="E191" s="6"/>
    </row>
    <row r="192">
      <c r="A192" s="6" t="str">
        <v>10.04.02.152</v>
      </c>
      <c r="B192" s="8" t="str">
        <v>贴片电容</v>
      </c>
      <c r="C192" s="6">
        <v>30</v>
      </c>
      <c r="D192" s="22">
        <v>1000</v>
      </c>
      <c r="E192" s="6"/>
    </row>
    <row r="193">
      <c r="A193" s="6" t="str">
        <v>10.04.02.155</v>
      </c>
      <c r="B193" s="8" t="str">
        <v>贴片电容</v>
      </c>
      <c r="C193" s="6">
        <v>30</v>
      </c>
      <c r="D193" s="22">
        <v>2000</v>
      </c>
      <c r="E193" s="6"/>
    </row>
    <row r="194">
      <c r="A194" s="6" t="str">
        <v>10.04.02.158</v>
      </c>
      <c r="B194" s="8" t="str">
        <v>贴片电容</v>
      </c>
      <c r="C194" s="6">
        <v>30</v>
      </c>
      <c r="D194" s="22">
        <v>15000</v>
      </c>
      <c r="E194" s="6"/>
    </row>
    <row r="195">
      <c r="A195" s="6" t="str">
        <v>10.04.02.162</v>
      </c>
      <c r="B195" s="8" t="str">
        <v>贴片电容</v>
      </c>
      <c r="C195" s="6">
        <v>30</v>
      </c>
      <c r="D195" s="22">
        <v>4000</v>
      </c>
      <c r="E195" s="6"/>
    </row>
    <row r="196">
      <c r="A196" s="6" t="str">
        <v>10.04.02.163</v>
      </c>
      <c r="B196" s="8" t="str">
        <v>贴片电容</v>
      </c>
      <c r="C196" s="6">
        <v>30</v>
      </c>
      <c r="D196" s="22">
        <v>10000</v>
      </c>
      <c r="E196" s="6"/>
    </row>
    <row r="197">
      <c r="A197" s="6" t="str">
        <v>10.04.02.164</v>
      </c>
      <c r="B197" s="8" t="str">
        <v>贴片电容</v>
      </c>
      <c r="C197" s="6">
        <v>30</v>
      </c>
      <c r="D197" s="22">
        <v>15000</v>
      </c>
      <c r="E197" s="6"/>
    </row>
    <row r="198">
      <c r="A198" s="6" t="str">
        <v>10.04.02.165</v>
      </c>
      <c r="B198" s="8" t="str">
        <v>贴片电容</v>
      </c>
      <c r="C198" s="6">
        <v>30</v>
      </c>
      <c r="D198" s="22">
        <v>10000</v>
      </c>
      <c r="E198" s="6"/>
    </row>
    <row r="199">
      <c r="A199" s="6" t="str">
        <v>10.04.02.166</v>
      </c>
      <c r="B199" s="8" t="str">
        <v>贴片电容</v>
      </c>
      <c r="C199" s="6">
        <v>30</v>
      </c>
      <c r="D199" s="22">
        <v>15000</v>
      </c>
      <c r="E199" s="6"/>
    </row>
    <row r="200">
      <c r="A200" s="6" t="str">
        <v>10.04.02.167</v>
      </c>
      <c r="B200" s="8" t="str">
        <v>贴片电容</v>
      </c>
      <c r="C200" s="6">
        <v>30</v>
      </c>
      <c r="D200" s="22">
        <v>15000</v>
      </c>
      <c r="E200" s="6"/>
    </row>
    <row r="201">
      <c r="A201" s="6" t="str">
        <v>10.04.02.168</v>
      </c>
      <c r="B201" s="8" t="str">
        <v>贴片电容</v>
      </c>
      <c r="C201" s="6">
        <v>30</v>
      </c>
      <c r="D201" s="22">
        <v>15000</v>
      </c>
      <c r="E201" s="6"/>
    </row>
    <row r="202">
      <c r="A202" s="6" t="str">
        <v>10.04.02.169</v>
      </c>
      <c r="B202" s="8" t="str">
        <v>贴片电容</v>
      </c>
      <c r="C202" s="6">
        <v>30</v>
      </c>
      <c r="D202" s="22">
        <v>15000</v>
      </c>
      <c r="E202" s="6"/>
    </row>
    <row r="203">
      <c r="A203" s="6" t="str">
        <v>10.04.02.170</v>
      </c>
      <c r="B203" s="8" t="str">
        <v>贴片电容</v>
      </c>
      <c r="C203" s="6">
        <v>30</v>
      </c>
      <c r="D203" s="22">
        <v>10000</v>
      </c>
      <c r="E203" s="6"/>
    </row>
    <row r="204">
      <c r="A204" s="6" t="str">
        <v>10.04.02.171</v>
      </c>
      <c r="B204" s="8" t="str">
        <v>贴片电容</v>
      </c>
      <c r="C204" s="6">
        <v>30</v>
      </c>
      <c r="D204" s="22">
        <v>4000</v>
      </c>
      <c r="E204" s="6"/>
    </row>
    <row r="205">
      <c r="A205" s="6" t="str">
        <v>10.04.02.172</v>
      </c>
      <c r="B205" s="8" t="str">
        <v>贴片电容</v>
      </c>
      <c r="C205" s="6">
        <v>30</v>
      </c>
      <c r="D205" s="22">
        <v>2000</v>
      </c>
      <c r="E205" s="6"/>
    </row>
    <row r="206">
      <c r="A206" s="6" t="str">
        <v>10.04.02.174</v>
      </c>
      <c r="B206" s="8" t="str">
        <v>贴片电容</v>
      </c>
      <c r="C206" s="6">
        <v>30</v>
      </c>
      <c r="D206" s="22">
        <v>4000</v>
      </c>
      <c r="E206" s="6"/>
    </row>
    <row r="207">
      <c r="A207" s="6" t="str">
        <v>10.04.02.178</v>
      </c>
      <c r="B207" s="8" t="str">
        <v>贴片电容</v>
      </c>
      <c r="C207" s="6">
        <v>60</v>
      </c>
      <c r="D207" s="22">
        <v>15000</v>
      </c>
      <c r="E207" s="6"/>
    </row>
    <row r="208">
      <c r="A208" s="6" t="str">
        <v>10.04.02.181</v>
      </c>
      <c r="B208" s="8" t="str">
        <v>贴片电容</v>
      </c>
      <c r="C208" s="6">
        <v>30</v>
      </c>
      <c r="D208" s="22">
        <v>2000</v>
      </c>
      <c r="E208" s="6"/>
    </row>
    <row r="209">
      <c r="A209" s="6" t="str">
        <v>10.04.02.180</v>
      </c>
      <c r="B209" s="8" t="str">
        <v>贴片电容</v>
      </c>
      <c r="C209" s="6">
        <v>30</v>
      </c>
      <c r="D209" s="22">
        <v>15000</v>
      </c>
      <c r="E209" s="6"/>
    </row>
    <row r="210">
      <c r="A210" s="6" t="str">
        <v>10.04.02.183</v>
      </c>
      <c r="B210" s="8" t="str">
        <v>贴片电容</v>
      </c>
      <c r="C210" s="6">
        <v>30</v>
      </c>
      <c r="D210" s="22">
        <v>1000</v>
      </c>
      <c r="E210" s="6"/>
    </row>
    <row r="211">
      <c r="A211" s="6" t="str">
        <v>10.04.02.184</v>
      </c>
      <c r="B211" s="8" t="str">
        <v>贴片电容</v>
      </c>
      <c r="C211" s="6">
        <v>30</v>
      </c>
      <c r="D211" s="22">
        <v>15000</v>
      </c>
      <c r="E211" s="6"/>
    </row>
    <row r="212">
      <c r="A212" s="6" t="str">
        <v>10.04.02.185</v>
      </c>
      <c r="B212" s="8" t="str">
        <v>贴片电容</v>
      </c>
      <c r="C212" s="6">
        <v>30</v>
      </c>
      <c r="D212" s="22">
        <v>10000</v>
      </c>
      <c r="E212" s="6"/>
    </row>
    <row r="213">
      <c r="A213" s="6" t="str">
        <v>10.04.02.186</v>
      </c>
      <c r="B213" s="8" t="str">
        <v>贴片电容</v>
      </c>
      <c r="C213" s="6">
        <v>30</v>
      </c>
      <c r="D213" s="22">
        <v>2000</v>
      </c>
      <c r="E213" s="6"/>
    </row>
    <row r="214">
      <c r="A214" s="6" t="str">
        <v>10.04.02.187</v>
      </c>
      <c r="B214" s="8" t="str">
        <v>贴片电容</v>
      </c>
      <c r="C214" s="6">
        <v>30</v>
      </c>
      <c r="D214" s="22">
        <v>4000</v>
      </c>
      <c r="E214" s="6"/>
    </row>
    <row r="215">
      <c r="A215" s="6" t="str">
        <v>10.04.02.188</v>
      </c>
      <c r="B215" s="8" t="str">
        <v>贴片电容</v>
      </c>
      <c r="C215" s="6">
        <v>30</v>
      </c>
      <c r="D215" s="22">
        <v>2000</v>
      </c>
      <c r="E215" s="6"/>
    </row>
    <row r="216">
      <c r="A216" s="6" t="str">
        <v>10.04.02.189</v>
      </c>
      <c r="B216" s="8" t="str">
        <v>贴片电容</v>
      </c>
      <c r="C216" s="6">
        <v>30</v>
      </c>
      <c r="D216" s="22">
        <v>1000</v>
      </c>
      <c r="E216" s="6"/>
    </row>
    <row r="217">
      <c r="A217" s="6" t="str">
        <v>10.04.02.190</v>
      </c>
      <c r="B217" s="8" t="str">
        <v>贴片电容</v>
      </c>
      <c r="C217" s="6">
        <v>30</v>
      </c>
      <c r="D217" s="22">
        <v>4000</v>
      </c>
      <c r="E217" s="6"/>
    </row>
    <row r="218">
      <c r="A218" s="6" t="str">
        <v>10.04.02.192</v>
      </c>
      <c r="B218" s="8" t="str">
        <v>贴片电容</v>
      </c>
      <c r="C218" s="6">
        <v>30</v>
      </c>
      <c r="D218" s="22">
        <v>2000</v>
      </c>
      <c r="E218" s="6"/>
    </row>
    <row r="219">
      <c r="A219" s="6" t="str">
        <v>10.04.02.193</v>
      </c>
      <c r="B219" s="8" t="str">
        <v>贴片电容</v>
      </c>
      <c r="C219" s="6">
        <v>30</v>
      </c>
      <c r="D219" s="22">
        <v>2000</v>
      </c>
      <c r="E219" s="6"/>
    </row>
    <row r="220">
      <c r="A220" s="6" t="str">
        <v>10.04.02.194</v>
      </c>
      <c r="B220" s="8" t="str">
        <v>贴片电容</v>
      </c>
      <c r="C220" s="6">
        <v>30</v>
      </c>
      <c r="D220" s="22">
        <v>15000</v>
      </c>
      <c r="E220" s="6"/>
    </row>
    <row r="221">
      <c r="A221" s="6" t="str">
        <v>10.04.02.195</v>
      </c>
      <c r="B221" s="8" t="str">
        <v>贴片电容</v>
      </c>
      <c r="C221" s="6">
        <v>30</v>
      </c>
      <c r="D221" s="22">
        <v>15000</v>
      </c>
      <c r="E221" s="6"/>
    </row>
    <row r="222">
      <c r="A222" s="6" t="str">
        <v>10.04.02.198</v>
      </c>
      <c r="B222" s="8" t="str">
        <v>贴片电容</v>
      </c>
      <c r="C222" s="6">
        <v>30</v>
      </c>
      <c r="D222" s="22">
        <v>15000</v>
      </c>
      <c r="E222" s="6"/>
    </row>
    <row r="223">
      <c r="A223" s="6" t="str">
        <v>10.04.02.199</v>
      </c>
      <c r="B223" s="8" t="str">
        <v>贴片电容</v>
      </c>
      <c r="C223" s="6">
        <v>30</v>
      </c>
      <c r="D223" s="22">
        <v>2000</v>
      </c>
      <c r="E223" s="6"/>
    </row>
    <row r="224">
      <c r="A224" s="6" t="str">
        <v>10.04.02.200</v>
      </c>
      <c r="B224" s="8" t="str">
        <v>钽电容</v>
      </c>
      <c r="C224" s="6">
        <v>30</v>
      </c>
      <c r="D224" s="22">
        <v>2000</v>
      </c>
      <c r="E224" s="6"/>
    </row>
    <row r="225">
      <c r="A225" s="6" t="str">
        <v>10.04.02.201</v>
      </c>
      <c r="B225" s="8" t="str">
        <v>钽电容</v>
      </c>
      <c r="C225" s="6">
        <v>30</v>
      </c>
      <c r="D225" s="22">
        <v>2000</v>
      </c>
      <c r="E225" s="6"/>
    </row>
    <row r="226">
      <c r="A226" s="6" t="str">
        <v>10.04.02.202</v>
      </c>
      <c r="B226" s="8" t="str">
        <v>贴片电容</v>
      </c>
      <c r="C226" s="6">
        <v>30</v>
      </c>
      <c r="D226" s="22">
        <v>15000</v>
      </c>
      <c r="E226" s="6"/>
    </row>
    <row r="227">
      <c r="A227" s="6" t="str">
        <v>10.04.02.206</v>
      </c>
      <c r="B227" s="8" t="str">
        <v>贴片电容</v>
      </c>
      <c r="C227" s="6">
        <v>30</v>
      </c>
      <c r="D227" s="22">
        <v>4000</v>
      </c>
      <c r="E227" s="6"/>
    </row>
    <row r="228">
      <c r="A228" s="6" t="str">
        <v>10.04.02.209</v>
      </c>
      <c r="B228" s="8" t="str">
        <v>贴片电容</v>
      </c>
      <c r="C228" s="6">
        <v>30</v>
      </c>
      <c r="D228" s="22">
        <v>10000</v>
      </c>
      <c r="E228" s="6"/>
    </row>
    <row r="229">
      <c r="A229" s="6" t="str">
        <v>10.04.02.210</v>
      </c>
      <c r="B229" s="8" t="str">
        <v>贴片电容</v>
      </c>
      <c r="C229" s="6">
        <v>30</v>
      </c>
      <c r="D229" s="22">
        <v>15000</v>
      </c>
      <c r="E229" s="6"/>
    </row>
    <row r="230">
      <c r="A230" s="6" t="str">
        <v>10.04.02.212</v>
      </c>
      <c r="B230" s="8" t="str">
        <v>贴片电容</v>
      </c>
      <c r="C230" s="6">
        <v>30</v>
      </c>
      <c r="D230" s="22">
        <v>10000</v>
      </c>
      <c r="E230" s="6"/>
    </row>
    <row r="231">
      <c r="A231" s="6" t="str">
        <v>10.04.02.213</v>
      </c>
      <c r="B231" s="8" t="str">
        <v>贴片电容</v>
      </c>
      <c r="C231" s="6">
        <v>30</v>
      </c>
      <c r="D231" s="22">
        <v>10000</v>
      </c>
      <c r="E231" s="6"/>
    </row>
    <row r="232">
      <c r="A232" s="6" t="str">
        <v>10.04.02.215</v>
      </c>
      <c r="B232" s="8" t="str">
        <v>贴片铝电解电容</v>
      </c>
      <c r="C232" s="6">
        <v>30</v>
      </c>
      <c r="D232" s="22">
        <v>2000</v>
      </c>
      <c r="E232" s="6"/>
    </row>
    <row r="233">
      <c r="A233" s="6" t="str">
        <v>10.04.02.216</v>
      </c>
      <c r="B233" s="8" t="str">
        <v>贴片铝电解电容</v>
      </c>
      <c r="C233" s="6">
        <v>30</v>
      </c>
      <c r="D233" s="22">
        <v>2000</v>
      </c>
      <c r="E233" s="6"/>
    </row>
    <row r="234">
      <c r="A234" s="6" t="str">
        <v>10.04.02.217</v>
      </c>
      <c r="B234" s="8" t="str">
        <v>贴片电容</v>
      </c>
      <c r="C234" s="6">
        <v>30</v>
      </c>
      <c r="D234" s="22">
        <v>3000</v>
      </c>
      <c r="E234" s="6"/>
    </row>
    <row r="235">
      <c r="A235" s="6" t="str">
        <v>10.04.02.218</v>
      </c>
      <c r="B235" s="8" t="str">
        <v>贴片电容</v>
      </c>
      <c r="C235" s="6">
        <v>30</v>
      </c>
      <c r="D235" s="22">
        <v>2000</v>
      </c>
      <c r="E235" s="6"/>
    </row>
    <row r="236">
      <c r="A236" s="6" t="str">
        <v>10.04.02.219</v>
      </c>
      <c r="B236" s="8" t="str">
        <v>贴片电容</v>
      </c>
      <c r="C236" s="6">
        <v>30</v>
      </c>
      <c r="D236" s="22">
        <v>10000</v>
      </c>
      <c r="E236" s="6"/>
    </row>
    <row r="237">
      <c r="A237" s="6" t="str">
        <v>10.04.02.220</v>
      </c>
      <c r="B237" s="8" t="str">
        <v>贴片电容</v>
      </c>
      <c r="C237" s="6">
        <v>30</v>
      </c>
      <c r="D237" s="22">
        <v>10000</v>
      </c>
      <c r="E237" s="6"/>
    </row>
    <row r="238">
      <c r="A238" s="6" t="str">
        <v>10.04.02.221</v>
      </c>
      <c r="B238" s="8" t="str">
        <v>贴片电容</v>
      </c>
      <c r="C238" s="6">
        <v>30</v>
      </c>
      <c r="D238" s="22">
        <v>4000</v>
      </c>
      <c r="E238" s="6"/>
    </row>
    <row r="239">
      <c r="A239" s="6" t="str">
        <v>10.04.02.222</v>
      </c>
      <c r="B239" s="8" t="str">
        <v>贴片电容</v>
      </c>
      <c r="C239" s="6">
        <v>30</v>
      </c>
      <c r="D239" s="22">
        <v>10000</v>
      </c>
      <c r="E239" s="6"/>
    </row>
    <row r="240">
      <c r="A240" s="6" t="str">
        <v>10.04.02.223</v>
      </c>
      <c r="B240" s="8" t="str">
        <v>贴片电容</v>
      </c>
      <c r="C240" s="6">
        <v>30</v>
      </c>
      <c r="D240" s="22">
        <v>10000</v>
      </c>
      <c r="E240" s="6"/>
    </row>
    <row r="241">
      <c r="A241" s="6" t="str">
        <v>10.04.02.224</v>
      </c>
      <c r="B241" s="8" t="str">
        <v>贴片电容</v>
      </c>
      <c r="C241" s="6">
        <v>30</v>
      </c>
      <c r="D241" s="22">
        <v>3000</v>
      </c>
      <c r="E241" s="6"/>
    </row>
    <row r="242">
      <c r="A242" s="6" t="str">
        <v>10.04.02.225</v>
      </c>
      <c r="B242" s="8" t="str">
        <v>贴片电容</v>
      </c>
      <c r="C242" s="6">
        <v>30</v>
      </c>
      <c r="D242" s="22">
        <v>10000</v>
      </c>
      <c r="E242" s="6"/>
    </row>
    <row r="243">
      <c r="A243" s="6" t="str">
        <v>10.04.02.226</v>
      </c>
      <c r="B243" s="8" t="str">
        <v>贴片电容</v>
      </c>
      <c r="C243" s="6">
        <v>30</v>
      </c>
      <c r="D243" s="22">
        <v>4000</v>
      </c>
      <c r="E243" s="6"/>
    </row>
    <row r="244">
      <c r="A244" s="6" t="str">
        <v>10.04.02.227</v>
      </c>
      <c r="B244" s="8" t="str">
        <v>贴片电容</v>
      </c>
      <c r="C244" s="6">
        <v>30</v>
      </c>
      <c r="D244" s="22">
        <v>10000</v>
      </c>
      <c r="E244" s="6"/>
    </row>
    <row r="245">
      <c r="A245" s="6" t="str">
        <v>10.04.02.228</v>
      </c>
      <c r="B245" s="8" t="str">
        <v>贴片电容</v>
      </c>
      <c r="C245" s="6">
        <v>30</v>
      </c>
      <c r="D245" s="22">
        <v>15000</v>
      </c>
      <c r="E245" s="6"/>
    </row>
    <row r="246">
      <c r="A246" s="6" t="str">
        <v>10.04.02.229</v>
      </c>
      <c r="B246" s="8" t="str">
        <v>贴片电容</v>
      </c>
      <c r="C246" s="6">
        <v>30</v>
      </c>
      <c r="D246" s="22">
        <v>10000</v>
      </c>
      <c r="E246" s="6"/>
    </row>
    <row r="247">
      <c r="A247" s="6" t="str">
        <v>10.04.02.230</v>
      </c>
      <c r="B247" s="8" t="str">
        <v>贴片电容</v>
      </c>
      <c r="C247" s="6">
        <v>30</v>
      </c>
      <c r="D247" s="22">
        <v>4000</v>
      </c>
      <c r="E247" s="6"/>
    </row>
    <row r="248">
      <c r="A248" s="6" t="str">
        <v>10.04.02.231</v>
      </c>
      <c r="B248" s="8" t="str">
        <v>贴片电容</v>
      </c>
      <c r="C248" s="6">
        <v>30</v>
      </c>
      <c r="D248" s="22">
        <v>15000</v>
      </c>
      <c r="E248" s="6"/>
    </row>
    <row r="249">
      <c r="A249" s="6" t="str">
        <v>10.04.02.232</v>
      </c>
      <c r="B249" s="8" t="str">
        <v>贴片电容</v>
      </c>
      <c r="C249" s="6">
        <v>30</v>
      </c>
      <c r="D249" s="22">
        <v>4000</v>
      </c>
      <c r="E249" s="6"/>
    </row>
    <row r="250">
      <c r="A250" s="6" t="str">
        <v>10.04.02.233</v>
      </c>
      <c r="B250" s="8" t="str">
        <v>贴片电容</v>
      </c>
      <c r="C250" s="6">
        <v>30</v>
      </c>
      <c r="D250" s="22">
        <v>15000</v>
      </c>
      <c r="E250" s="6"/>
    </row>
    <row r="251">
      <c r="A251" s="6" t="str">
        <v>10.04.02.234</v>
      </c>
      <c r="B251" s="8" t="str">
        <v>贴片电容</v>
      </c>
      <c r="C251" s="6">
        <v>30</v>
      </c>
      <c r="D251" s="22">
        <v>10000</v>
      </c>
      <c r="E251" s="6"/>
    </row>
    <row r="252">
      <c r="A252" s="6" t="str">
        <v>10.04.02.235</v>
      </c>
      <c r="B252" s="8" t="str">
        <v>贴片电容</v>
      </c>
      <c r="C252" s="6">
        <v>30</v>
      </c>
      <c r="D252" s="22">
        <v>3000</v>
      </c>
      <c r="E252" s="6"/>
    </row>
    <row r="253">
      <c r="A253" s="6" t="str">
        <v>10.04.02.236</v>
      </c>
      <c r="B253" s="8" t="str">
        <v>贴片电容</v>
      </c>
      <c r="C253" s="6">
        <v>30</v>
      </c>
      <c r="D253" s="22">
        <v>10000</v>
      </c>
      <c r="E253" s="6"/>
    </row>
    <row r="254">
      <c r="A254" s="6" t="str">
        <v>10.04.02.237</v>
      </c>
      <c r="B254" s="8" t="str">
        <v>贴片电容</v>
      </c>
      <c r="C254" s="6">
        <v>30</v>
      </c>
      <c r="D254" s="22">
        <v>10000</v>
      </c>
      <c r="E254" s="6"/>
    </row>
    <row r="255">
      <c r="A255" s="6" t="str">
        <v>10.04.02.238</v>
      </c>
      <c r="B255" s="8" t="str">
        <v>贴片电容</v>
      </c>
      <c r="C255" s="6">
        <v>30</v>
      </c>
      <c r="D255" s="22">
        <v>10000</v>
      </c>
      <c r="E255" s="6"/>
    </row>
    <row r="256">
      <c r="A256" s="6" t="str">
        <v>10.04.02.239</v>
      </c>
      <c r="B256" s="8" t="str">
        <v>贴片电容</v>
      </c>
      <c r="C256" s="6">
        <v>30</v>
      </c>
      <c r="D256" s="22">
        <v>3000</v>
      </c>
      <c r="E256" s="6"/>
    </row>
    <row r="257">
      <c r="A257" s="6" t="str">
        <v>10.04.02.240</v>
      </c>
      <c r="B257" s="8" t="str">
        <v>贴片电容</v>
      </c>
      <c r="C257" s="6">
        <v>30</v>
      </c>
      <c r="D257" s="22">
        <v>10000</v>
      </c>
      <c r="E257" s="6"/>
    </row>
    <row r="258">
      <c r="A258" s="6" t="str">
        <v>10.04.02.241</v>
      </c>
      <c r="B258" s="8" t="str">
        <v>贴片电容</v>
      </c>
      <c r="C258" s="6">
        <v>30</v>
      </c>
      <c r="D258" s="22">
        <v>15000</v>
      </c>
      <c r="E258" s="6"/>
    </row>
    <row r="259">
      <c r="A259" s="6" t="str">
        <v>10.04.02.242</v>
      </c>
      <c r="B259" s="8" t="str">
        <v>贴片电容</v>
      </c>
      <c r="C259" s="6">
        <v>30</v>
      </c>
      <c r="D259" s="22">
        <v>4000</v>
      </c>
      <c r="E259" s="6"/>
    </row>
    <row r="260">
      <c r="A260" s="6" t="str">
        <v>10.04.02.243</v>
      </c>
      <c r="B260" s="8" t="str">
        <v>贴片电容</v>
      </c>
      <c r="C260" s="6">
        <v>30</v>
      </c>
      <c r="D260" s="22">
        <v>4000</v>
      </c>
      <c r="E260" s="6"/>
    </row>
    <row r="261">
      <c r="A261" s="6" t="str">
        <v>10.04.02.245</v>
      </c>
      <c r="B261" s="8" t="str">
        <v>贴片电解电容</v>
      </c>
      <c r="C261" s="6">
        <v>30</v>
      </c>
      <c r="D261" s="22">
        <v>100</v>
      </c>
      <c r="E261" s="6"/>
    </row>
    <row r="262">
      <c r="A262" s="6" t="str">
        <v>10.04.02.246</v>
      </c>
      <c r="B262" s="8" t="str">
        <v>钽电容</v>
      </c>
      <c r="C262" s="6">
        <v>30</v>
      </c>
      <c r="D262" s="22">
        <v>2000</v>
      </c>
      <c r="E262" s="6"/>
    </row>
    <row r="263">
      <c r="A263" s="6" t="str">
        <v>10.04.03.002</v>
      </c>
      <c r="B263" s="8" t="str">
        <v>贴片开关二极管</v>
      </c>
      <c r="C263" s="6">
        <v>30</v>
      </c>
      <c r="D263" s="22">
        <v>3000</v>
      </c>
      <c r="E263" s="6"/>
    </row>
    <row r="264">
      <c r="A264" s="6" t="str">
        <v>10.04.03.009</v>
      </c>
      <c r="B264" s="8" t="str">
        <v>贴片LED</v>
      </c>
      <c r="C264" s="6">
        <v>30</v>
      </c>
      <c r="D264" s="22">
        <v>3000</v>
      </c>
      <c r="E264" s="6"/>
    </row>
    <row r="265">
      <c r="A265" s="6" t="str">
        <v>10.04.03.018</v>
      </c>
      <c r="B265" s="8" t="str">
        <v>贴片开关二极管</v>
      </c>
      <c r="C265" s="6">
        <v>30</v>
      </c>
      <c r="D265" s="22">
        <v>8000</v>
      </c>
      <c r="E265" s="6"/>
    </row>
    <row r="266">
      <c r="A266" s="6" t="str">
        <v>10.04.03.029</v>
      </c>
      <c r="B266" s="8" t="str">
        <v>TVS二极管</v>
      </c>
      <c r="C266" s="6">
        <v>30</v>
      </c>
      <c r="D266" s="22">
        <v>3000</v>
      </c>
      <c r="E266" s="6"/>
    </row>
    <row r="267">
      <c r="A267" s="6" t="str">
        <v>10.04.03.030</v>
      </c>
      <c r="B267" s="8" t="str">
        <v>贴片LED</v>
      </c>
      <c r="C267" s="6">
        <v>30</v>
      </c>
      <c r="D267" s="22">
        <v>3000</v>
      </c>
      <c r="E267" s="6"/>
    </row>
    <row r="268">
      <c r="A268" s="6" t="str">
        <v>10.04.03.043</v>
      </c>
      <c r="B268" s="8" t="str">
        <v>贴片肖特基二极管</v>
      </c>
      <c r="C268" s="6">
        <v>30</v>
      </c>
      <c r="D268" s="22">
        <v>8000</v>
      </c>
      <c r="E268" s="6"/>
    </row>
    <row r="269">
      <c r="A269" s="6" t="str">
        <v>10.04.03.046</v>
      </c>
      <c r="B269" s="8" t="str">
        <v>开关二极管</v>
      </c>
      <c r="C269" s="6">
        <v>30</v>
      </c>
      <c r="D269" s="22">
        <v>3000</v>
      </c>
      <c r="E269" s="6"/>
    </row>
    <row r="270">
      <c r="A270" s="6" t="str">
        <v>10.04.03.047</v>
      </c>
      <c r="B270" s="8" t="str">
        <v>LD激光器</v>
      </c>
      <c r="C270" s="6">
        <v>30</v>
      </c>
      <c r="D270" s="22">
        <v>1000</v>
      </c>
      <c r="E270" s="6"/>
    </row>
    <row r="271">
      <c r="A271" s="6" t="str">
        <v>10.04.03.050</v>
      </c>
      <c r="B271" s="8" t="str">
        <v>贴片LED</v>
      </c>
      <c r="C271" s="6">
        <v>30</v>
      </c>
      <c r="D271" s="22">
        <v>4000</v>
      </c>
      <c r="E271" s="6"/>
    </row>
    <row r="272">
      <c r="A272" s="6" t="str">
        <v>10.04.03.054</v>
      </c>
      <c r="B272" s="8" t="str">
        <v>二极管</v>
      </c>
      <c r="C272" s="6">
        <v>30</v>
      </c>
      <c r="D272" s="22">
        <v>2000</v>
      </c>
      <c r="E272" s="6"/>
    </row>
    <row r="273">
      <c r="A273" s="6" t="str">
        <v>10.04.03.057</v>
      </c>
      <c r="B273" s="8" t="str">
        <v>激光器VCSEL</v>
      </c>
      <c r="C273" s="6">
        <v>30</v>
      </c>
      <c r="D273" s="22">
        <v>1000</v>
      </c>
      <c r="E273" s="6"/>
    </row>
    <row r="274">
      <c r="A274" s="6" t="str">
        <v>10.04.03.059</v>
      </c>
      <c r="B274" s="8" t="str">
        <v>TVS二极管</v>
      </c>
      <c r="C274" s="6">
        <v>30</v>
      </c>
      <c r="D274" s="22">
        <v>5000</v>
      </c>
      <c r="E274" s="6"/>
    </row>
    <row r="275">
      <c r="A275" s="6" t="str">
        <v>10.04.03.061</v>
      </c>
      <c r="B275" s="8" t="str">
        <v>TVS二极管</v>
      </c>
      <c r="C275" s="6">
        <v>30</v>
      </c>
      <c r="D275" s="22">
        <v>3000</v>
      </c>
      <c r="E275" s="6"/>
    </row>
    <row r="276">
      <c r="A276" s="6" t="str">
        <v>10.04.03.062</v>
      </c>
      <c r="B276" s="8" t="str">
        <v>TVS二极管</v>
      </c>
      <c r="C276" s="6">
        <v>30</v>
      </c>
      <c r="D276" s="22">
        <v>3000</v>
      </c>
      <c r="E276" s="6"/>
    </row>
    <row r="277">
      <c r="A277" s="6" t="str">
        <v>10.04.03.063</v>
      </c>
      <c r="B277" s="8" t="str">
        <v>TVS二极管</v>
      </c>
      <c r="C277" s="6">
        <v>30</v>
      </c>
      <c r="D277" s="22">
        <v>3000</v>
      </c>
      <c r="E277" s="6"/>
    </row>
    <row r="278">
      <c r="A278" s="6" t="str">
        <v>10.04.03.064</v>
      </c>
      <c r="B278" s="8" t="str">
        <v>肖特基二极管</v>
      </c>
      <c r="C278" s="6">
        <v>30</v>
      </c>
      <c r="D278" s="22">
        <v>3000</v>
      </c>
      <c r="E278" s="6"/>
    </row>
    <row r="279">
      <c r="A279" s="6" t="str">
        <v>10.04.03.065</v>
      </c>
      <c r="B279" s="8" t="str">
        <v>稳压二极管</v>
      </c>
      <c r="C279" s="6">
        <v>30</v>
      </c>
      <c r="D279" s="22">
        <v>3000</v>
      </c>
      <c r="E279" s="6"/>
    </row>
    <row r="280">
      <c r="A280" s="6" t="str">
        <v>10.04.03.066</v>
      </c>
      <c r="B280" s="8" t="str">
        <v>TVS二极管</v>
      </c>
      <c r="C280" s="6">
        <v>60</v>
      </c>
      <c r="D280" s="22">
        <v>3000</v>
      </c>
      <c r="E280" s="6"/>
    </row>
    <row r="281">
      <c r="A281" s="6" t="str">
        <v>10.04.03.067</v>
      </c>
      <c r="B281" s="8" t="str">
        <v>肖特基二极管</v>
      </c>
      <c r="C281" s="6">
        <v>30</v>
      </c>
      <c r="D281" s="22">
        <v>3000</v>
      </c>
      <c r="E281" s="6"/>
    </row>
    <row r="282">
      <c r="A282" s="6" t="str">
        <v>10.04.03.068</v>
      </c>
      <c r="B282" s="8" t="str">
        <v>稳压二极管</v>
      </c>
      <c r="C282" s="6">
        <v>30</v>
      </c>
      <c r="D282" s="22">
        <v>3000</v>
      </c>
      <c r="E282" s="6"/>
    </row>
    <row r="283">
      <c r="A283" s="6" t="str">
        <v>10.04.03.069</v>
      </c>
      <c r="B283" s="8" t="str">
        <v>肖特基二极管</v>
      </c>
      <c r="C283" s="6">
        <v>30</v>
      </c>
      <c r="D283" s="22">
        <v>3000</v>
      </c>
      <c r="E283" s="6"/>
    </row>
    <row r="284">
      <c r="A284" s="6" t="str">
        <v>10.04.03.070</v>
      </c>
      <c r="B284" s="8" t="str">
        <v>TVS二极管</v>
      </c>
      <c r="C284" s="6">
        <v>30</v>
      </c>
      <c r="D284" s="22">
        <v>3000</v>
      </c>
      <c r="E284" s="6"/>
    </row>
    <row r="285">
      <c r="A285" s="6" t="str">
        <v>10.04.03.073</v>
      </c>
      <c r="B285" s="8" t="str">
        <v>肖特基二极管</v>
      </c>
      <c r="C285" s="6">
        <v>30</v>
      </c>
      <c r="D285" s="22">
        <v>1800</v>
      </c>
      <c r="E285" s="6"/>
    </row>
    <row r="286">
      <c r="A286" s="6" t="str">
        <v>10.04.03.074</v>
      </c>
      <c r="B286" s="8" t="str">
        <v>TVS管</v>
      </c>
      <c r="C286" s="6">
        <v>30</v>
      </c>
      <c r="D286" s="22">
        <v>3000</v>
      </c>
      <c r="E286" s="6"/>
    </row>
    <row r="287">
      <c r="A287" s="6" t="str">
        <v>10.04.03.075</v>
      </c>
      <c r="B287" s="8" t="str">
        <v>肖特基二极管</v>
      </c>
      <c r="C287" s="6">
        <v>30</v>
      </c>
      <c r="D287" s="22">
        <v>3000</v>
      </c>
      <c r="E287" s="6"/>
    </row>
    <row r="288">
      <c r="A288" s="6" t="str">
        <v>10.04.03.077</v>
      </c>
      <c r="B288" s="8" t="str">
        <v>直插TVS管</v>
      </c>
      <c r="C288" s="6">
        <v>30</v>
      </c>
      <c r="D288" s="22">
        <v>1200</v>
      </c>
      <c r="E288" s="6"/>
    </row>
    <row r="289">
      <c r="A289" s="6" t="str">
        <v>10.04.03.078</v>
      </c>
      <c r="B289" s="8" t="str">
        <v>贴片二极管</v>
      </c>
      <c r="C289" s="6">
        <v>30</v>
      </c>
      <c r="D289" s="22">
        <v>3000</v>
      </c>
      <c r="E289" s="6"/>
    </row>
    <row r="290">
      <c r="A290" s="6" t="str">
        <v>10.04.03.079</v>
      </c>
      <c r="B290" s="8" t="str">
        <v>贴片二极管</v>
      </c>
      <c r="C290" s="6">
        <v>30</v>
      </c>
      <c r="D290" s="22">
        <v>3000</v>
      </c>
      <c r="E290" s="6"/>
    </row>
    <row r="291">
      <c r="A291" s="6" t="str">
        <v>10.04.03.080</v>
      </c>
      <c r="B291" s="8" t="str">
        <v>光电二极管</v>
      </c>
      <c r="C291" s="6">
        <v>30</v>
      </c>
      <c r="D291" s="22">
        <v>1000</v>
      </c>
      <c r="E291" s="6"/>
    </row>
    <row r="292">
      <c r="A292" s="6" t="str">
        <v>10.04.03.081</v>
      </c>
      <c r="B292" s="8" t="str">
        <v>发光二极管</v>
      </c>
      <c r="C292" s="6">
        <v>30</v>
      </c>
      <c r="D292" s="22">
        <v>3000</v>
      </c>
      <c r="E292" s="6"/>
    </row>
    <row r="293">
      <c r="A293" s="6" t="str">
        <v>10.04.03.083</v>
      </c>
      <c r="B293" s="8" t="str">
        <v>肖特基二极管</v>
      </c>
      <c r="C293" s="6">
        <v>30</v>
      </c>
      <c r="D293" s="22">
        <v>3000</v>
      </c>
      <c r="E293" s="6"/>
    </row>
    <row r="294">
      <c r="A294" s="6" t="str">
        <v>10.04.03.084</v>
      </c>
      <c r="B294" s="8" t="str">
        <v>稳压二极管</v>
      </c>
      <c r="C294" s="6">
        <v>30</v>
      </c>
      <c r="D294" s="22">
        <v>3000</v>
      </c>
      <c r="E294" s="6"/>
    </row>
    <row r="295">
      <c r="A295" s="6" t="str">
        <v>10.04.03.086</v>
      </c>
      <c r="B295" s="8" t="str">
        <v>脉冲半导体激光器</v>
      </c>
      <c r="C295" s="6">
        <v>30</v>
      </c>
      <c r="D295" s="22">
        <v>100</v>
      </c>
      <c r="E295" s="6"/>
    </row>
    <row r="296">
      <c r="A296" s="6" t="str">
        <v>10.04.03.141</v>
      </c>
      <c r="B296" s="8" t="str">
        <v>激光器VCSEL</v>
      </c>
      <c r="C296" s="6">
        <v>30</v>
      </c>
      <c r="D296" s="22">
        <v>5000</v>
      </c>
      <c r="E296" s="6"/>
    </row>
    <row r="297">
      <c r="A297" s="6" t="str">
        <v>10.04.03.089</v>
      </c>
      <c r="B297" s="8" t="str">
        <v>TVS二极管</v>
      </c>
      <c r="C297" s="6">
        <v>30</v>
      </c>
      <c r="D297" s="22">
        <v>3000</v>
      </c>
      <c r="E297" s="6"/>
    </row>
    <row r="298">
      <c r="A298" s="6" t="str">
        <v>10.04.04.003</v>
      </c>
      <c r="B298" s="8" t="str">
        <v>贴片三极管</v>
      </c>
      <c r="C298" s="6">
        <v>30</v>
      </c>
      <c r="D298" s="22">
        <v>3000</v>
      </c>
      <c r="E298" s="6"/>
    </row>
    <row r="299">
      <c r="A299" s="6" t="str">
        <v>10.04.04.008</v>
      </c>
      <c r="B299" s="8" t="str">
        <v>贴片三极管</v>
      </c>
      <c r="C299" s="6">
        <v>30</v>
      </c>
      <c r="D299" s="22">
        <v>3000</v>
      </c>
      <c r="E299" s="6"/>
    </row>
    <row r="300">
      <c r="A300" s="6" t="str">
        <v>10.04.04.014</v>
      </c>
      <c r="B300" s="8" t="str">
        <v>贴片三极管</v>
      </c>
      <c r="C300" s="6">
        <v>30</v>
      </c>
      <c r="D300" s="22">
        <v>3000</v>
      </c>
      <c r="E300" s="6"/>
    </row>
    <row r="301">
      <c r="A301" s="6" t="str">
        <v>10.04.04.016</v>
      </c>
      <c r="B301" s="8" t="str">
        <v>ESD器件</v>
      </c>
      <c r="C301" s="6">
        <v>30</v>
      </c>
      <c r="D301" s="22">
        <v>3000</v>
      </c>
      <c r="E301" s="6"/>
    </row>
    <row r="302">
      <c r="A302" s="6" t="str">
        <v>10.04.04.017</v>
      </c>
      <c r="B302" s="8" t="str">
        <v>贴片三极管</v>
      </c>
      <c r="C302" s="6">
        <v>30</v>
      </c>
      <c r="D302" s="22">
        <v>3000</v>
      </c>
      <c r="E302" s="6"/>
    </row>
    <row r="303">
      <c r="A303" s="6" t="str">
        <v>10.04.04.018</v>
      </c>
      <c r="B303" s="8" t="str">
        <v>MOSFET</v>
      </c>
      <c r="C303" s="6">
        <v>30</v>
      </c>
      <c r="D303" s="22">
        <v>3000</v>
      </c>
      <c r="E303" s="6"/>
    </row>
    <row r="304">
      <c r="A304" s="6" t="str">
        <v>10.04.04.019</v>
      </c>
      <c r="B304" s="8" t="str">
        <v>电压基准</v>
      </c>
      <c r="C304" s="6">
        <v>30</v>
      </c>
      <c r="D304" s="22">
        <v>3000</v>
      </c>
      <c r="E304" s="6"/>
    </row>
    <row r="305">
      <c r="A305" s="6" t="str">
        <v>10.04.04.020</v>
      </c>
      <c r="B305" s="8" t="str">
        <v>贴片三极管</v>
      </c>
      <c r="C305" s="6">
        <v>30</v>
      </c>
      <c r="D305" s="22">
        <v>3000</v>
      </c>
      <c r="E305" s="6"/>
    </row>
    <row r="306">
      <c r="A306" s="6" t="str">
        <v>10.04.06.005</v>
      </c>
      <c r="B306" s="8" t="str">
        <v>卧贴连接器</v>
      </c>
      <c r="C306" s="6">
        <v>30</v>
      </c>
      <c r="D306" s="22">
        <v>2000</v>
      </c>
      <c r="E306" s="6"/>
    </row>
    <row r="307">
      <c r="A307" s="6" t="str">
        <v>10.04.06.006</v>
      </c>
      <c r="B307" s="8" t="str">
        <v>卧贴连接器</v>
      </c>
      <c r="C307" s="6">
        <v>30</v>
      </c>
      <c r="D307" s="22">
        <v>1000</v>
      </c>
      <c r="E307" s="6"/>
    </row>
    <row r="308">
      <c r="A308" s="6" t="str">
        <v>10.04.06.009</v>
      </c>
      <c r="B308" s="8" t="str">
        <v>miniUSB座</v>
      </c>
      <c r="C308" s="6">
        <v>30</v>
      </c>
      <c r="D308" s="22">
        <v>1000</v>
      </c>
      <c r="E308" s="6"/>
    </row>
    <row r="309">
      <c r="A309" s="6" t="str">
        <v>10.04.06.019</v>
      </c>
      <c r="B309" s="8" t="str">
        <v>卧贴连接器</v>
      </c>
      <c r="C309" s="6">
        <v>30</v>
      </c>
      <c r="D309" s="22">
        <v>10000</v>
      </c>
      <c r="E309" s="6"/>
    </row>
    <row r="310">
      <c r="A310" s="6" t="str">
        <v>10.04.06.040</v>
      </c>
      <c r="B310" s="8" t="str">
        <v>卧贴连接器</v>
      </c>
      <c r="C310" s="6">
        <v>60</v>
      </c>
      <c r="D310" s="22">
        <v>2000</v>
      </c>
      <c r="E310" s="6"/>
    </row>
    <row r="311">
      <c r="A311" s="6" t="str">
        <v>10.04.06.041</v>
      </c>
      <c r="B311" s="8" t="str">
        <v>卧贴连接器</v>
      </c>
      <c r="C311" s="6">
        <v>60</v>
      </c>
      <c r="D311" s="22">
        <v>2000</v>
      </c>
      <c r="E311" s="6"/>
    </row>
    <row r="312">
      <c r="A312" s="6" t="str">
        <v>10.04.06.048</v>
      </c>
      <c r="B312" s="8" t="str">
        <v>卧贴连接器</v>
      </c>
      <c r="C312" s="6">
        <v>30</v>
      </c>
      <c r="D312" s="22">
        <v>3000</v>
      </c>
      <c r="E312" s="6"/>
    </row>
    <row r="313">
      <c r="A313" s="6" t="str">
        <v>10.04.06.052</v>
      </c>
      <c r="B313" s="8" t="str">
        <v>接插件</v>
      </c>
      <c r="C313" s="6">
        <v>30</v>
      </c>
      <c r="D313" s="22">
        <v>520</v>
      </c>
      <c r="E313" s="6"/>
    </row>
    <row r="314">
      <c r="A314" s="6" t="str">
        <v>10.04.06.053</v>
      </c>
      <c r="B314" s="8" t="str">
        <v>接线端子</v>
      </c>
      <c r="C314" s="6">
        <v>30</v>
      </c>
      <c r="D314" s="22">
        <v>1200</v>
      </c>
      <c r="E314" s="6"/>
    </row>
    <row r="315">
      <c r="A315" s="6" t="str">
        <v>10.04.06.058</v>
      </c>
      <c r="B315" s="8" t="str">
        <v>卧贴连接器</v>
      </c>
      <c r="C315" s="6">
        <v>30</v>
      </c>
      <c r="D315" s="22">
        <v>10000</v>
      </c>
      <c r="E315" s="6"/>
    </row>
    <row r="316">
      <c r="A316" s="6" t="str">
        <v>10.04.06.060</v>
      </c>
      <c r="B316" s="8" t="str">
        <v>插针</v>
      </c>
      <c r="C316" s="6">
        <v>30</v>
      </c>
      <c r="D316" s="22">
        <v>1000</v>
      </c>
      <c r="E316" s="6"/>
    </row>
    <row r="317">
      <c r="A317" s="6" t="str">
        <v>10.04.06.061</v>
      </c>
      <c r="B317" s="8" t="str">
        <v>跳线帽</v>
      </c>
      <c r="C317" s="6">
        <v>30</v>
      </c>
      <c r="D317" s="22">
        <v>2000</v>
      </c>
      <c r="E317" s="6"/>
    </row>
    <row r="318">
      <c r="A318" s="6" t="str">
        <v>10.04.06.062</v>
      </c>
      <c r="B318" s="8" t="str">
        <v>卧贴连接器</v>
      </c>
      <c r="C318" s="6">
        <v>30</v>
      </c>
      <c r="D318" s="22">
        <v>1500</v>
      </c>
      <c r="E318" s="6"/>
    </row>
    <row r="319">
      <c r="A319" s="6" t="str">
        <v>10.04.06.063</v>
      </c>
      <c r="B319" s="8" t="str">
        <v>立贴连接器</v>
      </c>
      <c r="C319" s="6">
        <v>30</v>
      </c>
      <c r="D319" s="22">
        <v>1000</v>
      </c>
      <c r="E319" s="6"/>
    </row>
    <row r="320">
      <c r="A320" s="6" t="str">
        <v>10.04.06.067</v>
      </c>
      <c r="B320" s="8" t="str">
        <v>立贴连接器</v>
      </c>
      <c r="C320" s="6">
        <v>30</v>
      </c>
      <c r="D320" s="22">
        <v>1000</v>
      </c>
      <c r="E320" s="6"/>
    </row>
    <row r="321">
      <c r="A321" s="6" t="str">
        <v>10.04.06.069</v>
      </c>
      <c r="B321" s="8" t="str">
        <v>板对板与夹层连接器</v>
      </c>
      <c r="C321" s="6">
        <v>30</v>
      </c>
      <c r="D321" s="22">
        <v>100</v>
      </c>
      <c r="E321" s="6"/>
    </row>
    <row r="322">
      <c r="A322" s="6" t="str">
        <v>10.04.06.070</v>
      </c>
      <c r="B322" s="8" t="str">
        <v>立贴连接器</v>
      </c>
      <c r="C322" s="6">
        <v>30</v>
      </c>
      <c r="D322" s="22">
        <v>650</v>
      </c>
      <c r="E322" s="6"/>
    </row>
    <row r="323">
      <c r="A323" s="6" t="str">
        <v>10.04.06.071</v>
      </c>
      <c r="B323" s="8" t="str">
        <v>板对板对接连接器</v>
      </c>
      <c r="C323" s="6">
        <v>30</v>
      </c>
      <c r="D323" s="22">
        <v>1000</v>
      </c>
      <c r="E323" s="6"/>
    </row>
    <row r="324">
      <c r="A324" s="6" t="str">
        <v>10.04.06.072</v>
      </c>
      <c r="B324" s="8" t="str">
        <v>双排插针</v>
      </c>
      <c r="C324" s="6">
        <v>30</v>
      </c>
      <c r="D324" s="22">
        <v>1000</v>
      </c>
      <c r="E324" s="6"/>
    </row>
    <row r="325">
      <c r="A325" s="6" t="str">
        <v>10.04.06.073</v>
      </c>
      <c r="B325" s="8" t="str">
        <v>FPC连接器</v>
      </c>
      <c r="C325" s="6">
        <v>30</v>
      </c>
      <c r="D325" s="22">
        <v>1000</v>
      </c>
      <c r="E325" s="6"/>
    </row>
    <row r="326">
      <c r="A326" s="6" t="str">
        <v>10.04.06.077</v>
      </c>
      <c r="B326" s="8" t="str">
        <v>板对板与夹层连接器</v>
      </c>
      <c r="C326" s="6">
        <v>30</v>
      </c>
      <c r="D326" s="22">
        <v>1000</v>
      </c>
      <c r="E326" s="6"/>
    </row>
    <row r="327">
      <c r="A327" s="6" t="str">
        <v>10.04.06.078</v>
      </c>
      <c r="B327" s="8" t="str">
        <v>卧贴连接器</v>
      </c>
      <c r="C327" s="6">
        <v>30</v>
      </c>
      <c r="D327" s="22">
        <v>1000</v>
      </c>
      <c r="E327" s="6"/>
    </row>
    <row r="328">
      <c r="A328" s="6" t="str">
        <v>10.04.06.079</v>
      </c>
      <c r="B328" s="8" t="str">
        <v>天线座</v>
      </c>
      <c r="C328" s="6">
        <v>30</v>
      </c>
      <c r="D328" s="22">
        <v>5000</v>
      </c>
      <c r="E328" s="6"/>
    </row>
    <row r="329">
      <c r="A329" s="6" t="str">
        <v>10.04.06.080</v>
      </c>
      <c r="B329" s="8" t="str">
        <v>单排插针</v>
      </c>
      <c r="C329" s="6">
        <v>30</v>
      </c>
      <c r="D329" s="22">
        <v>200</v>
      </c>
      <c r="E329" s="6"/>
    </row>
    <row r="330">
      <c r="A330" s="6" t="str">
        <v>10.04.06.081</v>
      </c>
      <c r="B330" s="8" t="str">
        <v>单排插针</v>
      </c>
      <c r="C330" s="6">
        <v>30</v>
      </c>
      <c r="D330" s="22">
        <v>200</v>
      </c>
      <c r="E330" s="6"/>
    </row>
    <row r="331">
      <c r="A331" s="6" t="str">
        <v>10.04.06.082</v>
      </c>
      <c r="B331" s="8" t="str">
        <v>单排插针</v>
      </c>
      <c r="C331" s="6">
        <v>30</v>
      </c>
      <c r="D331" s="22">
        <v>200</v>
      </c>
      <c r="E331" s="6"/>
    </row>
    <row r="332">
      <c r="A332" s="6" t="str">
        <v>10.04.06.083</v>
      </c>
      <c r="B332" s="8" t="str">
        <v>立贴连接器</v>
      </c>
      <c r="C332" s="6">
        <v>30</v>
      </c>
      <c r="D332" s="22">
        <v>2000</v>
      </c>
      <c r="E332" s="6"/>
    </row>
    <row r="333">
      <c r="A333" s="6" t="str">
        <v>10.04.06.084</v>
      </c>
      <c r="B333" s="8" t="str">
        <v>立贴连接器</v>
      </c>
      <c r="C333" s="6">
        <v>30</v>
      </c>
      <c r="D333" s="22">
        <v>2000</v>
      </c>
      <c r="E333" s="6"/>
    </row>
    <row r="334">
      <c r="A334" s="6" t="str">
        <v>10.04.06.085</v>
      </c>
      <c r="B334" s="8" t="str">
        <v>立贴连接器</v>
      </c>
      <c r="C334" s="6">
        <v>30</v>
      </c>
      <c r="D334" s="22">
        <v>500</v>
      </c>
      <c r="E334" s="6"/>
    </row>
    <row r="335">
      <c r="A335" s="6" t="str">
        <v>10.04.06.086</v>
      </c>
      <c r="B335" s="8" t="str">
        <v>卧贴连接器</v>
      </c>
      <c r="C335" s="6">
        <v>30</v>
      </c>
      <c r="D335" s="22">
        <v>3500</v>
      </c>
      <c r="E335" s="6"/>
    </row>
    <row r="336">
      <c r="A336" s="6" t="str">
        <v>10.04.06.090</v>
      </c>
      <c r="B336" s="8" t="str">
        <v>立式连接器</v>
      </c>
      <c r="C336" s="6">
        <v>30</v>
      </c>
      <c r="D336" s="22">
        <v>500</v>
      </c>
      <c r="E336" s="6"/>
    </row>
    <row r="337">
      <c r="A337" s="6" t="str">
        <v>10.04.06.092</v>
      </c>
      <c r="B337" s="8" t="str">
        <v>通讯航插头</v>
      </c>
      <c r="C337" s="6">
        <v>30</v>
      </c>
      <c r="D337" s="22">
        <v>100</v>
      </c>
      <c r="E337" s="6"/>
    </row>
    <row r="338">
      <c r="A338" s="6" t="str">
        <v>10.04.07.061</v>
      </c>
      <c r="B338" s="8" t="str">
        <v>接口IC</v>
      </c>
      <c r="C338" s="6">
        <v>60</v>
      </c>
      <c r="D338" s="22">
        <v>2500</v>
      </c>
      <c r="E338" s="6"/>
    </row>
    <row r="339">
      <c r="A339" s="6" t="str">
        <v>10.04.07.071</v>
      </c>
      <c r="B339" s="8" t="str">
        <v>集成电路</v>
      </c>
      <c r="C339" s="6">
        <v>30</v>
      </c>
      <c r="D339" s="22">
        <v>1000</v>
      </c>
      <c r="E339" s="6"/>
    </row>
    <row r="340">
      <c r="A340" s="6" t="str">
        <v>10.04.07.072</v>
      </c>
      <c r="B340" s="8" t="str">
        <v>集成电路</v>
      </c>
      <c r="C340" s="6">
        <v>30</v>
      </c>
      <c r="D340" s="22">
        <v>3000</v>
      </c>
      <c r="E340" s="6"/>
    </row>
    <row r="341">
      <c r="A341" s="6" t="str">
        <v>10.04.07.073</v>
      </c>
      <c r="B341" s="8" t="str">
        <v>集成电路</v>
      </c>
      <c r="C341" s="6">
        <v>30</v>
      </c>
      <c r="D341" s="22">
        <v>3000</v>
      </c>
      <c r="E341" s="6"/>
    </row>
    <row r="342">
      <c r="A342" s="6" t="str">
        <v>10.04.07.087</v>
      </c>
      <c r="B342" s="8" t="str">
        <v>APD</v>
      </c>
      <c r="C342" s="6">
        <v>30</v>
      </c>
      <c r="D342" s="22">
        <v>1000</v>
      </c>
      <c r="E342" s="6"/>
    </row>
    <row r="343">
      <c r="A343" s="6" t="str">
        <v>10.04.07.088</v>
      </c>
      <c r="B343" s="8" t="str">
        <v>CAN收发器</v>
      </c>
      <c r="C343" s="6">
        <v>30</v>
      </c>
      <c r="D343" s="22">
        <v>2500</v>
      </c>
      <c r="E343" s="6"/>
    </row>
    <row r="344">
      <c r="A344" s="6" t="str">
        <v>10.04.07.097</v>
      </c>
      <c r="B344" s="8" t="str">
        <v>复位监控器</v>
      </c>
      <c r="C344" s="6">
        <v>30</v>
      </c>
      <c r="D344" s="22">
        <v>3000</v>
      </c>
      <c r="E344" s="6"/>
    </row>
    <row r="345">
      <c r="A345" s="6" t="str">
        <v>10.04.07.104</v>
      </c>
      <c r="B345" s="8" t="str">
        <v>ARM微控制器</v>
      </c>
      <c r="C345" s="6">
        <v>30</v>
      </c>
      <c r="D345" s="22">
        <v>250</v>
      </c>
      <c r="E345" s="6"/>
    </row>
    <row r="346">
      <c r="A346" s="6" t="str">
        <v>10.04.07.110</v>
      </c>
      <c r="B346" s="8" t="str">
        <v>ARM微控制器</v>
      </c>
      <c r="C346" s="6">
        <v>30</v>
      </c>
      <c r="D346" s="22">
        <v>250</v>
      </c>
      <c r="E346" s="6"/>
    </row>
    <row r="347">
      <c r="A347" s="6" t="str">
        <v>10.04.07.118</v>
      </c>
      <c r="B347" s="8" t="str">
        <v>ARM微控制器</v>
      </c>
      <c r="C347" s="6">
        <v>30</v>
      </c>
      <c r="D347" s="22">
        <v>3000</v>
      </c>
      <c r="E347" s="6"/>
    </row>
    <row r="348">
      <c r="A348" s="6" t="str">
        <v>10.04.07.129</v>
      </c>
      <c r="B348" s="8" t="str">
        <v>接口IC</v>
      </c>
      <c r="C348" s="6">
        <v>30</v>
      </c>
      <c r="D348" s="22">
        <v>2500</v>
      </c>
      <c r="E348" s="6"/>
    </row>
    <row r="349">
      <c r="A349" s="6" t="str">
        <v>10.04.07.130</v>
      </c>
      <c r="B349" s="8" t="str">
        <v>稳压器</v>
      </c>
      <c r="C349" s="6">
        <v>30</v>
      </c>
      <c r="D349" s="22">
        <v>250</v>
      </c>
      <c r="E349" s="6"/>
    </row>
    <row r="350">
      <c r="A350" s="6" t="str">
        <v>10.04.07.131</v>
      </c>
      <c r="B350" s="8" t="str">
        <v>转换器</v>
      </c>
      <c r="C350" s="6">
        <v>30</v>
      </c>
      <c r="D350" s="22">
        <v>3000</v>
      </c>
      <c r="E350" s="6"/>
    </row>
    <row r="351">
      <c r="A351" s="6" t="str">
        <v>10.04.07.132</v>
      </c>
      <c r="B351" s="8" t="str">
        <v>转换器</v>
      </c>
      <c r="C351" s="6">
        <v>30</v>
      </c>
      <c r="D351" s="22">
        <v>3000</v>
      </c>
      <c r="E351" s="6"/>
    </row>
    <row r="352">
      <c r="A352" s="6" t="str">
        <v>10.04.07.134</v>
      </c>
      <c r="B352" s="8" t="str">
        <v>MOSFET</v>
      </c>
      <c r="C352" s="6">
        <v>30</v>
      </c>
      <c r="D352" s="22">
        <v>3000</v>
      </c>
      <c r="E352" s="6"/>
    </row>
    <row r="353">
      <c r="A353" s="6" t="str">
        <v>10.04.07.149</v>
      </c>
      <c r="B353" s="8" t="str">
        <v>接口芯片</v>
      </c>
      <c r="C353" s="6">
        <v>30</v>
      </c>
      <c r="D353" s="22">
        <v>1000</v>
      </c>
      <c r="E353" s="6"/>
    </row>
    <row r="354">
      <c r="A354" s="6" t="str">
        <v>10.04.07.150</v>
      </c>
      <c r="B354" s="8" t="str">
        <v>A/D芯片</v>
      </c>
      <c r="C354" s="6">
        <v>30</v>
      </c>
      <c r="D354" s="22">
        <v>3000</v>
      </c>
      <c r="E354" s="6"/>
    </row>
    <row r="355">
      <c r="A355" s="6" t="str">
        <v>10.04.07.152</v>
      </c>
      <c r="B355" s="8" t="str">
        <v>TVS阵列</v>
      </c>
      <c r="C355" s="6">
        <v>30</v>
      </c>
      <c r="D355" s="22">
        <v>3000</v>
      </c>
      <c r="E355" s="6"/>
    </row>
    <row r="356">
      <c r="A356" s="6" t="str">
        <v>10.04.07.153</v>
      </c>
      <c r="B356" s="8" t="str">
        <v>IMU芯片</v>
      </c>
      <c r="C356" s="6">
        <v>30</v>
      </c>
      <c r="D356" s="22">
        <v>5000</v>
      </c>
      <c r="E356" s="6"/>
    </row>
    <row r="357">
      <c r="A357" s="6" t="str">
        <v>10.04.07.157</v>
      </c>
      <c r="B357" s="8" t="str">
        <v>电源芯片</v>
      </c>
      <c r="C357" s="6">
        <v>30</v>
      </c>
      <c r="D357" s="22">
        <v>3000</v>
      </c>
      <c r="E357" s="6"/>
    </row>
    <row r="358">
      <c r="A358" s="6" t="str">
        <v>10.04.07.159</v>
      </c>
      <c r="B358" s="8" t="str">
        <v>NMOS</v>
      </c>
      <c r="C358" s="6">
        <v>30</v>
      </c>
      <c r="D358" s="22">
        <v>3000</v>
      </c>
      <c r="E358" s="6"/>
    </row>
    <row r="359">
      <c r="A359" s="6" t="str">
        <v>10.04.07.162</v>
      </c>
      <c r="B359" s="8" t="str">
        <v>负载开关</v>
      </c>
      <c r="C359" s="6">
        <v>30</v>
      </c>
      <c r="D359" s="22">
        <v>3000</v>
      </c>
      <c r="E359" s="6"/>
    </row>
    <row r="360">
      <c r="A360" s="6" t="str">
        <v>10.04.07.165</v>
      </c>
      <c r="B360" s="8" t="str">
        <v>接口芯片</v>
      </c>
      <c r="C360" s="6">
        <v>30</v>
      </c>
      <c r="D360" s="22">
        <v>2500</v>
      </c>
      <c r="E360" s="6"/>
    </row>
    <row r="361">
      <c r="A361" s="6" t="str">
        <v>10.04.07.166</v>
      </c>
      <c r="B361" s="8" t="str">
        <v>网络变压器</v>
      </c>
      <c r="C361" s="6">
        <v>30</v>
      </c>
      <c r="D361" s="22">
        <v>1000</v>
      </c>
      <c r="E361" s="6"/>
    </row>
    <row r="362">
      <c r="A362" s="6" t="str">
        <v>10.04.07.175</v>
      </c>
      <c r="B362" s="8" t="str">
        <v>网口芯片</v>
      </c>
      <c r="C362" s="6">
        <v>30</v>
      </c>
      <c r="D362" s="22">
        <v>500</v>
      </c>
      <c r="E362" s="6"/>
    </row>
    <row r="363">
      <c r="A363" s="6" t="str">
        <v>10.04.07.176</v>
      </c>
      <c r="B363" s="8" t="str">
        <v>FLASH芯片</v>
      </c>
      <c r="C363" s="6">
        <v>30</v>
      </c>
      <c r="D363" s="22">
        <v>2500</v>
      </c>
      <c r="E363" s="6"/>
    </row>
    <row r="364">
      <c r="A364" s="6" t="str">
        <v>10.04.07.178</v>
      </c>
      <c r="B364" s="8" t="str">
        <v>BLDC驱动芯片</v>
      </c>
      <c r="C364" s="6">
        <v>30</v>
      </c>
      <c r="D364" s="22">
        <v>2500</v>
      </c>
      <c r="E364" s="6"/>
    </row>
    <row r="365">
      <c r="A365" s="6" t="str">
        <v>10.04.07.179</v>
      </c>
      <c r="B365" s="8" t="str">
        <v>BLDC驱动芯片</v>
      </c>
      <c r="C365" s="6">
        <v>30</v>
      </c>
      <c r="D365" s="22">
        <v>1000</v>
      </c>
      <c r="E365" s="6"/>
    </row>
    <row r="366">
      <c r="A366" s="6" t="str">
        <v>10.04.07.180</v>
      </c>
      <c r="B366" s="8" t="str">
        <v>逻辑门</v>
      </c>
      <c r="C366" s="6">
        <v>60</v>
      </c>
      <c r="D366" s="22">
        <v>3000</v>
      </c>
      <c r="E366" s="6"/>
    </row>
    <row r="367">
      <c r="A367" s="6" t="str">
        <v>10.04.07.183</v>
      </c>
      <c r="B367" s="8" t="str">
        <v>N-MOSFET</v>
      </c>
      <c r="C367" s="6">
        <v>30</v>
      </c>
      <c r="D367" s="22">
        <v>2500</v>
      </c>
      <c r="E367" s="6"/>
    </row>
    <row r="368">
      <c r="A368" s="6" t="str">
        <v>10.04.07.184</v>
      </c>
      <c r="B368" s="8" t="str">
        <v>电源芯片</v>
      </c>
      <c r="C368" s="6">
        <v>30</v>
      </c>
      <c r="D368" s="22">
        <v>2000</v>
      </c>
      <c r="E368" s="6"/>
    </row>
    <row r="369">
      <c r="A369" s="6" t="str">
        <v>10.04.07.186</v>
      </c>
      <c r="B369" s="8" t="str">
        <v>温度传感器</v>
      </c>
      <c r="C369" s="6">
        <v>60</v>
      </c>
      <c r="D369" s="22">
        <v>3000</v>
      </c>
      <c r="E369" s="6"/>
    </row>
    <row r="370">
      <c r="A370" s="6" t="str">
        <v>10.04.07.187</v>
      </c>
      <c r="B370" s="8" t="str">
        <v>PMOS</v>
      </c>
      <c r="C370" s="6">
        <v>30</v>
      </c>
      <c r="D370" s="22">
        <v>2000</v>
      </c>
      <c r="E370" s="6"/>
    </row>
    <row r="371">
      <c r="A371" s="6" t="str">
        <v>10.04.07.190</v>
      </c>
      <c r="B371" s="8" t="str">
        <v>存储芯片</v>
      </c>
      <c r="C371" s="6">
        <v>30</v>
      </c>
      <c r="D371" s="22">
        <v>1000</v>
      </c>
      <c r="E371" s="6"/>
    </row>
    <row r="372">
      <c r="A372" s="6" t="str">
        <v>10.04.08.001</v>
      </c>
      <c r="B372" s="8" t="str">
        <v>无源贴片晶振</v>
      </c>
      <c r="C372" s="6">
        <v>30</v>
      </c>
      <c r="D372" s="22">
        <v>3000</v>
      </c>
      <c r="E372" s="6"/>
    </row>
    <row r="373">
      <c r="A373" s="6" t="str">
        <v>10.04.08.007</v>
      </c>
      <c r="B373" s="8" t="str">
        <v>无源贴片晶振</v>
      </c>
      <c r="C373" s="6">
        <v>30</v>
      </c>
      <c r="D373" s="22">
        <v>100</v>
      </c>
      <c r="E373" s="6"/>
    </row>
    <row r="374">
      <c r="A374" s="6" t="str">
        <v>10.04.08.012</v>
      </c>
      <c r="B374" s="8" t="str">
        <v>贴片晶振</v>
      </c>
      <c r="C374" s="6">
        <v>30</v>
      </c>
      <c r="D374" s="22">
        <v>3000</v>
      </c>
      <c r="E374" s="6"/>
    </row>
    <row r="375">
      <c r="A375" s="6" t="str">
        <v>10.04.08.013</v>
      </c>
      <c r="B375" s="8" t="str">
        <v>贴片晶振</v>
      </c>
      <c r="C375" s="6">
        <v>30</v>
      </c>
      <c r="D375" s="22">
        <v>3000</v>
      </c>
      <c r="E375" s="6"/>
    </row>
    <row r="376">
      <c r="A376" s="6" t="str">
        <v>10.04.08.015</v>
      </c>
      <c r="B376" s="8" t="str">
        <v>贴片无源晶振</v>
      </c>
      <c r="C376" s="6">
        <v>30</v>
      </c>
      <c r="D376" s="22">
        <v>3000</v>
      </c>
      <c r="E376" s="6"/>
    </row>
    <row r="377">
      <c r="A377" s="6" t="str">
        <v>10.04.08.016</v>
      </c>
      <c r="B377" s="8" t="str">
        <v>贴片无源晶振</v>
      </c>
      <c r="C377" s="6">
        <v>30</v>
      </c>
      <c r="D377" s="22">
        <v>3000</v>
      </c>
      <c r="E377" s="6"/>
    </row>
    <row r="378">
      <c r="A378" s="6" t="str">
        <v>10.04.08.017</v>
      </c>
      <c r="B378" s="8" t="str">
        <v>晶振</v>
      </c>
      <c r="C378" s="6">
        <v>30</v>
      </c>
      <c r="D378" s="22">
        <v>1500</v>
      </c>
      <c r="E378" s="6"/>
    </row>
    <row r="379">
      <c r="A379" s="6" t="str">
        <v>10.04.08.018</v>
      </c>
      <c r="B379" s="8" t="str">
        <v>有源晶振</v>
      </c>
      <c r="C379" s="6">
        <v>30</v>
      </c>
      <c r="D379" s="22">
        <v>3000</v>
      </c>
      <c r="E379" s="6"/>
    </row>
    <row r="380">
      <c r="A380" s="6" t="str">
        <v>10.04.08.019</v>
      </c>
      <c r="B380" s="8" t="str">
        <v>有源晶体</v>
      </c>
      <c r="C380" s="6">
        <v>30</v>
      </c>
      <c r="D380" s="22">
        <v>500</v>
      </c>
      <c r="E380" s="6"/>
    </row>
    <row r="381">
      <c r="A381" s="6" t="str">
        <v>10.04.09.014</v>
      </c>
      <c r="B381" s="8" t="str">
        <v>贴片电感</v>
      </c>
      <c r="C381" s="6">
        <v>30</v>
      </c>
      <c r="D381" s="22">
        <v>2000</v>
      </c>
      <c r="E381" s="6"/>
    </row>
    <row r="382">
      <c r="A382" s="6" t="str">
        <v>10.04.09.027</v>
      </c>
      <c r="B382" s="8" t="str">
        <v>贴片共模电感</v>
      </c>
      <c r="C382" s="6">
        <v>30</v>
      </c>
      <c r="D382" s="22">
        <v>500</v>
      </c>
      <c r="E382" s="6"/>
    </row>
    <row r="383">
      <c r="A383" s="6" t="str">
        <v>10.04.09.040</v>
      </c>
      <c r="B383" s="8" t="str">
        <v>贴片电感</v>
      </c>
      <c r="C383" s="6">
        <v>30</v>
      </c>
      <c r="D383" s="22">
        <v>2000</v>
      </c>
      <c r="E383" s="6"/>
    </row>
    <row r="384">
      <c r="A384" s="6" t="str">
        <v>10.04.09.041</v>
      </c>
      <c r="B384" s="8" t="str">
        <v>贴片磁珠</v>
      </c>
      <c r="C384" s="6">
        <v>30</v>
      </c>
      <c r="D384" s="22">
        <v>10000</v>
      </c>
      <c r="E384" s="6"/>
    </row>
    <row r="385">
      <c r="A385" s="6" t="str">
        <v>10.04.09.045</v>
      </c>
      <c r="B385" s="8" t="str">
        <v>贴片磁珠</v>
      </c>
      <c r="C385" s="6">
        <v>30</v>
      </c>
      <c r="D385" s="22">
        <v>10000</v>
      </c>
      <c r="E385" s="6"/>
    </row>
    <row r="386">
      <c r="A386" s="6" t="str">
        <v>10.04.09.046</v>
      </c>
      <c r="B386" s="8" t="str">
        <v>贴片电感</v>
      </c>
      <c r="C386" s="6">
        <v>30</v>
      </c>
      <c r="D386" s="22">
        <v>1500</v>
      </c>
      <c r="E386" s="6"/>
    </row>
    <row r="387">
      <c r="A387" s="6" t="str">
        <v>10.04.09.053</v>
      </c>
      <c r="B387" s="8" t="str">
        <v>贴片磁珠</v>
      </c>
      <c r="C387" s="6">
        <v>30</v>
      </c>
      <c r="D387" s="22">
        <v>10000</v>
      </c>
      <c r="E387" s="6"/>
    </row>
    <row r="388">
      <c r="A388" s="6" t="str">
        <v>10.04.09.054</v>
      </c>
      <c r="B388" s="8" t="str">
        <v>贴片磁珠</v>
      </c>
      <c r="C388" s="6">
        <v>30</v>
      </c>
      <c r="D388" s="22">
        <v>10000</v>
      </c>
      <c r="E388" s="6"/>
    </row>
    <row r="389">
      <c r="A389" s="6" t="str">
        <v>10.04.09.055</v>
      </c>
      <c r="B389" s="8" t="str">
        <v>贴片磁珠</v>
      </c>
      <c r="C389" s="6">
        <v>30</v>
      </c>
      <c r="D389" s="22">
        <v>10000</v>
      </c>
      <c r="E389" s="6"/>
    </row>
    <row r="390">
      <c r="A390" s="6" t="str">
        <v>10.04.09.056</v>
      </c>
      <c r="B390" s="8" t="str">
        <v>表贴电感</v>
      </c>
      <c r="C390" s="6">
        <v>30</v>
      </c>
      <c r="D390" s="22">
        <v>2000</v>
      </c>
      <c r="E390" s="6"/>
    </row>
    <row r="391">
      <c r="A391" s="6" t="str">
        <v>10.04.09.057</v>
      </c>
      <c r="B391" s="8" t="str">
        <v>自恢复保险丝</v>
      </c>
      <c r="C391" s="6">
        <v>30</v>
      </c>
      <c r="D391" s="22">
        <v>3000</v>
      </c>
      <c r="E391" s="6"/>
    </row>
    <row r="392">
      <c r="A392" s="6" t="str">
        <v>10.04.09.060</v>
      </c>
      <c r="B392" s="8" t="str">
        <v>贴片磁珠</v>
      </c>
      <c r="C392" s="6">
        <v>30</v>
      </c>
      <c r="D392" s="22">
        <v>4000</v>
      </c>
      <c r="E392" s="6"/>
    </row>
    <row r="393">
      <c r="A393" s="6" t="str">
        <v>10.04.09.062</v>
      </c>
      <c r="B393" s="8" t="str">
        <v>表贴电感</v>
      </c>
      <c r="C393" s="6">
        <v>30</v>
      </c>
      <c r="D393" s="22">
        <v>1000</v>
      </c>
      <c r="E393" s="6"/>
    </row>
    <row r="394">
      <c r="A394" s="6" t="str">
        <v>10.04.09.064</v>
      </c>
      <c r="B394" s="8" t="str">
        <v>贴片电感</v>
      </c>
      <c r="C394" s="6">
        <v>120</v>
      </c>
      <c r="D394" s="22">
        <v>4500</v>
      </c>
      <c r="E394" s="6"/>
    </row>
    <row r="395">
      <c r="A395" s="6" t="str">
        <v>10.04.09.065</v>
      </c>
      <c r="B395" s="8" t="str">
        <v>贴片电感</v>
      </c>
      <c r="C395" s="6">
        <v>84</v>
      </c>
      <c r="D395" s="22">
        <v>3500</v>
      </c>
      <c r="E395" s="6"/>
    </row>
    <row r="396">
      <c r="A396" s="6" t="str">
        <v>10.04.09.066</v>
      </c>
      <c r="B396" s="8" t="str">
        <v>贴片电感</v>
      </c>
      <c r="C396" s="6">
        <v>60</v>
      </c>
      <c r="D396" s="22">
        <v>3000</v>
      </c>
      <c r="E396" s="6"/>
    </row>
    <row r="397">
      <c r="A397" s="6" t="str">
        <v>10.04.09.067</v>
      </c>
      <c r="B397" s="8" t="str">
        <v>贴片电感</v>
      </c>
      <c r="C397" s="6">
        <v>30</v>
      </c>
      <c r="D397" s="22">
        <v>100</v>
      </c>
      <c r="E397" s="6"/>
    </row>
    <row r="398">
      <c r="A398" s="6" t="str">
        <v>10.04.09.069</v>
      </c>
      <c r="B398" s="8" t="str">
        <v>贴片电感</v>
      </c>
      <c r="C398" s="6">
        <v>30</v>
      </c>
      <c r="D398" s="22">
        <v>100</v>
      </c>
      <c r="E398" s="6"/>
    </row>
    <row r="399">
      <c r="A399" s="6" t="str">
        <v>10.04.09.070</v>
      </c>
      <c r="B399" s="8" t="str">
        <v>贴片电感</v>
      </c>
      <c r="C399" s="6">
        <v>30</v>
      </c>
      <c r="D399" s="22">
        <v>3500</v>
      </c>
      <c r="E399" s="6"/>
    </row>
    <row r="400">
      <c r="A400" s="6" t="str">
        <v>10.04.09.071</v>
      </c>
      <c r="B400" s="8" t="str">
        <v>贴片电感</v>
      </c>
      <c r="C400" s="6">
        <v>30</v>
      </c>
      <c r="D400" s="22">
        <v>2000</v>
      </c>
      <c r="E400" s="6"/>
    </row>
    <row r="401">
      <c r="A401" s="6" t="str">
        <v>10.04.09.074</v>
      </c>
      <c r="B401" s="8" t="str">
        <v>贴片电感</v>
      </c>
      <c r="C401" s="6">
        <v>30</v>
      </c>
      <c r="D401" s="22">
        <v>2000</v>
      </c>
      <c r="E401" s="6"/>
    </row>
    <row r="402">
      <c r="A402" s="6" t="str">
        <v>10.04.09.075</v>
      </c>
      <c r="B402" s="8" t="str">
        <v>贴片电感</v>
      </c>
      <c r="C402" s="6">
        <v>30</v>
      </c>
      <c r="D402" s="22">
        <v>1500</v>
      </c>
      <c r="E402" s="6"/>
    </row>
    <row r="403">
      <c r="A403" s="6" t="str">
        <v>10.04.09.076</v>
      </c>
      <c r="B403" s="8" t="str">
        <v>贴片磁珠</v>
      </c>
      <c r="C403" s="6">
        <v>30</v>
      </c>
      <c r="D403" s="22">
        <v>10000</v>
      </c>
      <c r="E403" s="6"/>
    </row>
    <row r="404">
      <c r="A404" s="6" t="str">
        <v>10.04.09.077</v>
      </c>
      <c r="B404" s="8" t="str">
        <v>贴片磁珠</v>
      </c>
      <c r="C404" s="6">
        <v>30</v>
      </c>
      <c r="D404" s="22">
        <v>10000</v>
      </c>
      <c r="E404" s="6"/>
    </row>
    <row r="405">
      <c r="A405" s="6" t="str">
        <v>10.04.09.079</v>
      </c>
      <c r="B405" s="8" t="str">
        <v>自恢复保险丝</v>
      </c>
      <c r="C405" s="6">
        <v>30</v>
      </c>
      <c r="D405" s="22">
        <v>3000</v>
      </c>
      <c r="E405" s="6"/>
    </row>
    <row r="406">
      <c r="A406" s="6" t="str">
        <v>10.04.09.080</v>
      </c>
      <c r="B406" s="8" t="str">
        <v>功率电感</v>
      </c>
      <c r="C406" s="6">
        <v>30</v>
      </c>
      <c r="D406" s="22">
        <v>400</v>
      </c>
      <c r="E406" s="6"/>
    </row>
    <row r="407">
      <c r="A407" s="6" t="str">
        <v>10.04.09.081</v>
      </c>
      <c r="B407" s="8" t="str">
        <v>贴片共模电感</v>
      </c>
      <c r="C407" s="6">
        <v>30</v>
      </c>
      <c r="D407" s="22">
        <v>1000</v>
      </c>
      <c r="E407" s="6"/>
    </row>
    <row r="408">
      <c r="A408" s="6" t="str">
        <v>10.04.09.082</v>
      </c>
      <c r="B408" s="8" t="str">
        <v>变压器</v>
      </c>
      <c r="C408" s="6">
        <v>30</v>
      </c>
      <c r="D408" s="22">
        <v>1000</v>
      </c>
      <c r="E408" s="6"/>
    </row>
    <row r="409">
      <c r="A409" s="6" t="str">
        <v>10.04.09.085</v>
      </c>
      <c r="B409" s="8" t="str">
        <v>表贴电感</v>
      </c>
      <c r="C409" s="6">
        <v>100</v>
      </c>
      <c r="D409" s="22">
        <v>1500</v>
      </c>
      <c r="E409" s="6"/>
    </row>
    <row r="410">
      <c r="A410" s="6" t="str">
        <v>10.04.10.003</v>
      </c>
      <c r="B410" s="8" t="str">
        <v>贴片按键</v>
      </c>
      <c r="C410" s="6">
        <v>30</v>
      </c>
      <c r="D410" s="22">
        <v>1000</v>
      </c>
      <c r="E410" s="6"/>
    </row>
    <row r="411">
      <c r="A411" s="6" t="str">
        <v>10.04.11.002</v>
      </c>
      <c r="B411" s="8" t="str">
        <v>机械继电器</v>
      </c>
      <c r="C411" s="6">
        <v>30</v>
      </c>
      <c r="D411" s="22">
        <v>100</v>
      </c>
      <c r="E411" s="6"/>
    </row>
    <row r="412">
      <c r="A412" s="6" t="str">
        <v>10.04.12.003</v>
      </c>
      <c r="B412" s="8" t="str">
        <v>CE30V2.3航插板PCB</v>
      </c>
      <c r="C412" s="6">
        <v>30</v>
      </c>
      <c r="D412" s="22">
        <v>300</v>
      </c>
      <c r="E412" s="6"/>
    </row>
    <row r="413">
      <c r="A413" s="6" t="str">
        <v>10.04.12.007</v>
      </c>
      <c r="B413" s="8" t="str">
        <v>CE30-D发射板</v>
      </c>
      <c r="C413" s="6">
        <v>30</v>
      </c>
      <c r="D413" s="22">
        <v>300</v>
      </c>
      <c r="E413" s="6"/>
    </row>
    <row r="414">
      <c r="A414" s="6" t="str">
        <v>10.04.12.011</v>
      </c>
      <c r="B414" s="8" t="str">
        <v>TF转接板</v>
      </c>
      <c r="C414" s="6">
        <v>30</v>
      </c>
      <c r="D414" s="22">
        <v>200</v>
      </c>
      <c r="E414" s="6"/>
    </row>
    <row r="415">
      <c r="A415" s="6" t="str">
        <v>10.04.12.014</v>
      </c>
      <c r="B415" s="8" t="str">
        <v>TFmini Plus UART转CAN转接板PCB</v>
      </c>
      <c r="C415" s="6">
        <v>30</v>
      </c>
      <c r="D415" s="22">
        <v>5000</v>
      </c>
      <c r="E415" s="6"/>
    </row>
    <row r="416">
      <c r="A416" s="6" t="str">
        <v>10.04.12.017</v>
      </c>
      <c r="B416" s="8" t="str">
        <v>TFmini-S主板PCB</v>
      </c>
      <c r="C416" s="6">
        <v>30</v>
      </c>
      <c r="D416" s="22">
        <v>100</v>
      </c>
      <c r="E416" s="6"/>
    </row>
    <row r="417">
      <c r="A417" s="6" t="str">
        <v>10.04.12.097</v>
      </c>
      <c r="B417" s="8" t="str">
        <v>TF02-Pro(UART)主板PCB</v>
      </c>
      <c r="C417" s="6">
        <v>30</v>
      </c>
      <c r="D417" s="22">
        <v>100</v>
      </c>
      <c r="E417" s="6"/>
    </row>
    <row r="418">
      <c r="A418" s="6" t="str">
        <v>10.04.12.095</v>
      </c>
      <c r="B418" s="8" t="str">
        <v>TF-luna PCB主板</v>
      </c>
      <c r="C418" s="6">
        <v>30</v>
      </c>
      <c r="D418" s="22">
        <v>1500</v>
      </c>
      <c r="E418" s="6"/>
    </row>
    <row r="419">
      <c r="A419" s="6" t="str">
        <v>10.04.12.099</v>
      </c>
      <c r="B419" s="8" t="str">
        <v>TF02-Pro-W主板PCB</v>
      </c>
      <c r="C419" s="6">
        <v>30</v>
      </c>
      <c r="D419" s="22">
        <v>100</v>
      </c>
      <c r="E419" s="6"/>
    </row>
    <row r="420">
      <c r="A420" s="6" t="str">
        <v>10.04.12.021</v>
      </c>
      <c r="B420" s="8" t="str">
        <v>TFmini Plus-L-2400主板PCB</v>
      </c>
      <c r="C420" s="6">
        <v>30</v>
      </c>
      <c r="D420" s="22">
        <v>100</v>
      </c>
      <c r="E420" s="6"/>
    </row>
    <row r="421">
      <c r="A421" s="6" t="str">
        <v>10.04.12.022</v>
      </c>
      <c r="B421" s="8" t="str">
        <v>485转接板 PCB</v>
      </c>
      <c r="C421" s="6">
        <v>30</v>
      </c>
      <c r="D421" s="22">
        <v>100</v>
      </c>
      <c r="E421" s="6"/>
    </row>
    <row r="422">
      <c r="A422" s="6" t="str">
        <v>10.04.12.023</v>
      </c>
      <c r="B422" s="8" t="str">
        <v>S2R继电器PCB</v>
      </c>
      <c r="C422" s="6">
        <v>30</v>
      </c>
      <c r="D422" s="22">
        <v>600</v>
      </c>
      <c r="E422" s="6"/>
    </row>
    <row r="423">
      <c r="A423" s="6" t="str">
        <v>10.04.12.024</v>
      </c>
      <c r="B423" s="8" t="str">
        <v>TF03发射板PCB</v>
      </c>
      <c r="C423" s="6">
        <v>30</v>
      </c>
      <c r="D423" s="22">
        <v>150</v>
      </c>
      <c r="E423" s="6"/>
    </row>
    <row r="424">
      <c r="A424" s="6" t="str">
        <v>10.04.12.025</v>
      </c>
      <c r="B424" s="8" t="str">
        <v>TF03 CAN功能板PCB</v>
      </c>
      <c r="C424" s="6">
        <v>30</v>
      </c>
      <c r="D424" s="22">
        <v>80</v>
      </c>
      <c r="E424" s="6"/>
    </row>
    <row r="425">
      <c r="A425" s="6" t="str">
        <v>10.04.12.026</v>
      </c>
      <c r="B425" s="8" t="str">
        <v>TF03接收板PCB</v>
      </c>
      <c r="C425" s="6">
        <v>30</v>
      </c>
      <c r="D425" s="22">
        <v>150</v>
      </c>
      <c r="E425" s="6"/>
    </row>
    <row r="426">
      <c r="A426" s="6" t="str">
        <v>10.04.12.027</v>
      </c>
      <c r="B426" s="8" t="str">
        <v>TF03主板PCB</v>
      </c>
      <c r="C426" s="6">
        <v>30</v>
      </c>
      <c r="D426" s="22">
        <v>80</v>
      </c>
      <c r="E426" s="6"/>
    </row>
    <row r="427">
      <c r="A427" s="6" t="str">
        <v>10.04.12.096</v>
      </c>
      <c r="B427" s="8" t="str">
        <v>TFmini-S主板PCB</v>
      </c>
      <c r="C427" s="6">
        <v>30</v>
      </c>
      <c r="D427" s="22">
        <v>100</v>
      </c>
      <c r="E427" s="6"/>
    </row>
    <row r="428">
      <c r="A428" s="6" t="str">
        <v>10.04.12.029</v>
      </c>
      <c r="B428" s="8" t="str">
        <v>TF03-MFB-485板 PCB</v>
      </c>
      <c r="C428" s="6">
        <v>30</v>
      </c>
      <c r="D428" s="22">
        <v>80</v>
      </c>
      <c r="E428" s="6"/>
    </row>
    <row r="429">
      <c r="A429" s="6" t="str">
        <v>10.04.12.030</v>
      </c>
      <c r="B429" s="8" t="str">
        <v>CE30-Sensor主板</v>
      </c>
      <c r="C429" s="6">
        <v>30</v>
      </c>
      <c r="D429" s="22">
        <v>1000</v>
      </c>
      <c r="E429" s="6"/>
    </row>
    <row r="430">
      <c r="A430" s="6" t="str">
        <v>10.04.12.031</v>
      </c>
      <c r="B430" s="8" t="str">
        <v>CE30核心板 V2.4.1 PCB</v>
      </c>
      <c r="C430" s="6">
        <v>30</v>
      </c>
      <c r="D430" s="22">
        <v>1000</v>
      </c>
      <c r="E430" s="6"/>
    </row>
    <row r="431">
      <c r="A431" s="6" t="str">
        <v>10.04.12.032</v>
      </c>
      <c r="B431" s="8" t="str">
        <v>TF03-4~20mA PCB</v>
      </c>
      <c r="C431" s="6">
        <v>30</v>
      </c>
      <c r="D431" s="22">
        <v>80</v>
      </c>
      <c r="E431" s="6"/>
    </row>
    <row r="432">
      <c r="A432" s="6" t="str">
        <v>10.04.12.033</v>
      </c>
      <c r="B432" s="8" t="str">
        <v>485_CAN Board PCB</v>
      </c>
      <c r="C432" s="6">
        <v>30</v>
      </c>
      <c r="D432" s="22">
        <v>3000</v>
      </c>
      <c r="E432" s="6"/>
    </row>
    <row r="433">
      <c r="A433" s="6" t="str">
        <v>10.04.12.034</v>
      </c>
      <c r="B433" s="8" t="str">
        <v>TFmini-I²C-S升压模块板</v>
      </c>
      <c r="C433" s="6">
        <v>30</v>
      </c>
      <c r="D433" s="22">
        <v>1000</v>
      </c>
      <c r="E433" s="6"/>
    </row>
    <row r="434">
      <c r="A434" s="6" t="str">
        <v>10.04.12.035</v>
      </c>
      <c r="B434" s="8" t="str">
        <v>X2 FPGA板</v>
      </c>
      <c r="C434" s="6">
        <v>30</v>
      </c>
      <c r="D434" s="22">
        <v>200</v>
      </c>
      <c r="E434" s="6"/>
    </row>
    <row r="435">
      <c r="A435" s="6" t="str">
        <v>10.04.12.036</v>
      </c>
      <c r="B435" s="8" t="str">
        <v>X2 棱镜驱动板</v>
      </c>
      <c r="C435" s="6">
        <v>30</v>
      </c>
      <c r="D435" s="22">
        <v>200</v>
      </c>
      <c r="E435" s="6"/>
    </row>
    <row r="436">
      <c r="A436" s="6" t="str">
        <v>10.04.12.038</v>
      </c>
      <c r="B436" s="8" t="str">
        <v>X2 宽压航插板</v>
      </c>
      <c r="C436" s="6">
        <v>30</v>
      </c>
      <c r="D436" s="22">
        <v>200</v>
      </c>
      <c r="E436" s="6"/>
    </row>
    <row r="437">
      <c r="A437" s="6" t="str">
        <v>10.04.12.039</v>
      </c>
      <c r="B437" s="8" t="str">
        <v>X2 接收板</v>
      </c>
      <c r="C437" s="6">
        <v>30</v>
      </c>
      <c r="D437" s="22">
        <v>200</v>
      </c>
      <c r="E437" s="6"/>
    </row>
    <row r="438">
      <c r="A438" s="6" t="str">
        <v>10.04.12.040</v>
      </c>
      <c r="B438" s="8" t="str">
        <v>X-FPC板</v>
      </c>
      <c r="C438" s="6">
        <v>30</v>
      </c>
      <c r="D438" s="22">
        <v>200</v>
      </c>
      <c r="E438" s="6"/>
    </row>
    <row r="439">
      <c r="A439" s="6" t="str">
        <v>10.04.12.055</v>
      </c>
      <c r="B439" s="8" t="str">
        <v>X2 APD偏压板</v>
      </c>
      <c r="C439" s="6">
        <v>30</v>
      </c>
      <c r="D439" s="22">
        <v>200</v>
      </c>
      <c r="E439" s="6"/>
    </row>
    <row r="440">
      <c r="A440" s="6" t="str">
        <v>10.04.12.098</v>
      </c>
      <c r="B440" s="8" t="str">
        <v>TFmini-S-A主板 PCB</v>
      </c>
      <c r="C440" s="6">
        <v>30</v>
      </c>
      <c r="D440" s="22">
        <v>100</v>
      </c>
      <c r="E440" s="6"/>
    </row>
    <row r="441">
      <c r="A441" s="6" t="str">
        <v>10.04.12.058</v>
      </c>
      <c r="B441" s="8" t="str">
        <v>X2 接收板</v>
      </c>
      <c r="C441" s="6">
        <v>30</v>
      </c>
      <c r="D441" s="22">
        <v>200</v>
      </c>
      <c r="E441" s="6"/>
    </row>
    <row r="442">
      <c r="A442" s="6" t="str">
        <v>10.04.12.060</v>
      </c>
      <c r="B442" s="8" t="str">
        <v>X2 FPGA板 V2.11 PCB</v>
      </c>
      <c r="C442" s="6">
        <v>30</v>
      </c>
      <c r="D442" s="22">
        <v>200</v>
      </c>
      <c r="E442" s="6"/>
    </row>
    <row r="443">
      <c r="A443" s="6" t="str">
        <v>10.04.12.061</v>
      </c>
      <c r="B443" s="8" t="str">
        <v>S2R继电器PCB</v>
      </c>
      <c r="C443" s="6">
        <v>30</v>
      </c>
      <c r="D443" s="22">
        <v>200</v>
      </c>
      <c r="E443" s="6"/>
    </row>
    <row r="444">
      <c r="A444" s="6" t="str">
        <v>10.04.12.064</v>
      </c>
      <c r="B444" s="8" t="str">
        <v>宽压航插板PCB</v>
      </c>
      <c r="C444" s="6">
        <v>30</v>
      </c>
      <c r="D444" s="22">
        <v>200</v>
      </c>
      <c r="E444" s="6"/>
    </row>
    <row r="445">
      <c r="A445" s="6" t="str">
        <v>10.04.12.065</v>
      </c>
      <c r="B445" s="8" t="str">
        <v>接收板-低增益PCB</v>
      </c>
      <c r="C445" s="6">
        <v>30</v>
      </c>
      <c r="D445" s="22">
        <v>200</v>
      </c>
      <c r="E445" s="6"/>
    </row>
    <row r="446">
      <c r="A446" s="6" t="str">
        <v>10.04.12.066</v>
      </c>
      <c r="B446" s="8" t="str">
        <v>FPGA板V2.4 PCB</v>
      </c>
      <c r="C446" s="6">
        <v>30</v>
      </c>
      <c r="D446" s="22">
        <v>200</v>
      </c>
      <c r="E446" s="6"/>
    </row>
    <row r="447">
      <c r="A447" s="6" t="str">
        <v>10.04.12.067</v>
      </c>
      <c r="B447" s="8" t="str">
        <v>接收板-高增益PCB</v>
      </c>
      <c r="C447" s="6">
        <v>30</v>
      </c>
      <c r="D447" s="22">
        <v>200</v>
      </c>
      <c r="E447" s="6"/>
    </row>
    <row r="448">
      <c r="A448" s="6" t="str">
        <v>10.04.12.075</v>
      </c>
      <c r="B448" s="8" t="str">
        <v>S2R继电器PCB</v>
      </c>
      <c r="C448" s="6">
        <v>30</v>
      </c>
      <c r="D448" s="22">
        <v>100</v>
      </c>
      <c r="E448" s="6"/>
    </row>
    <row r="449">
      <c r="A449" s="6" t="str">
        <v>10.04.13.002</v>
      </c>
      <c r="B449" s="8" t="str">
        <v>STWXE端子调试线</v>
      </c>
      <c r="C449" s="6">
        <v>40</v>
      </c>
      <c r="D449" s="22">
        <v>500</v>
      </c>
      <c r="E449" s="6"/>
    </row>
    <row r="450">
      <c r="A450" s="6" t="str">
        <v>10.04.13.013</v>
      </c>
      <c r="B450" s="8" t="str">
        <v>端子调试线</v>
      </c>
      <c r="C450" s="6">
        <v>40</v>
      </c>
      <c r="D450" s="22">
        <v>100</v>
      </c>
      <c r="E450" s="6"/>
    </row>
    <row r="451">
      <c r="A451" s="6" t="str">
        <v>10.04.13.016</v>
      </c>
      <c r="B451" s="8" t="str">
        <v>TF02-W电源线</v>
      </c>
      <c r="C451" s="6">
        <v>40</v>
      </c>
      <c r="D451" s="22">
        <v>100</v>
      </c>
      <c r="E451" s="6"/>
    </row>
    <row r="452">
      <c r="A452" s="6" t="str">
        <v>10.04.13.018</v>
      </c>
      <c r="B452" s="8" t="str">
        <v>连接线</v>
      </c>
      <c r="C452" s="6">
        <v>40</v>
      </c>
      <c r="D452" s="22">
        <v>100</v>
      </c>
      <c r="E452" s="6"/>
    </row>
    <row r="453">
      <c r="A453" s="6" t="str">
        <v>10.04.13.019</v>
      </c>
      <c r="B453" s="8" t="str">
        <v>连接线</v>
      </c>
      <c r="C453" s="6">
        <v>40</v>
      </c>
      <c r="D453" s="22">
        <v>100</v>
      </c>
      <c r="E453" s="6"/>
    </row>
    <row r="454">
      <c r="A454" s="6" t="str">
        <v>10.04.13.024</v>
      </c>
      <c r="B454" s="8" t="str">
        <v>4P转接线</v>
      </c>
      <c r="C454" s="6">
        <v>40</v>
      </c>
      <c r="D454" s="22">
        <v>100</v>
      </c>
      <c r="E454" s="6"/>
    </row>
    <row r="455">
      <c r="A455" s="6" t="str">
        <v>10.04.13.028</v>
      </c>
      <c r="B455" s="8" t="str">
        <v>TF02-Pro尾线</v>
      </c>
      <c r="C455" s="28">
        <v>40</v>
      </c>
      <c r="D455" s="22">
        <v>100</v>
      </c>
      <c r="E455" s="28"/>
    </row>
    <row r="456">
      <c r="A456" s="6" t="str">
        <v>10.04.13.029</v>
      </c>
      <c r="B456" s="8" t="str">
        <v>TF-luna连接线</v>
      </c>
      <c r="C456" s="6">
        <v>40</v>
      </c>
      <c r="D456" s="22">
        <v>100</v>
      </c>
      <c r="E456" s="6"/>
    </row>
    <row r="457">
      <c r="A457" s="6" t="str">
        <v>10.04.13.030</v>
      </c>
      <c r="B457" s="8" t="str">
        <v>TF02-Pro-F尾线</v>
      </c>
      <c r="C457" s="6">
        <v>40</v>
      </c>
      <c r="D457" s="22">
        <v>100</v>
      </c>
      <c r="E457" s="6"/>
    </row>
    <row r="458">
      <c r="A458" s="6" t="str">
        <v>10.04.13.031</v>
      </c>
      <c r="B458" s="8" t="str">
        <v>TFmini-S连接线</v>
      </c>
      <c r="C458" s="28">
        <v>40</v>
      </c>
      <c r="D458" s="22">
        <v>100</v>
      </c>
      <c r="E458" s="28"/>
    </row>
    <row r="459">
      <c r="A459" s="6" t="str">
        <v>10.04.13.036</v>
      </c>
      <c r="B459" s="8" t="str">
        <v>连接线</v>
      </c>
      <c r="C459" s="6">
        <v>15</v>
      </c>
      <c r="D459" s="22">
        <v>100</v>
      </c>
      <c r="E459" s="6"/>
    </row>
    <row r="460">
      <c r="A460" s="6" t="str">
        <v>10.04.13.037</v>
      </c>
      <c r="B460" s="8" t="str">
        <v>TF03带SR线缆</v>
      </c>
      <c r="C460" s="6">
        <v>40</v>
      </c>
      <c r="D460" s="22">
        <v>100</v>
      </c>
      <c r="E460" s="6"/>
    </row>
    <row r="461">
      <c r="A461" s="6" t="str">
        <v>10.04.13.038</v>
      </c>
      <c r="B461" s="8" t="str">
        <v>连接线</v>
      </c>
      <c r="C461" s="6">
        <v>40</v>
      </c>
      <c r="D461" s="22">
        <v>100</v>
      </c>
      <c r="E461" s="6"/>
    </row>
    <row r="462">
      <c r="A462" s="6" t="str">
        <v>10.04.13.039</v>
      </c>
      <c r="B462" s="8" t="str">
        <v>转接线</v>
      </c>
      <c r="C462" s="28">
        <v>40</v>
      </c>
      <c r="D462" s="22">
        <v>100</v>
      </c>
      <c r="E462" s="28"/>
    </row>
    <row r="463">
      <c r="A463" s="6" t="str">
        <v>10.04.13.042</v>
      </c>
      <c r="B463" s="8" t="str">
        <v>TFmini-P-2400线缆</v>
      </c>
      <c r="C463" s="28">
        <v>40</v>
      </c>
      <c r="D463" s="22">
        <v>100</v>
      </c>
      <c r="E463" s="28"/>
    </row>
    <row r="464">
      <c r="A464" s="6" t="str">
        <v>10.04.13.047</v>
      </c>
      <c r="B464" s="8" t="str">
        <v>连接线</v>
      </c>
      <c r="C464" s="28">
        <v>40</v>
      </c>
      <c r="D464" s="22">
        <v>100</v>
      </c>
      <c r="E464" s="28"/>
    </row>
    <row r="465">
      <c r="A465" s="6" t="str">
        <v>10.04.13.049</v>
      </c>
      <c r="B465" s="8" t="str">
        <v>连接线</v>
      </c>
      <c r="C465" s="28">
        <v>40</v>
      </c>
      <c r="D465" s="22">
        <v>100</v>
      </c>
      <c r="E465" s="28"/>
    </row>
    <row r="466">
      <c r="A466" s="6" t="str">
        <v>10.04.13.052</v>
      </c>
      <c r="B466" s="8" t="str">
        <v>连接线</v>
      </c>
      <c r="C466" s="28">
        <v>40</v>
      </c>
      <c r="D466" s="22">
        <v>100</v>
      </c>
      <c r="E466" s="28"/>
    </row>
    <row r="467">
      <c r="A467" s="6" t="str">
        <v>10.04.13.053</v>
      </c>
      <c r="B467" s="8" t="str">
        <v>连接线</v>
      </c>
      <c r="C467" s="28">
        <v>40</v>
      </c>
      <c r="D467" s="22">
        <v>100</v>
      </c>
      <c r="E467" s="28"/>
    </row>
    <row r="468">
      <c r="A468" s="6" t="str">
        <v>10.04.13.054</v>
      </c>
      <c r="B468" s="8" t="str">
        <v>航插电源线缆</v>
      </c>
      <c r="C468" s="6">
        <v>40</v>
      </c>
      <c r="D468" s="22">
        <v>100</v>
      </c>
      <c r="E468" s="6"/>
    </row>
    <row r="469">
      <c r="A469" s="6" t="str">
        <v>10.04.13.055</v>
      </c>
      <c r="B469" s="8" t="str">
        <v>航插通讯线缆</v>
      </c>
      <c r="C469" s="6">
        <v>40</v>
      </c>
      <c r="D469" s="22">
        <v>100</v>
      </c>
      <c r="E469" s="6"/>
    </row>
    <row r="470">
      <c r="A470" s="6" t="str">
        <v>10.04.13.058</v>
      </c>
      <c r="B470" s="8" t="str">
        <v>连接线</v>
      </c>
      <c r="C470" s="28">
        <v>40</v>
      </c>
      <c r="D470" s="22">
        <v>100</v>
      </c>
      <c r="E470" s="28"/>
    </row>
    <row r="471">
      <c r="A471" s="6" t="str">
        <v>10.04.13.059</v>
      </c>
      <c r="B471" s="8" t="str">
        <v>STWXE端子调试线</v>
      </c>
      <c r="C471" s="28">
        <v>40</v>
      </c>
      <c r="D471" s="22">
        <v>100</v>
      </c>
      <c r="E471" s="28"/>
    </row>
    <row r="472">
      <c r="A472" s="6" t="str">
        <v>10.04.13.063</v>
      </c>
      <c r="B472" s="8" t="str">
        <v>连接线</v>
      </c>
      <c r="C472" s="28">
        <v>40</v>
      </c>
      <c r="D472" s="22">
        <v>100</v>
      </c>
      <c r="E472" s="28"/>
    </row>
    <row r="473">
      <c r="A473" s="6" t="str">
        <v>10.04.13.064</v>
      </c>
      <c r="B473" s="8" t="str">
        <v>TFmini-i-外部线缆 M9</v>
      </c>
      <c r="C473" s="28">
        <v>40</v>
      </c>
      <c r="D473" s="22">
        <v>100</v>
      </c>
      <c r="E473" s="28"/>
    </row>
    <row r="474">
      <c r="A474" s="6" t="str">
        <v>10.04.13.067</v>
      </c>
      <c r="B474" s="8" t="str">
        <v>TFmini-i 4P连接线</v>
      </c>
      <c r="C474" s="28">
        <v>40</v>
      </c>
      <c r="D474" s="22">
        <v>100</v>
      </c>
      <c r="E474" s="28"/>
    </row>
    <row r="475">
      <c r="A475" s="6" t="str">
        <v>10.04.13.071</v>
      </c>
      <c r="B475" s="8" t="str">
        <v>航插电源线缆</v>
      </c>
      <c r="C475" s="6">
        <v>40</v>
      </c>
      <c r="D475" s="22">
        <v>100</v>
      </c>
      <c r="E475" s="6"/>
    </row>
    <row r="476">
      <c r="A476" s="6" t="str">
        <v>10.04.13.072</v>
      </c>
      <c r="B476" s="8" t="str">
        <v>航插通讯线缆</v>
      </c>
      <c r="C476" s="6">
        <v>40</v>
      </c>
      <c r="D476" s="22">
        <v>100</v>
      </c>
      <c r="E476" s="6"/>
    </row>
    <row r="477">
      <c r="A477" s="6" t="str">
        <v>10.04.13.073</v>
      </c>
      <c r="B477" s="8" t="str">
        <v>通讯航插-V1.6</v>
      </c>
      <c r="C477" s="6">
        <v>40</v>
      </c>
      <c r="D477" s="22">
        <v>100</v>
      </c>
      <c r="E477" s="6"/>
    </row>
    <row r="478">
      <c r="A478" s="6" t="str">
        <v>10.04.13.074</v>
      </c>
      <c r="B478" s="8" t="str">
        <v>电源航插-V1.6</v>
      </c>
      <c r="C478" s="6">
        <v>40</v>
      </c>
      <c r="D478" s="22">
        <v>100</v>
      </c>
      <c r="E478" s="6"/>
    </row>
    <row r="479">
      <c r="A479" s="6" t="str">
        <v>10.04.13.393</v>
      </c>
      <c r="B479" s="8" t="str">
        <v>航插电源线缆</v>
      </c>
      <c r="C479" s="6">
        <v>40</v>
      </c>
      <c r="D479" s="22">
        <v>100</v>
      </c>
      <c r="E479" s="6"/>
    </row>
    <row r="480">
      <c r="A480" s="6" t="str">
        <v>10.04.13.394</v>
      </c>
      <c r="B480" s="8" t="str">
        <v>TF03-ACS03 散线</v>
      </c>
      <c r="C480" s="6">
        <v>40</v>
      </c>
      <c r="D480" s="22">
        <v>100</v>
      </c>
      <c r="E480" s="6"/>
    </row>
    <row r="481">
      <c r="A481" s="6" t="str">
        <v>10.02.01.034</v>
      </c>
      <c r="B481" s="8" t="str">
        <v>十字槽小盘头螺钉</v>
      </c>
      <c r="C481" s="6">
        <v>30</v>
      </c>
      <c r="D481" s="22">
        <v>3000</v>
      </c>
      <c r="E481" s="6"/>
    </row>
    <row r="482">
      <c r="A482" s="6" t="str">
        <v>10.02.01.037</v>
      </c>
      <c r="B482" s="8" t="str">
        <v>十字槽盘头螺钉</v>
      </c>
      <c r="C482" s="6">
        <v>30</v>
      </c>
      <c r="D482" s="22">
        <v>3000</v>
      </c>
      <c r="E482" s="6"/>
    </row>
    <row r="483">
      <c r="A483" s="6" t="str">
        <v>10.02.01.038</v>
      </c>
      <c r="B483" s="8" t="str">
        <v>十字槽盘头螺钉</v>
      </c>
      <c r="C483" s="6">
        <v>30</v>
      </c>
      <c r="D483" s="22">
        <v>5000</v>
      </c>
      <c r="E483" s="6"/>
    </row>
    <row r="484">
      <c r="A484" s="6" t="str">
        <v>10.02.01.039</v>
      </c>
      <c r="B484" s="8" t="str">
        <v>十字槽沉头螺钉</v>
      </c>
      <c r="C484" s="6">
        <v>30</v>
      </c>
      <c r="D484" s="22">
        <v>500</v>
      </c>
      <c r="E484" s="6"/>
    </row>
    <row r="485">
      <c r="A485" s="6" t="str">
        <v>10.02.01.040</v>
      </c>
      <c r="B485" s="8" t="str">
        <v>十字槽盘头螺钉</v>
      </c>
      <c r="C485" s="6">
        <v>30</v>
      </c>
      <c r="D485" s="22">
        <v>5000</v>
      </c>
      <c r="E485" s="6"/>
    </row>
    <row r="486">
      <c r="A486" s="6" t="str">
        <v>10.02.02.001</v>
      </c>
      <c r="B486" s="8" t="str">
        <v>十字槽盘头自攻螺钉</v>
      </c>
      <c r="C486" s="6">
        <v>30</v>
      </c>
      <c r="D486" s="22">
        <v>3000</v>
      </c>
      <c r="E486" s="6"/>
    </row>
    <row r="487">
      <c r="A487" s="6" t="str">
        <v>10.02.02.008</v>
      </c>
      <c r="B487" s="8" t="str">
        <v>十字槽盘头自攻螺钉</v>
      </c>
      <c r="C487" s="6">
        <v>30</v>
      </c>
      <c r="D487" s="22">
        <v>3000</v>
      </c>
      <c r="E487" s="6"/>
    </row>
    <row r="488">
      <c r="A488" s="6" t="str">
        <v>10.02.02.013</v>
      </c>
      <c r="B488" s="8" t="str">
        <v>十字槽盘头自攻螺钉</v>
      </c>
      <c r="C488" s="6">
        <v>30</v>
      </c>
      <c r="D488" s="22">
        <v>10000</v>
      </c>
      <c r="E488" s="6"/>
    </row>
    <row r="489">
      <c r="A489" s="6" t="str">
        <v>10.02.02.014</v>
      </c>
      <c r="B489" s="8" t="str">
        <v>十字槽盘头自攻螺钉</v>
      </c>
      <c r="C489" s="6">
        <v>30</v>
      </c>
      <c r="D489" s="22">
        <v>3000</v>
      </c>
      <c r="E489" s="6"/>
    </row>
    <row r="490">
      <c r="A490" s="6" t="str">
        <v>10.02.02.015</v>
      </c>
      <c r="B490" s="8" t="str">
        <v>十字槽圆头自攻螺钉</v>
      </c>
      <c r="C490" s="6">
        <v>30</v>
      </c>
      <c r="D490" s="22">
        <v>5000</v>
      </c>
      <c r="E490" s="6"/>
    </row>
    <row r="491">
      <c r="A491" s="6" t="str">
        <v>10.02.02.016</v>
      </c>
      <c r="B491" s="8" t="str">
        <v>十字槽平头自攻螺钉</v>
      </c>
      <c r="C491" s="6">
        <v>30</v>
      </c>
      <c r="D491" s="22">
        <v>3000</v>
      </c>
      <c r="E491" s="6"/>
    </row>
    <row r="492">
      <c r="A492" s="6" t="str">
        <v>10.02.02.017</v>
      </c>
      <c r="B492" s="8" t="str">
        <v>十字槽圆头自攻螺钉</v>
      </c>
      <c r="C492" s="6">
        <v>30</v>
      </c>
      <c r="D492" s="22">
        <v>1000</v>
      </c>
      <c r="E492" s="6"/>
    </row>
    <row r="493">
      <c r="A493" s="6" t="str">
        <v>10.03.02.124</v>
      </c>
      <c r="B493" s="8" t="str">
        <v>TF03前壳</v>
      </c>
      <c r="C493" s="6">
        <v>30</v>
      </c>
      <c r="D493" s="22">
        <v>200</v>
      </c>
      <c r="E493" s="6"/>
    </row>
    <row r="494">
      <c r="A494" s="6" t="str">
        <v>10.03.02.125</v>
      </c>
      <c r="B494" s="8" t="str">
        <v>TF03后壳</v>
      </c>
      <c r="C494" s="6">
        <v>30</v>
      </c>
      <c r="D494" s="22">
        <v>200</v>
      </c>
      <c r="E494" s="6"/>
    </row>
    <row r="495">
      <c r="A495" s="6" t="str">
        <v>10.02.05.010</v>
      </c>
      <c r="B495" s="8" t="str">
        <v>平垫</v>
      </c>
      <c r="C495" s="6">
        <v>10</v>
      </c>
      <c r="D495" s="22">
        <v>50</v>
      </c>
      <c r="E495" s="6"/>
    </row>
    <row r="496">
      <c r="A496" s="6" t="str">
        <v>10.06.02.047</v>
      </c>
      <c r="B496" s="8" t="str">
        <v>哑银标签</v>
      </c>
      <c r="C496" s="6">
        <v>21</v>
      </c>
      <c r="D496" s="22">
        <v>200</v>
      </c>
      <c r="E496" s="6"/>
    </row>
    <row r="497">
      <c r="A497" s="6" t="str">
        <v>10.06.02.049</v>
      </c>
      <c r="B497" s="8" t="str">
        <v>人眼安全标识</v>
      </c>
      <c r="C497" s="6">
        <v>21</v>
      </c>
      <c r="D497" s="22">
        <v>200</v>
      </c>
      <c r="E497" s="6"/>
    </row>
    <row r="498">
      <c r="A498" s="6" t="str">
        <v>10.06.02.050</v>
      </c>
      <c r="B498" s="8" t="str">
        <v>“请勿长时间直视”标签</v>
      </c>
      <c r="C498" s="6">
        <v>21</v>
      </c>
      <c r="D498" s="22">
        <v>200</v>
      </c>
      <c r="E498" s="6"/>
    </row>
    <row r="499">
      <c r="A499" s="6" t="str">
        <v>10.06.02.051</v>
      </c>
      <c r="B499" s="8" t="str">
        <v>接地标签</v>
      </c>
      <c r="C499" s="6">
        <v>21</v>
      </c>
      <c r="D499" s="22">
        <v>200</v>
      </c>
      <c r="E499" s="6"/>
    </row>
    <row r="500">
      <c r="A500" s="6" t="str">
        <v>10.06.01.014</v>
      </c>
      <c r="B500" s="8" t="str">
        <v>EPE珍珠棉盖板</v>
      </c>
      <c r="C500" s="6">
        <v>21</v>
      </c>
      <c r="D500" s="22">
        <v>100</v>
      </c>
      <c r="E500" s="6"/>
    </row>
    <row r="501">
      <c r="A501" s="6" t="str">
        <v>10.06.01.048</v>
      </c>
      <c r="B501" s="8" t="str">
        <v>TF02-W泡棉托盘</v>
      </c>
      <c r="C501" s="6">
        <v>21</v>
      </c>
      <c r="D501" s="22">
        <v>100</v>
      </c>
      <c r="E501" s="6"/>
    </row>
    <row r="502">
      <c r="A502" s="6" t="str">
        <v>10.06.01.052</v>
      </c>
      <c r="B502" s="8" t="str">
        <v>TFmini-P单品包装盒</v>
      </c>
      <c r="C502" s="6">
        <v>15</v>
      </c>
      <c r="D502" s="22">
        <v>5000</v>
      </c>
      <c r="E502" s="6"/>
    </row>
    <row r="503">
      <c r="A503" s="6" t="str">
        <v>10.06.01.001</v>
      </c>
      <c r="B503" s="8" t="str">
        <v>包装箱</v>
      </c>
      <c r="C503" s="6">
        <v>21</v>
      </c>
      <c r="D503" s="22">
        <v>500</v>
      </c>
      <c r="E503" s="6"/>
    </row>
    <row r="504">
      <c r="A504" s="6" t="str">
        <v>10.06.01.026</v>
      </c>
      <c r="B504" s="8" t="str">
        <v>磁吸式单品包装纸内托</v>
      </c>
      <c r="C504" s="6">
        <v>21</v>
      </c>
      <c r="D504" s="22">
        <v>500</v>
      </c>
      <c r="E504" s="6"/>
    </row>
    <row r="505">
      <c r="A505" s="6" t="str">
        <v>10.06.01.033</v>
      </c>
      <c r="B505" s="8" t="str">
        <v>TF02EPE泡棉托盘</v>
      </c>
      <c r="C505" s="6">
        <v>21</v>
      </c>
      <c r="D505" s="22">
        <v>500</v>
      </c>
      <c r="E505" s="6"/>
    </row>
    <row r="506">
      <c r="A506" s="6" t="str">
        <v>10.06.01.034</v>
      </c>
      <c r="B506" s="8" t="str">
        <v>TF02EPE泡棉盖板</v>
      </c>
      <c r="C506" s="6">
        <v>21</v>
      </c>
      <c r="D506" s="22">
        <v>125</v>
      </c>
      <c r="E506" s="6"/>
    </row>
    <row r="507">
      <c r="A507" s="6" t="str">
        <v>10.06.01.035</v>
      </c>
      <c r="B507" s="8" t="str">
        <v>TF02包装箱</v>
      </c>
      <c r="C507" s="6">
        <v>21</v>
      </c>
      <c r="D507" s="22">
        <v>500</v>
      </c>
      <c r="E507" s="6"/>
    </row>
    <row r="508">
      <c r="A508" s="6" t="str">
        <v>10.06.01.053</v>
      </c>
      <c r="B508" s="8" t="str">
        <v>TF02单品包装盒-Rangefinder</v>
      </c>
      <c r="C508" s="6">
        <v>21</v>
      </c>
      <c r="D508" s="22">
        <v>500</v>
      </c>
      <c r="E508" s="6"/>
    </row>
    <row r="509">
      <c r="A509" s="6" t="str">
        <v>10.06.01.055</v>
      </c>
      <c r="B509" s="8" t="str">
        <v>包装箱</v>
      </c>
      <c r="C509" s="6">
        <v>21</v>
      </c>
      <c r="D509" s="22">
        <v>500</v>
      </c>
      <c r="E509" s="6"/>
    </row>
    <row r="510">
      <c r="A510" s="6" t="str">
        <v>10.06.01.062</v>
      </c>
      <c r="B510" s="8" t="str">
        <v>包装箱</v>
      </c>
      <c r="C510" s="6">
        <v>21</v>
      </c>
      <c r="D510" s="22">
        <v>500</v>
      </c>
      <c r="E510" s="6"/>
    </row>
    <row r="511">
      <c r="A511" s="6" t="str">
        <v>10.06.01.064</v>
      </c>
      <c r="B511" s="8" t="str">
        <v>TF03 EPE泡棉托盘</v>
      </c>
      <c r="C511" s="6">
        <v>21</v>
      </c>
      <c r="D511" s="22">
        <v>500</v>
      </c>
      <c r="E511" s="6"/>
    </row>
    <row r="512">
      <c r="A512" s="6" t="str">
        <v>10.06.01.067</v>
      </c>
      <c r="B512" s="8" t="str">
        <v>CE30-D托盘</v>
      </c>
      <c r="C512" s="6">
        <v>21</v>
      </c>
      <c r="D512" s="22">
        <v>500</v>
      </c>
      <c r="E512" s="6"/>
    </row>
    <row r="513">
      <c r="A513" s="6" t="str">
        <v>10.06.01.069</v>
      </c>
      <c r="B513" s="8" t="str">
        <v>Horn-RT包装盒</v>
      </c>
      <c r="C513" s="6">
        <v>21</v>
      </c>
      <c r="D513" s="22">
        <v>100</v>
      </c>
      <c r="E513" s="6"/>
    </row>
    <row r="514">
      <c r="A514" s="6" t="str">
        <v>10.06.01.070</v>
      </c>
      <c r="B514" s="8" t="str">
        <v>TFmini-i单品包装内托</v>
      </c>
      <c r="C514" s="6">
        <v>21</v>
      </c>
      <c r="D514" s="22">
        <v>500</v>
      </c>
      <c r="E514" s="6"/>
    </row>
    <row r="515">
      <c r="A515" s="6" t="str">
        <v>10.06.01.072</v>
      </c>
      <c r="B515" s="8" t="str">
        <v>X2-pro包装盒</v>
      </c>
      <c r="C515" s="6">
        <v>21</v>
      </c>
      <c r="D515" s="22">
        <v>100</v>
      </c>
      <c r="E515" s="6"/>
    </row>
    <row r="516">
      <c r="A516" s="6" t="str">
        <v>10.06.01.073</v>
      </c>
      <c r="B516" s="8" t="str">
        <v>X2-pro内衬上盖</v>
      </c>
      <c r="C516" s="6">
        <v>21</v>
      </c>
      <c r="D516" s="22">
        <v>100</v>
      </c>
      <c r="E516" s="6"/>
    </row>
    <row r="517">
      <c r="A517" s="6" t="str">
        <v>10.06.01.074</v>
      </c>
      <c r="B517" s="8" t="str">
        <v>X2-pro内衬下盖</v>
      </c>
      <c r="C517" s="6">
        <v>21</v>
      </c>
      <c r="D517" s="22">
        <v>100</v>
      </c>
      <c r="E517" s="6"/>
    </row>
    <row r="518">
      <c r="A518" s="6" t="str">
        <v>10.06.01.075</v>
      </c>
      <c r="B518" s="8" t="str">
        <v>TF350包装内衬</v>
      </c>
      <c r="C518" s="6">
        <v>21</v>
      </c>
      <c r="D518" s="22">
        <v>500</v>
      </c>
      <c r="E518" s="6"/>
    </row>
    <row r="519">
      <c r="A519" s="6" t="str">
        <v>10.06.01.076</v>
      </c>
      <c r="B519" s="8" t="str">
        <v>TF350包装盒面纸</v>
      </c>
      <c r="C519" s="6">
        <v>21</v>
      </c>
      <c r="D519" s="22">
        <v>500</v>
      </c>
      <c r="E519" s="6"/>
    </row>
    <row r="520">
      <c r="A520" s="6" t="str">
        <v>10.06.02.009</v>
      </c>
      <c r="B520" s="8" t="str">
        <v>哑银标签</v>
      </c>
      <c r="C520" s="6">
        <v>15</v>
      </c>
      <c r="D520" s="22">
        <v>5000</v>
      </c>
      <c r="E520" s="6"/>
    </row>
    <row r="521">
      <c r="A521" s="6" t="str">
        <v>10.06.02.013</v>
      </c>
      <c r="B521" s="8" t="str">
        <v>哑银标签</v>
      </c>
      <c r="C521" s="6">
        <v>15</v>
      </c>
      <c r="D521" s="22">
        <v>10000</v>
      </c>
      <c r="E521" s="6"/>
    </row>
    <row r="522">
      <c r="A522" s="6" t="str">
        <v>10.06.02.018</v>
      </c>
      <c r="B522" s="8" t="str">
        <v>封口标签</v>
      </c>
      <c r="C522" s="6">
        <v>15</v>
      </c>
      <c r="D522" s="22">
        <v>5000</v>
      </c>
      <c r="E522" s="6"/>
    </row>
    <row r="523">
      <c r="A523" s="6" t="str">
        <v>10.06.02.027</v>
      </c>
      <c r="B523" s="8" t="str">
        <v>3M防水双面胶垫</v>
      </c>
      <c r="C523" s="6">
        <v>21</v>
      </c>
      <c r="D523" s="22">
        <v>200</v>
      </c>
      <c r="E523" s="6"/>
    </row>
    <row r="524">
      <c r="A524" s="6" t="str">
        <v>10.06.02.028</v>
      </c>
      <c r="B524" s="8" t="str">
        <v>3M防水双面胶垫</v>
      </c>
      <c r="C524" s="6">
        <v>21</v>
      </c>
      <c r="D524" s="22">
        <v>200</v>
      </c>
      <c r="E524" s="6"/>
    </row>
    <row r="525">
      <c r="A525" s="6" t="str">
        <v>10.06.02.031</v>
      </c>
      <c r="B525" s="8" t="str">
        <v>TFmini-P PE贴膜</v>
      </c>
      <c r="C525" s="6">
        <v>15</v>
      </c>
      <c r="D525" s="22">
        <v>5000</v>
      </c>
      <c r="E525" s="6"/>
    </row>
    <row r="526">
      <c r="A526" s="6" t="str">
        <v>10.06.02.038</v>
      </c>
      <c r="B526" s="8" t="str">
        <v>CE30-D保护膜（大）</v>
      </c>
      <c r="C526" s="6">
        <v>21</v>
      </c>
      <c r="D526" s="22">
        <v>200</v>
      </c>
      <c r="E526" s="6"/>
    </row>
    <row r="527">
      <c r="A527" s="6" t="str">
        <v>10.06.02.040</v>
      </c>
      <c r="B527" s="8" t="str">
        <v>哑银标签</v>
      </c>
      <c r="C527" s="6">
        <v>15</v>
      </c>
      <c r="D527" s="22">
        <v>5000</v>
      </c>
      <c r="E527" s="6"/>
    </row>
    <row r="528">
      <c r="A528" s="6" t="str">
        <v>10.06.02.045</v>
      </c>
      <c r="B528" s="8" t="str">
        <v>哑银标签</v>
      </c>
      <c r="C528" s="6">
        <v>15</v>
      </c>
      <c r="D528" s="22">
        <v>4000</v>
      </c>
      <c r="E528" s="6"/>
    </row>
    <row r="529">
      <c r="A529" s="6" t="str">
        <v>10.06.02.052</v>
      </c>
      <c r="B529" s="8" t="str">
        <v>窗口镜保护膜</v>
      </c>
      <c r="C529" s="6">
        <v>15</v>
      </c>
      <c r="D529" s="22">
        <v>200</v>
      </c>
      <c r="E529" s="6"/>
    </row>
    <row r="530">
      <c r="A530" s="6" t="str">
        <v>10.06.02.017</v>
      </c>
      <c r="B530" s="8" t="str">
        <v>TF02正面面板保护膜</v>
      </c>
      <c r="C530" s="6">
        <v>10</v>
      </c>
      <c r="D530" s="22">
        <v>5000</v>
      </c>
      <c r="E530" s="6"/>
    </row>
    <row r="531">
      <c r="A531" s="6" t="str">
        <v>10.06.02.029</v>
      </c>
      <c r="B531" s="8" t="str">
        <v>TF03保护贴膜</v>
      </c>
      <c r="C531" s="6">
        <v>10</v>
      </c>
      <c r="D531" s="22">
        <v>5000</v>
      </c>
      <c r="E531" s="6"/>
    </row>
    <row r="532">
      <c r="A532" s="6" t="str">
        <v>10.03.02.260</v>
      </c>
      <c r="B532" s="8" t="str">
        <v>TF350前壳</v>
      </c>
      <c r="C532" s="6">
        <v>30</v>
      </c>
      <c r="D532" s="22">
        <v>100</v>
      </c>
      <c r="E532" s="6"/>
    </row>
    <row r="533">
      <c r="A533" s="6" t="str">
        <v>10.03.02.264</v>
      </c>
      <c r="B533" s="8" t="str">
        <v>TF350后壳</v>
      </c>
      <c r="C533" s="6">
        <v>30</v>
      </c>
      <c r="D533" s="22">
        <v>100</v>
      </c>
      <c r="E533" s="6"/>
    </row>
    <row r="534">
      <c r="A534" s="6" t="str">
        <v>10.02.01.042</v>
      </c>
      <c r="B534" s="8" t="str">
        <v>内六角圆柱头螺丝</v>
      </c>
      <c r="C534" s="6">
        <v>30</v>
      </c>
      <c r="D534" s="22">
        <v>1000</v>
      </c>
      <c r="E534" s="6"/>
    </row>
    <row r="535">
      <c r="A535" s="6" t="str">
        <v>10.02.01.043</v>
      </c>
      <c r="B535" s="8" t="str">
        <v>内六角组合螺钉</v>
      </c>
      <c r="C535" s="6">
        <v>30</v>
      </c>
      <c r="D535" s="22">
        <v>1000</v>
      </c>
      <c r="E535" s="6"/>
    </row>
    <row r="536">
      <c r="A536" s="6" t="str">
        <v>10.02.01.044</v>
      </c>
      <c r="B536" s="8" t="str">
        <v>内六角圆柱头螺钉</v>
      </c>
      <c r="C536" s="6">
        <v>30</v>
      </c>
      <c r="D536" s="22">
        <v>1000</v>
      </c>
      <c r="E536" s="6"/>
    </row>
    <row r="537">
      <c r="A537" s="6" t="str">
        <v>10.02.01.045</v>
      </c>
      <c r="B537" s="8" t="str">
        <v>梅花槽圆柱头螺钉</v>
      </c>
      <c r="C537" s="6">
        <v>30</v>
      </c>
      <c r="D537" s="22">
        <v>1000</v>
      </c>
      <c r="E537" s="6"/>
    </row>
    <row r="538">
      <c r="A538" s="6" t="str">
        <v>10.02.01.046</v>
      </c>
      <c r="B538" s="8" t="str">
        <v>十字槽盘头螺钉</v>
      </c>
      <c r="C538" s="6">
        <v>30</v>
      </c>
      <c r="D538" s="22">
        <v>1000</v>
      </c>
      <c r="E538" s="6"/>
    </row>
    <row r="539">
      <c r="A539" s="6" t="str">
        <v>10.02.01.047</v>
      </c>
      <c r="B539" s="8" t="str">
        <v>内梅花圆头螺钉</v>
      </c>
      <c r="C539" s="6">
        <v>30</v>
      </c>
      <c r="D539" s="22">
        <v>1000</v>
      </c>
      <c r="E539" s="6"/>
    </row>
    <row r="540">
      <c r="A540" s="6" t="str">
        <v>10.02.01.048</v>
      </c>
      <c r="B540" s="8" t="str">
        <v>内六角圆柱头螺钉</v>
      </c>
      <c r="C540" s="6">
        <v>30</v>
      </c>
      <c r="D540" s="22">
        <v>1000</v>
      </c>
      <c r="E540" s="6"/>
    </row>
    <row r="541">
      <c r="A541" s="6" t="str">
        <v>10.02.01.049</v>
      </c>
      <c r="B541" s="8" t="str">
        <v>内六角组合螺钉</v>
      </c>
      <c r="C541" s="6">
        <v>30</v>
      </c>
      <c r="D541" s="22">
        <v>1000</v>
      </c>
      <c r="E541" s="6"/>
    </row>
    <row r="542">
      <c r="A542" s="6" t="str">
        <v>10.02.01.050</v>
      </c>
      <c r="B542" s="8" t="str">
        <v>内六角圆柱头螺钉</v>
      </c>
      <c r="C542" s="6">
        <v>30</v>
      </c>
      <c r="D542" s="22">
        <v>1000</v>
      </c>
      <c r="E542" s="6"/>
    </row>
    <row r="543">
      <c r="A543" s="6" t="str">
        <v>10.03.02.218</v>
      </c>
      <c r="B543" s="8" t="str">
        <v>密封条</v>
      </c>
      <c r="C543" s="6">
        <v>21</v>
      </c>
      <c r="D543" s="22">
        <v>100</v>
      </c>
      <c r="E543" s="6"/>
    </row>
    <row r="544">
      <c r="A544" s="6" t="str">
        <v>10.06.02.053</v>
      </c>
      <c r="B544" s="8" t="str">
        <v>导热垫</v>
      </c>
      <c r="C544" s="6">
        <v>21</v>
      </c>
      <c r="D544" s="22">
        <v>200</v>
      </c>
      <c r="E544" s="6"/>
    </row>
    <row r="545">
      <c r="A545" s="6" t="str">
        <v>10.03.02.108</v>
      </c>
      <c r="B545" s="8" t="str">
        <v>TF02-W摇臂</v>
      </c>
      <c r="C545" s="6">
        <v>30</v>
      </c>
      <c r="D545" s="22">
        <v>100</v>
      </c>
      <c r="E545" s="6"/>
    </row>
    <row r="546">
      <c r="A546" s="6" t="str">
        <v>10.03.02.116</v>
      </c>
      <c r="B546" s="8" t="str">
        <v>TF02-W舵机</v>
      </c>
      <c r="C546" s="6">
        <v>30</v>
      </c>
      <c r="D546" s="22">
        <v>1000</v>
      </c>
      <c r="E546" s="6"/>
    </row>
    <row r="547">
      <c r="A547" s="6" t="str">
        <v>10.03.02.210</v>
      </c>
      <c r="B547" s="8" t="str">
        <v>接收透镜</v>
      </c>
      <c r="C547" s="6">
        <v>45</v>
      </c>
      <c r="D547" s="22">
        <v>300</v>
      </c>
      <c r="E547" s="6"/>
    </row>
    <row r="548">
      <c r="A548" s="6" t="str">
        <v>10.06.01.043</v>
      </c>
      <c r="B548" s="8" t="str">
        <v>镀铝膜气泡袋</v>
      </c>
      <c r="C548" s="6">
        <v>10</v>
      </c>
      <c r="D548" s="22">
        <v>1000</v>
      </c>
      <c r="E548" s="6"/>
    </row>
    <row r="549">
      <c r="A549" s="6" t="str">
        <v>10.02.05.009</v>
      </c>
      <c r="B549" s="8" t="str">
        <v>贴片螺母</v>
      </c>
      <c r="C549" s="6">
        <v>21</v>
      </c>
      <c r="D549" s="22">
        <v>500</v>
      </c>
      <c r="E549" s="6"/>
    </row>
    <row r="550">
      <c r="A550" s="6" t="str">
        <v>10.06.02.015</v>
      </c>
      <c r="B550" s="8" t="str">
        <v>封口标签</v>
      </c>
      <c r="C550" s="6">
        <v>10</v>
      </c>
      <c r="D550" s="22">
        <v>1800</v>
      </c>
      <c r="E550" s="6"/>
    </row>
    <row r="551">
      <c r="A551" s="6" t="str">
        <v>10.06.02.041</v>
      </c>
      <c r="B551" s="8" t="str">
        <v>封口标签</v>
      </c>
      <c r="C551" s="6">
        <v>10</v>
      </c>
      <c r="D551" s="22">
        <v>420</v>
      </c>
      <c r="E551" s="6"/>
    </row>
    <row r="552">
      <c r="A552" s="6" t="str">
        <v>10.03.02.109</v>
      </c>
      <c r="B552" s="8" t="str">
        <v>TF02-W外壳</v>
      </c>
      <c r="C552" s="6">
        <v>30</v>
      </c>
      <c r="D552" s="22">
        <v>100</v>
      </c>
      <c r="E552" s="6"/>
    </row>
    <row r="553">
      <c r="A553" s="6" t="str">
        <v>10.03.02.110</v>
      </c>
      <c r="B553" s="8" t="str">
        <v>TF02-W后盖</v>
      </c>
      <c r="C553" s="6">
        <v>30</v>
      </c>
      <c r="D553" s="22">
        <v>100</v>
      </c>
      <c r="E553" s="6"/>
    </row>
    <row r="554">
      <c r="A554" s="6" t="str">
        <v>10.06.02.048</v>
      </c>
      <c r="B554" s="8" t="str">
        <v>防潮袋</v>
      </c>
      <c r="C554" s="6">
        <v>10</v>
      </c>
      <c r="D554" s="22">
        <v>100</v>
      </c>
      <c r="E554" s="6"/>
    </row>
    <row r="555">
      <c r="A555" s="6" t="str">
        <v>10.06.02.046</v>
      </c>
      <c r="B555" s="8" t="str">
        <v>封口贴</v>
      </c>
      <c r="C555" s="6">
        <v>10</v>
      </c>
      <c r="D555" s="22">
        <v>100</v>
      </c>
      <c r="E555" s="6"/>
    </row>
    <row r="556">
      <c r="A556" s="6" t="str">
        <v>10.06.01.056</v>
      </c>
      <c r="B556" s="8" t="str">
        <v>吸塑托盘</v>
      </c>
      <c r="C556" s="6">
        <v>21</v>
      </c>
      <c r="D556" s="22">
        <v>1000</v>
      </c>
      <c r="E556" s="6"/>
    </row>
    <row r="557">
      <c r="A557" s="6" t="str">
        <v>10.06.01.057</v>
      </c>
      <c r="B557" s="8" t="str">
        <v>防静电袋</v>
      </c>
      <c r="C557" s="6">
        <v>21</v>
      </c>
      <c r="D557" s="22">
        <v>1000</v>
      </c>
      <c r="E557" s="6"/>
    </row>
    <row r="558">
      <c r="A558" s="6" t="str">
        <v>10.03.02.236</v>
      </c>
      <c r="B558" s="8" t="str">
        <v>密封圈</v>
      </c>
      <c r="C558" s="6">
        <v>10</v>
      </c>
      <c r="D558" s="22">
        <v>10</v>
      </c>
      <c r="E558" s="6"/>
    </row>
    <row r="559">
      <c r="A559" s="6" t="str">
        <v>10.03.02.131</v>
      </c>
      <c r="B559" s="8" t="str">
        <v>红硅胶O型圈</v>
      </c>
      <c r="C559" s="6">
        <v>21</v>
      </c>
      <c r="D559" s="22">
        <v>1000</v>
      </c>
      <c r="E559" s="6"/>
    </row>
    <row r="560">
      <c r="A560" s="6" t="str">
        <v>10.03.02.132</v>
      </c>
      <c r="B560" s="8" t="str">
        <v>红硅胶O型圈</v>
      </c>
      <c r="C560" s="6">
        <v>21</v>
      </c>
      <c r="D560" s="22">
        <v>1000</v>
      </c>
      <c r="E560" s="6"/>
    </row>
    <row r="561">
      <c r="A561" s="6" t="str">
        <v>10.06.02.011</v>
      </c>
      <c r="B561" s="8" t="str">
        <v>铜版纸不干胶标签</v>
      </c>
      <c r="C561" s="6">
        <v>10</v>
      </c>
      <c r="D561" s="22">
        <v>1500</v>
      </c>
      <c r="E561" s="6"/>
    </row>
    <row r="562">
      <c r="A562" s="6" t="str">
        <v>10.03.02.241</v>
      </c>
      <c r="B562" s="8" t="str">
        <v>上壳-V1.6</v>
      </c>
      <c r="C562" s="6">
        <v>45</v>
      </c>
      <c r="D562" s="22">
        <v>250</v>
      </c>
      <c r="E562" s="6"/>
    </row>
    <row r="563">
      <c r="A563" s="6" t="str">
        <v>10.03.02.242</v>
      </c>
      <c r="B563" s="8" t="str">
        <v>下壳-V1.6</v>
      </c>
      <c r="C563" s="6">
        <v>45</v>
      </c>
      <c r="D563" s="22">
        <v>250</v>
      </c>
      <c r="E563" s="6"/>
    </row>
    <row r="564">
      <c r="A564" s="6" t="str">
        <v>10.03.02.243</v>
      </c>
      <c r="B564" s="8" t="str">
        <v>支撑架HC-V1.6</v>
      </c>
      <c r="C564" s="6">
        <v>45</v>
      </c>
      <c r="D564" s="22">
        <v>250</v>
      </c>
      <c r="E564" s="6"/>
    </row>
    <row r="565">
      <c r="A565" s="6" t="str">
        <v>10.03.02.195</v>
      </c>
      <c r="B565" s="8" t="str">
        <v>接收座1-V1.5-W</v>
      </c>
      <c r="C565" s="6">
        <v>45</v>
      </c>
      <c r="D565" s="22">
        <v>250</v>
      </c>
      <c r="E565" s="6"/>
    </row>
    <row r="566">
      <c r="A566" s="6" t="str">
        <v>10.03.02.196</v>
      </c>
      <c r="B566" s="8" t="str">
        <v>接收座2-V1.5-W</v>
      </c>
      <c r="C566" s="6">
        <v>45</v>
      </c>
      <c r="D566" s="22">
        <v>250</v>
      </c>
      <c r="E566" s="6"/>
    </row>
    <row r="567">
      <c r="A567" s="6" t="str">
        <v>10.03.02.245</v>
      </c>
      <c r="B567" s="8" t="str">
        <v>底面薄片-V1.6</v>
      </c>
      <c r="C567" s="6">
        <v>45</v>
      </c>
      <c r="D567" s="22">
        <v>250</v>
      </c>
      <c r="E567" s="6"/>
    </row>
    <row r="568">
      <c r="A568" s="6" t="str">
        <v>10.03.02.273</v>
      </c>
      <c r="B568" s="8" t="str">
        <v>骨架-V1.6</v>
      </c>
      <c r="C568" s="6">
        <v>45</v>
      </c>
      <c r="D568" s="22">
        <v>250</v>
      </c>
      <c r="E568" s="6"/>
    </row>
    <row r="569">
      <c r="A569" s="6" t="str">
        <v>10.03.02.250</v>
      </c>
      <c r="B569" s="8" t="str">
        <v>光阑1-V1.6</v>
      </c>
      <c r="C569" s="6">
        <v>45</v>
      </c>
      <c r="D569" s="22">
        <v>250</v>
      </c>
      <c r="E569" s="6"/>
    </row>
    <row r="570">
      <c r="A570" s="6" t="str">
        <v>10.03.02.252</v>
      </c>
      <c r="B570" s="8" t="str">
        <v>带孔反射镜-V1.6</v>
      </c>
      <c r="C570" s="6">
        <v>45</v>
      </c>
      <c r="D570" s="22">
        <v>250</v>
      </c>
      <c r="E570" s="6"/>
    </row>
    <row r="571">
      <c r="A571" s="6" t="str">
        <v>10.03.02.253</v>
      </c>
      <c r="B571" s="8" t="str">
        <v>分光镜-V1.6</v>
      </c>
      <c r="C571" s="6">
        <v>45</v>
      </c>
      <c r="D571" s="22">
        <v>250</v>
      </c>
      <c r="E571" s="6"/>
    </row>
    <row r="572">
      <c r="A572" s="6" t="str">
        <v>10.03.02.254</v>
      </c>
      <c r="B572" s="8" t="str">
        <v>准直器反射镜-V1.6</v>
      </c>
      <c r="C572" s="6">
        <v>45</v>
      </c>
      <c r="D572" s="22">
        <v>250</v>
      </c>
      <c r="E572" s="6"/>
    </row>
    <row r="573">
      <c r="A573" s="6" t="str">
        <v>10.03.02.213</v>
      </c>
      <c r="B573" s="8" t="str">
        <v>窗口镜</v>
      </c>
      <c r="C573" s="6">
        <v>45</v>
      </c>
      <c r="D573" s="22">
        <v>250</v>
      </c>
      <c r="E573" s="6"/>
    </row>
    <row r="574">
      <c r="A574" s="6" t="str">
        <v>10.03.02.235</v>
      </c>
      <c r="B574" s="8" t="str">
        <v>X2-pro-窗口镜</v>
      </c>
      <c r="C574" s="6">
        <v>45</v>
      </c>
      <c r="D574" s="22">
        <v>250</v>
      </c>
      <c r="E574" s="6"/>
    </row>
    <row r="575">
      <c r="A575" s="6" t="str">
        <v>10.03.02.216</v>
      </c>
      <c r="B575" s="8" t="str">
        <v>六面棱镜电机(带线缆)</v>
      </c>
      <c r="C575" s="6">
        <v>180</v>
      </c>
      <c r="D575" s="22">
        <v>1000</v>
      </c>
      <c r="E575" s="6"/>
    </row>
    <row r="576">
      <c r="A576" s="6" t="str">
        <v>10.03.02.071</v>
      </c>
      <c r="B576" s="8" t="str">
        <v>发射透镜</v>
      </c>
      <c r="C576" s="6">
        <v>30</v>
      </c>
      <c r="D576" s="22">
        <v>3000</v>
      </c>
      <c r="E576" s="6"/>
    </row>
    <row r="577">
      <c r="A577" s="6" t="str">
        <v>10.03.02.159</v>
      </c>
      <c r="B577" s="8" t="str">
        <v>TFmini-S外壳组件</v>
      </c>
      <c r="C577" s="6">
        <v>30</v>
      </c>
      <c r="D577" s="22">
        <v>3000</v>
      </c>
      <c r="E577" s="6"/>
    </row>
    <row r="578">
      <c r="A578" s="6" t="str">
        <v>10.03.02.160</v>
      </c>
      <c r="B578" s="8" t="str">
        <v>TFmini-S-R外壳组件</v>
      </c>
      <c r="C578" s="6">
        <v>30</v>
      </c>
      <c r="D578" s="22">
        <v>3000</v>
      </c>
      <c r="E578" s="6"/>
    </row>
    <row r="579">
      <c r="A579" s="6" t="str">
        <v>10.03.02.163</v>
      </c>
      <c r="B579" s="8" t="str">
        <v>TF02-Pro发射组件</v>
      </c>
      <c r="C579" s="6">
        <v>30</v>
      </c>
      <c r="D579" s="22">
        <v>3000</v>
      </c>
      <c r="E579" s="6"/>
    </row>
    <row r="580">
      <c r="A580" s="6" t="str">
        <v>10.03.02.168</v>
      </c>
      <c r="B580" s="8" t="str">
        <v>TF-luna外壳模组</v>
      </c>
      <c r="C580" s="6">
        <v>30</v>
      </c>
      <c r="D580" s="22">
        <v>5000</v>
      </c>
      <c r="E580" s="6"/>
    </row>
    <row r="581">
      <c r="A581" s="6" t="str">
        <v>10.03.02.222</v>
      </c>
      <c r="B581" s="8" t="str">
        <v>TFmini-S-A外壳组件</v>
      </c>
      <c r="C581" s="6">
        <v>30</v>
      </c>
      <c r="D581" s="22">
        <v>3000</v>
      </c>
      <c r="E581" s="6"/>
    </row>
    <row r="582">
      <c r="A582" s="6" t="str">
        <v>10.03.02.219</v>
      </c>
      <c r="B582" s="8" t="str">
        <v>风扇（带线）</v>
      </c>
      <c r="C582" s="6">
        <v>30</v>
      </c>
      <c r="D582" s="22">
        <v>100</v>
      </c>
      <c r="E582" s="6"/>
    </row>
    <row r="583">
      <c r="A583" s="6" t="str">
        <v>10.03.02.223</v>
      </c>
      <c r="B583" s="8" t="str">
        <v>风扇（带线）</v>
      </c>
      <c r="C583" s="6">
        <v>30</v>
      </c>
      <c r="D583" s="22">
        <v>100</v>
      </c>
      <c r="E583" s="6"/>
    </row>
    <row r="584">
      <c r="A584" s="6" t="str">
        <v>10.03.02.112</v>
      </c>
      <c r="B584" s="8" t="str">
        <v>TF02-W玻璃-小</v>
      </c>
      <c r="C584" s="6">
        <v>35</v>
      </c>
      <c r="D584" s="22">
        <v>100</v>
      </c>
      <c r="E584" s="6"/>
    </row>
    <row r="585">
      <c r="A585" s="6" t="str">
        <v>10.03.02.113</v>
      </c>
      <c r="B585" s="8" t="str">
        <v>TF02-W玻璃-大</v>
      </c>
      <c r="C585" s="6">
        <v>35</v>
      </c>
      <c r="D585" s="22">
        <v>100</v>
      </c>
      <c r="E585" s="6"/>
    </row>
    <row r="586">
      <c r="A586" s="6" t="str">
        <v>10.03.02.146</v>
      </c>
      <c r="B586" s="8" t="str">
        <v>TFmini-P-D上壳组件</v>
      </c>
      <c r="C586" s="6">
        <v>30</v>
      </c>
      <c r="D586" s="22">
        <v>1000</v>
      </c>
      <c r="E586" s="6"/>
    </row>
    <row r="587">
      <c r="A587" s="6" t="str">
        <v>10.03.02.164</v>
      </c>
      <c r="B587" s="8" t="str">
        <v>TF02-Pro接收组件</v>
      </c>
      <c r="C587" s="6">
        <v>30</v>
      </c>
      <c r="D587" s="22">
        <v>1000</v>
      </c>
      <c r="E587" s="6"/>
    </row>
    <row r="588">
      <c r="A588" s="6" t="str">
        <v>10.03.02.166</v>
      </c>
      <c r="B588" s="8" t="str">
        <v>TF02-Pro亚克力面板</v>
      </c>
      <c r="C588" s="6">
        <v>30</v>
      </c>
      <c r="D588" s="22">
        <v>1000</v>
      </c>
      <c r="E588" s="6"/>
    </row>
    <row r="589">
      <c r="A589" s="6" t="str">
        <v>10.03.02.167</v>
      </c>
      <c r="B589" s="8" t="str">
        <v>TF02-Pro亚克力面板</v>
      </c>
      <c r="C589" s="6">
        <v>30</v>
      </c>
      <c r="D589" s="22">
        <v>1000</v>
      </c>
      <c r="E589" s="6"/>
    </row>
    <row r="590">
      <c r="A590" s="6" t="str">
        <v>10.03.02.170</v>
      </c>
      <c r="B590" s="8" t="str">
        <v>TFmini-Plus-L-2400后壳</v>
      </c>
      <c r="C590" s="6">
        <v>30</v>
      </c>
      <c r="D590" s="22">
        <v>1000</v>
      </c>
      <c r="E590" s="6"/>
    </row>
    <row r="591">
      <c r="A591" s="6" t="str">
        <v>10.03.02.179</v>
      </c>
      <c r="B591" s="8" t="str">
        <v>前壳</v>
      </c>
      <c r="C591" s="6">
        <v>30</v>
      </c>
      <c r="D591" s="22">
        <v>3000</v>
      </c>
      <c r="E591" s="6"/>
    </row>
    <row r="592">
      <c r="A592" s="6" t="str">
        <v>10.03.02.189</v>
      </c>
      <c r="B592" s="8" t="str">
        <v>TF03前壳（无LOGO）</v>
      </c>
      <c r="C592" s="6">
        <v>30</v>
      </c>
      <c r="D592" s="22">
        <v>3000</v>
      </c>
      <c r="E592" s="6"/>
    </row>
    <row r="593">
      <c r="A593" s="6" t="str">
        <v>10.03.02.192</v>
      </c>
      <c r="B593" s="8" t="str">
        <v>上壳-V1.5-W</v>
      </c>
      <c r="C593" s="6">
        <v>45</v>
      </c>
      <c r="D593" s="22">
        <v>250</v>
      </c>
      <c r="E593" s="6"/>
    </row>
    <row r="594">
      <c r="A594" s="6" t="str">
        <v>10.03.02.193</v>
      </c>
      <c r="B594" s="8" t="str">
        <v>下盖-V1.5-W</v>
      </c>
      <c r="C594" s="6">
        <v>45</v>
      </c>
      <c r="D594" s="22">
        <v>250</v>
      </c>
      <c r="E594" s="6"/>
    </row>
    <row r="595">
      <c r="A595" s="6" t="str">
        <v>10.03.02.194</v>
      </c>
      <c r="B595" s="8" t="str">
        <v>支撑架HC-V1.5-W</v>
      </c>
      <c r="C595" s="6">
        <v>45</v>
      </c>
      <c r="D595" s="22">
        <v>250</v>
      </c>
      <c r="E595" s="6"/>
    </row>
    <row r="596">
      <c r="A596" s="6" t="str">
        <v>10.03.02.199</v>
      </c>
      <c r="B596" s="8" t="str">
        <v>光纤转接座-V1.5-W</v>
      </c>
      <c r="C596" s="6">
        <v>45</v>
      </c>
      <c r="D596" s="22">
        <v>250</v>
      </c>
      <c r="E596" s="6"/>
    </row>
    <row r="597">
      <c r="A597" s="6" t="str">
        <v>10.03.02.201</v>
      </c>
      <c r="B597" s="8" t="str">
        <v>底面薄片-V1.5-W</v>
      </c>
      <c r="C597" s="6">
        <v>45</v>
      </c>
      <c r="D597" s="22">
        <v>250</v>
      </c>
      <c r="E597" s="6"/>
    </row>
    <row r="598">
      <c r="A598" s="6" t="str">
        <v>10.03.02.202</v>
      </c>
      <c r="B598" s="8" t="str">
        <v>光纤架-V1.5-W</v>
      </c>
      <c r="C598" s="6">
        <v>45</v>
      </c>
      <c r="D598" s="22">
        <v>250</v>
      </c>
      <c r="E598" s="6"/>
    </row>
    <row r="599">
      <c r="A599" s="6" t="str">
        <v>10.03.02.205</v>
      </c>
      <c r="B599" s="8" t="str">
        <v>航插板固定柱-V1.5-W</v>
      </c>
      <c r="C599" s="6">
        <v>45</v>
      </c>
      <c r="D599" s="22">
        <v>250</v>
      </c>
      <c r="E599" s="6"/>
    </row>
    <row r="600">
      <c r="A600" s="6" t="str">
        <v>10.03.02.206</v>
      </c>
      <c r="B600" s="8" t="str">
        <v>导热块-V1.5-W</v>
      </c>
      <c r="C600" s="6">
        <v>45</v>
      </c>
      <c r="D600" s="22">
        <v>250</v>
      </c>
      <c r="E600" s="6"/>
    </row>
    <row r="601">
      <c r="A601" s="6" t="str">
        <v>10.03.02.221</v>
      </c>
      <c r="B601" s="8" t="str">
        <v>准直器外壳</v>
      </c>
      <c r="C601" s="6">
        <v>45</v>
      </c>
      <c r="D601" s="22">
        <v>250</v>
      </c>
      <c r="E601" s="6"/>
    </row>
    <row r="602">
      <c r="A602" s="6" t="str">
        <v>10.03.02.229</v>
      </c>
      <c r="B602" s="8" t="str">
        <v>TFmini-i后壳</v>
      </c>
      <c r="C602" s="6">
        <v>21</v>
      </c>
      <c r="D602" s="22">
        <v>2500</v>
      </c>
      <c r="E602" s="6"/>
    </row>
    <row r="603">
      <c r="A603" s="6" t="str">
        <v>10.03.02.230</v>
      </c>
      <c r="B603" s="8" t="str">
        <v>TFmini-i前壳</v>
      </c>
      <c r="C603" s="6">
        <v>21</v>
      </c>
      <c r="D603" s="22">
        <v>2500</v>
      </c>
      <c r="E603" s="6"/>
    </row>
    <row r="604">
      <c r="A604" s="6" t="str">
        <v>10.03.02.232</v>
      </c>
      <c r="B604" s="8" t="str">
        <v>X2-pro-上壳</v>
      </c>
      <c r="C604" s="6">
        <v>45</v>
      </c>
      <c r="D604" s="22">
        <v>250</v>
      </c>
      <c r="E604" s="6"/>
    </row>
    <row r="605">
      <c r="A605" s="6" t="str">
        <v>10.03.02.233</v>
      </c>
      <c r="B605" s="8" t="str">
        <v>X2-pro-下壳</v>
      </c>
      <c r="C605" s="6">
        <v>45</v>
      </c>
      <c r="D605" s="22">
        <v>250</v>
      </c>
      <c r="E605" s="6"/>
    </row>
    <row r="606">
      <c r="A606" s="6" t="str">
        <v>10.03.02.234</v>
      </c>
      <c r="B606" s="8" t="str">
        <v>X2-pro-底板</v>
      </c>
      <c r="C606" s="6">
        <v>45</v>
      </c>
      <c r="D606" s="22">
        <v>250</v>
      </c>
      <c r="E606" s="6"/>
    </row>
    <row r="607">
      <c r="A607" s="6" t="str">
        <v>10.03.02.272</v>
      </c>
      <c r="B607" s="8" t="str">
        <v>TF03后壳-M9螺纹</v>
      </c>
      <c r="C607" s="6">
        <v>30</v>
      </c>
      <c r="D607" s="22">
        <v>3000</v>
      </c>
      <c r="E607" s="6"/>
    </row>
    <row r="608">
      <c r="A608" s="6" t="str">
        <v>10.06.01.016</v>
      </c>
      <c r="B608" s="8" t="str">
        <v>EPE静电袋</v>
      </c>
      <c r="C608" s="6">
        <v>10</v>
      </c>
      <c r="D608" s="22">
        <v>100</v>
      </c>
      <c r="E608" s="6"/>
    </row>
    <row r="609">
      <c r="A609" s="6" t="str">
        <v>10.06.01.060</v>
      </c>
      <c r="B609" s="8" t="str">
        <v>防静电自封袋</v>
      </c>
      <c r="C609" s="6">
        <v>10</v>
      </c>
      <c r="D609" s="22">
        <v>100</v>
      </c>
      <c r="E609" s="6"/>
    </row>
    <row r="610">
      <c r="A610" s="6" t="str">
        <v>10.03.02.064</v>
      </c>
      <c r="B610" s="8" t="str">
        <v>后壳</v>
      </c>
      <c r="C610" s="6">
        <v>30</v>
      </c>
      <c r="D610" s="22">
        <v>1000</v>
      </c>
      <c r="E610" s="6"/>
    </row>
    <row r="611">
      <c r="A611" s="6" t="str">
        <v>10.03.02.072</v>
      </c>
      <c r="B611" s="8" t="str">
        <v>前壳</v>
      </c>
      <c r="C611" s="6">
        <v>30</v>
      </c>
      <c r="D611" s="22">
        <v>1000</v>
      </c>
      <c r="E611" s="6"/>
    </row>
    <row r="612">
      <c r="A612" s="6" t="str">
        <v>10.03.02.161</v>
      </c>
      <c r="B612" s="8" t="str">
        <v>TF02-Pro外壳</v>
      </c>
      <c r="C612" s="6">
        <v>21</v>
      </c>
      <c r="D612" s="22">
        <v>2500</v>
      </c>
      <c r="E612" s="6"/>
    </row>
    <row r="613">
      <c r="A613" s="6" t="str">
        <v>10.03.02.376</v>
      </c>
      <c r="B613" s="8" t="str">
        <v>TF02-Pro后盖</v>
      </c>
      <c r="C613" s="6">
        <v>21</v>
      </c>
      <c r="D613" s="22">
        <v>2500</v>
      </c>
      <c r="E613" s="6"/>
    </row>
    <row r="614">
      <c r="A614" s="6" t="str">
        <v>10.03.02.111</v>
      </c>
      <c r="B614" s="8" t="str">
        <v>TF02-W雨刷</v>
      </c>
      <c r="C614" s="6">
        <v>30</v>
      </c>
      <c r="D614" s="22">
        <v>100</v>
      </c>
      <c r="E614" s="6"/>
    </row>
    <row r="615">
      <c r="A615" s="6" t="str">
        <v>10.03.02.133</v>
      </c>
      <c r="B615" s="8" t="str">
        <v>镜筒模组</v>
      </c>
      <c r="C615" s="6">
        <v>30</v>
      </c>
      <c r="D615" s="22">
        <v>5000</v>
      </c>
      <c r="E615" s="6"/>
    </row>
    <row r="616">
      <c r="A616" s="6" t="str">
        <v>10.03.02.115</v>
      </c>
      <c r="B616" s="8" t="str">
        <v>TF02-W密封条</v>
      </c>
      <c r="C616" s="6">
        <v>21</v>
      </c>
      <c r="D616" s="22">
        <v>100</v>
      </c>
      <c r="E616" s="6"/>
    </row>
    <row r="617">
      <c r="A617" s="6" t="str">
        <v>10.03.02.169</v>
      </c>
      <c r="B617" s="8" t="str">
        <v>TF02-Pro密封条</v>
      </c>
      <c r="C617" s="6">
        <v>21</v>
      </c>
      <c r="D617" s="22">
        <v>1000</v>
      </c>
      <c r="E617" s="6"/>
    </row>
    <row r="618">
      <c r="A618" s="6" t="str">
        <v>10.03.02.100</v>
      </c>
      <c r="B618" s="8" t="str">
        <v>850nm滤波片</v>
      </c>
      <c r="C618" s="6">
        <v>30</v>
      </c>
      <c r="D618" s="22">
        <v>100</v>
      </c>
      <c r="E618" s="6"/>
    </row>
    <row r="619">
      <c r="A619" s="6" t="str">
        <v>10.03.02.107</v>
      </c>
      <c r="B619" s="8" t="str">
        <v>TFmini-RTE-850nm红透亚克力镜片</v>
      </c>
      <c r="C619" s="6">
        <v>30</v>
      </c>
      <c r="D619" s="22">
        <v>1000</v>
      </c>
      <c r="E619" s="6"/>
    </row>
    <row r="620">
      <c r="A620" s="6" t="str">
        <v>10.03.02.119</v>
      </c>
      <c r="B620" s="8" t="str">
        <v>接收红透面板</v>
      </c>
      <c r="C620" s="6">
        <v>30</v>
      </c>
      <c r="D620" s="22">
        <v>250</v>
      </c>
      <c r="E620" s="6"/>
    </row>
    <row r="621">
      <c r="A621" s="6" t="str">
        <v>10.03.02.211</v>
      </c>
      <c r="B621" s="8" t="str">
        <v>带孔反射镜</v>
      </c>
      <c r="C621" s="6">
        <v>30</v>
      </c>
      <c r="D621" s="22">
        <v>250</v>
      </c>
      <c r="E621" s="6"/>
    </row>
    <row r="622">
      <c r="A622" s="6" t="str">
        <v>10.03.02.231</v>
      </c>
      <c r="B622" s="8" t="str">
        <v>TFmini-i红透镜片</v>
      </c>
      <c r="C622" s="6">
        <v>30</v>
      </c>
      <c r="D622" s="22">
        <v>1000</v>
      </c>
      <c r="E622" s="6"/>
    </row>
    <row r="623">
      <c r="A623" s="6" t="str">
        <v>10.03.02.120</v>
      </c>
      <c r="B623" s="8" t="str">
        <v>红透玻璃面板</v>
      </c>
      <c r="C623" s="6">
        <v>35</v>
      </c>
      <c r="D623" s="22">
        <v>500</v>
      </c>
      <c r="E623" s="6"/>
    </row>
    <row r="624">
      <c r="A624" s="6" t="str">
        <v>10.03.02.178</v>
      </c>
      <c r="B624" s="8" t="str">
        <v>滤光片</v>
      </c>
      <c r="C624" s="6">
        <v>35</v>
      </c>
      <c r="D624" s="22">
        <v>1000</v>
      </c>
      <c r="E624" s="6"/>
    </row>
    <row r="625">
      <c r="A625" s="6" t="str">
        <v>10.03.02.214</v>
      </c>
      <c r="B625" s="8" t="str">
        <v>滤光片</v>
      </c>
      <c r="C625" s="6">
        <v>35</v>
      </c>
      <c r="D625" s="22">
        <v>100</v>
      </c>
      <c r="E625" s="6"/>
    </row>
    <row r="626">
      <c r="A626" s="6" t="str">
        <v>10.03.02.226</v>
      </c>
      <c r="B626" s="8" t="str">
        <v>滤光片</v>
      </c>
      <c r="C626" s="6">
        <v>35</v>
      </c>
      <c r="D626" s="22">
        <v>100</v>
      </c>
      <c r="E626" s="6"/>
    </row>
    <row r="627">
      <c r="A627" s="6" t="str">
        <v>10.02.05.008</v>
      </c>
      <c r="B627" s="8" t="str">
        <v>螺柱</v>
      </c>
      <c r="C627" s="6">
        <v>21</v>
      </c>
      <c r="D627" s="22">
        <v>500</v>
      </c>
      <c r="E627" s="6"/>
    </row>
    <row r="628">
      <c r="A628" s="6" t="str">
        <v>10.02.05.012</v>
      </c>
      <c r="B628" s="8" t="str">
        <v>螺柱</v>
      </c>
      <c r="C628" s="6">
        <v>21</v>
      </c>
      <c r="D628" s="22">
        <v>500</v>
      </c>
      <c r="E628" s="6"/>
    </row>
    <row r="629">
      <c r="A629" s="6" t="str">
        <v>10.06.01.036</v>
      </c>
      <c r="B629" s="8" t="str">
        <v>自封袋</v>
      </c>
      <c r="C629" s="6">
        <v>10</v>
      </c>
      <c r="D629" s="22">
        <v>100</v>
      </c>
      <c r="E629" s="6"/>
    </row>
    <row r="630">
      <c r="A630" s="6" t="str">
        <v>10.02.01.022</v>
      </c>
      <c r="B630" s="8" t="str">
        <v>十字槽盘头螺钉</v>
      </c>
      <c r="C630" s="6">
        <v>30</v>
      </c>
      <c r="D630" s="22">
        <v>150</v>
      </c>
      <c r="E630" s="6"/>
    </row>
    <row r="631">
      <c r="A631" s="6" t="str">
        <v>10.02.01.024</v>
      </c>
      <c r="B631" s="8" t="str">
        <v>十字槽盘头螺钉</v>
      </c>
      <c r="C631" s="6">
        <v>30</v>
      </c>
      <c r="D631" s="22">
        <v>100</v>
      </c>
      <c r="E631" s="6"/>
    </row>
    <row r="632">
      <c r="A632" s="6" t="str">
        <v>10.02.03.008</v>
      </c>
      <c r="B632" s="8" t="str">
        <v>200万高清摄像头</v>
      </c>
      <c r="C632" s="6">
        <v>15</v>
      </c>
      <c r="D632" s="22">
        <v>1</v>
      </c>
      <c r="E632" s="6"/>
    </row>
    <row r="633">
      <c r="A633" s="6" t="str">
        <v>10.06.01.068</v>
      </c>
      <c r="B633" s="8" t="str">
        <v>自封袋</v>
      </c>
      <c r="C633" s="6">
        <v>10</v>
      </c>
      <c r="D633" s="22">
        <v>100</v>
      </c>
      <c r="E633" s="6"/>
    </row>
    <row r="634">
      <c r="A634" s="6" t="str">
        <v>10.06.02.032</v>
      </c>
      <c r="B634" s="8" t="str">
        <v>热缩管</v>
      </c>
      <c r="C634" s="6">
        <v>10</v>
      </c>
      <c r="D634" s="22">
        <v>50</v>
      </c>
      <c r="E634" s="6"/>
    </row>
    <row r="635">
      <c r="A635" s="6" t="str">
        <v>10.06.01.063</v>
      </c>
      <c r="B635" s="8" t="str">
        <v>防静电袋</v>
      </c>
      <c r="C635" s="6">
        <v>10</v>
      </c>
      <c r="D635" s="22">
        <v>100</v>
      </c>
      <c r="E635" s="6"/>
    </row>
    <row r="636">
      <c r="A636" s="6" t="str">
        <v>10.06.02.008</v>
      </c>
      <c r="B636" s="8" t="str">
        <v>合格证</v>
      </c>
      <c r="C636" s="6">
        <v>10</v>
      </c>
      <c r="D636" s="22">
        <v>100</v>
      </c>
      <c r="E636" s="6"/>
    </row>
    <row r="637">
      <c r="A637" s="6" t="str">
        <v>10.03.02.114</v>
      </c>
      <c r="B637" s="8" t="str">
        <v>TF02-W泡棉</v>
      </c>
      <c r="C637" s="6">
        <v>21</v>
      </c>
      <c r="D637" s="22">
        <v>1000</v>
      </c>
      <c r="E637" s="6"/>
    </row>
    <row r="638">
      <c r="A638" s="6" t="str">
        <v>10.03.02.118</v>
      </c>
      <c r="B638" s="8" t="str">
        <v>密封圈</v>
      </c>
      <c r="C638" s="6">
        <v>21</v>
      </c>
      <c r="D638" s="22">
        <v>1000</v>
      </c>
      <c r="E638" s="6"/>
    </row>
    <row r="639">
      <c r="A639" s="6" t="str">
        <v>10.03.02.127</v>
      </c>
      <c r="B639" s="8" t="str">
        <v>前端泡棉</v>
      </c>
      <c r="C639" s="6">
        <v>21</v>
      </c>
      <c r="D639" s="22">
        <v>1000</v>
      </c>
      <c r="E639" s="6"/>
    </row>
    <row r="640">
      <c r="A640" s="6" t="str">
        <v>10.06.02.042</v>
      </c>
      <c r="B640" s="8" t="str">
        <v>线缆泡棉</v>
      </c>
      <c r="C640" s="6">
        <v>21</v>
      </c>
      <c r="D640" s="22">
        <v>1000</v>
      </c>
      <c r="E640" s="6"/>
    </row>
    <row r="641">
      <c r="A641" s="6" t="str">
        <v>10.06.02.043</v>
      </c>
      <c r="B641" s="8" t="str">
        <v>窗口镜背胶</v>
      </c>
      <c r="C641" s="6">
        <v>21</v>
      </c>
      <c r="D641" s="22">
        <v>1000</v>
      </c>
      <c r="E641" s="6"/>
    </row>
    <row r="642">
      <c r="A642" s="6" t="str">
        <v>10.06.02.044</v>
      </c>
      <c r="B642" s="8" t="str">
        <v>弹性泡棉</v>
      </c>
      <c r="C642" s="6">
        <v>21</v>
      </c>
      <c r="D642" s="22">
        <v>1000</v>
      </c>
      <c r="E642" s="6"/>
    </row>
    <row r="643">
      <c r="A643" s="6" t="str">
        <v>10.06.02.055</v>
      </c>
      <c r="B643" s="8" t="str">
        <v>X2-pro-背胶</v>
      </c>
      <c r="C643" s="6">
        <v>21</v>
      </c>
      <c r="D643" s="22">
        <v>1000</v>
      </c>
      <c r="E643" s="6"/>
    </row>
    <row r="644">
      <c r="A644" s="6" t="str">
        <v>10.04.03.085</v>
      </c>
      <c r="B644" s="8" t="str">
        <v>OLED显示屏</v>
      </c>
      <c r="C644" s="6">
        <v>10</v>
      </c>
      <c r="D644" s="22">
        <v>150</v>
      </c>
      <c r="E644" s="6"/>
    </row>
    <row r="645">
      <c r="A645" s="6" t="str">
        <v>10.04.02.182</v>
      </c>
      <c r="B645" s="8" t="str">
        <v>贴片电容</v>
      </c>
      <c r="C645" s="6">
        <v>30</v>
      </c>
      <c r="D645" s="22">
        <v>15000</v>
      </c>
      <c r="E645" s="6"/>
    </row>
    <row r="646">
      <c r="A646" s="6" t="str">
        <v>10.04.01.256</v>
      </c>
      <c r="B646" s="8" t="str">
        <v>贴片电阻</v>
      </c>
      <c r="C646" s="6">
        <v>30</v>
      </c>
      <c r="D646" s="22">
        <v>10000</v>
      </c>
      <c r="E646" s="6"/>
    </row>
    <row r="647">
      <c r="A647" s="6" t="str">
        <v>10.03.02.322</v>
      </c>
      <c r="B647" s="8" t="str">
        <v>TF02-Pro-W泡棉</v>
      </c>
      <c r="C647" s="6">
        <v>21</v>
      </c>
      <c r="D647" s="22">
        <v>100</v>
      </c>
      <c r="E647" s="6"/>
    </row>
    <row r="648">
      <c r="A648" s="6" t="str">
        <v>10.03.02.321</v>
      </c>
      <c r="B648" s="8" t="str">
        <v>TF02-Pro-W舵机</v>
      </c>
      <c r="C648" s="6">
        <v>30</v>
      </c>
      <c r="D648" s="22">
        <v>1000</v>
      </c>
      <c r="E648" s="6"/>
    </row>
    <row r="649">
      <c r="A649" s="6" t="str">
        <v>10.03.02.048</v>
      </c>
      <c r="B649" s="8" t="str">
        <v>TF02-i外壳</v>
      </c>
      <c r="C649" s="6">
        <v>30</v>
      </c>
      <c r="D649" s="22">
        <v>3000</v>
      </c>
      <c r="E649" s="6"/>
    </row>
    <row r="650">
      <c r="A650" s="6" t="str">
        <v>10.03.02.227</v>
      </c>
      <c r="B650" s="8" t="str">
        <v>TF02-i后壳</v>
      </c>
      <c r="C650" s="6">
        <v>30</v>
      </c>
      <c r="D650" s="22">
        <v>3000</v>
      </c>
      <c r="E650" s="6"/>
    </row>
    <row r="651">
      <c r="A651" s="6" t="str">
        <v>10.04.13.076</v>
      </c>
      <c r="B651" s="8" t="str">
        <v>TF02-i尾线</v>
      </c>
      <c r="C651" s="28">
        <v>40</v>
      </c>
      <c r="D651" s="22">
        <v>100</v>
      </c>
      <c r="E651" s="28"/>
    </row>
    <row r="652">
      <c r="A652" s="6" t="str">
        <v>10.04.13.065</v>
      </c>
      <c r="B652" s="8" t="str">
        <v>TF02-i尾线</v>
      </c>
      <c r="C652" s="28">
        <v>40</v>
      </c>
      <c r="D652" s="22">
        <v>100</v>
      </c>
      <c r="E652" s="28"/>
    </row>
    <row r="653">
      <c r="A653" s="6" t="str">
        <v>10.04.13.066</v>
      </c>
      <c r="B653" s="8" t="str">
        <v>TF02-i 4P连接线</v>
      </c>
      <c r="C653" s="28">
        <v>40</v>
      </c>
      <c r="D653" s="22">
        <v>100</v>
      </c>
      <c r="E653" s="28"/>
    </row>
    <row r="654">
      <c r="A654" s="6" t="str">
        <v>10.06.01.088</v>
      </c>
      <c r="B654" s="8" t="str">
        <v>TF02-Pro-W单品包装内衬</v>
      </c>
      <c r="C654" s="6">
        <v>21</v>
      </c>
      <c r="D654" s="22">
        <v>500</v>
      </c>
      <c r="E654" s="6"/>
    </row>
    <row r="655">
      <c r="A655" s="6" t="str">
        <v>10.04.03.126</v>
      </c>
      <c r="B655" s="8" t="str">
        <v>TVS二极管</v>
      </c>
      <c r="C655" s="6">
        <v>60</v>
      </c>
      <c r="D655" s="22">
        <v>15000</v>
      </c>
      <c r="E655" s="6"/>
    </row>
    <row r="656">
      <c r="A656" s="6" t="str">
        <v>10.04.01.247</v>
      </c>
      <c r="B656" s="8" t="str">
        <v>贴片电阻</v>
      </c>
      <c r="C656" s="6">
        <v>30</v>
      </c>
      <c r="D656" s="22">
        <v>15000</v>
      </c>
      <c r="E656" s="6"/>
    </row>
    <row r="657">
      <c r="A657" s="6" t="str">
        <v>10.04.01.249</v>
      </c>
      <c r="B657" s="8" t="str">
        <v>贴片电阻</v>
      </c>
      <c r="C657" s="6">
        <v>60</v>
      </c>
      <c r="D657" s="22">
        <v>15000</v>
      </c>
      <c r="E657" s="6"/>
    </row>
    <row r="658">
      <c r="A658" s="6" t="str">
        <v>10.06.01.059</v>
      </c>
      <c r="B658" s="8" t="str">
        <v>TFmini-S单品包装盒</v>
      </c>
      <c r="C658" s="6">
        <v>15</v>
      </c>
      <c r="D658" s="22">
        <v>5000</v>
      </c>
      <c r="E658" s="6"/>
    </row>
    <row r="659">
      <c r="A659" s="6" t="str">
        <v>10.04.02.066</v>
      </c>
      <c r="B659" s="8" t="str">
        <v>贴片电容</v>
      </c>
      <c r="C659" s="6">
        <v>30</v>
      </c>
      <c r="D659" s="22">
        <v>4000</v>
      </c>
      <c r="E659" s="6"/>
    </row>
    <row r="660">
      <c r="A660" s="6" t="str">
        <v>10.03.02.228</v>
      </c>
      <c r="B660" s="8" t="str">
        <v>硅胶O型圈</v>
      </c>
      <c r="C660" s="6">
        <v>21</v>
      </c>
      <c r="D660" s="22">
        <v>1000</v>
      </c>
      <c r="E660" s="6"/>
    </row>
    <row r="661">
      <c r="A661" s="6" t="str">
        <v>10.04.02.203</v>
      </c>
      <c r="B661" s="8" t="str">
        <v>贴片电容</v>
      </c>
      <c r="C661" s="6">
        <v>30</v>
      </c>
      <c r="D661" s="22">
        <v>15000</v>
      </c>
      <c r="E661" s="6"/>
    </row>
    <row r="662">
      <c r="A662" s="6" t="str">
        <v>10.04.02.204</v>
      </c>
      <c r="B662" s="8" t="str">
        <v>贴片电容</v>
      </c>
      <c r="C662" s="6">
        <v>30</v>
      </c>
      <c r="D662" s="22">
        <v>15000</v>
      </c>
      <c r="E662" s="6"/>
    </row>
    <row r="663">
      <c r="A663" s="6" t="str">
        <v>10.04.07.201</v>
      </c>
      <c r="B663" s="8" t="str">
        <v>比较器</v>
      </c>
      <c r="C663" s="6">
        <v>30</v>
      </c>
      <c r="D663" s="22">
        <v>3000</v>
      </c>
      <c r="E663" s="6"/>
    </row>
    <row r="664">
      <c r="A664" s="6" t="str">
        <v>10.04.06.064</v>
      </c>
      <c r="B664" s="8" t="str">
        <v>屏蔽罩夹子</v>
      </c>
      <c r="C664" s="6">
        <v>7</v>
      </c>
      <c r="D664" s="22">
        <v>10000</v>
      </c>
      <c r="E664" s="6"/>
    </row>
    <row r="665">
      <c r="A665" s="6" t="str">
        <v>10.04.02.124</v>
      </c>
      <c r="B665" s="8" t="str">
        <v>贴片电容</v>
      </c>
      <c r="C665" s="6">
        <v>30</v>
      </c>
      <c r="D665" s="22">
        <v>4000</v>
      </c>
      <c r="E665" s="6"/>
    </row>
    <row r="666">
      <c r="A666" s="6" t="str">
        <v>10.04.01.297</v>
      </c>
      <c r="B666" s="8" t="str">
        <v>贴片电阻</v>
      </c>
      <c r="C666" s="6">
        <v>30</v>
      </c>
      <c r="D666" s="22">
        <v>5000</v>
      </c>
      <c r="E666" s="6"/>
    </row>
    <row r="667">
      <c r="A667" s="6" t="str">
        <v>10.04.02.197</v>
      </c>
      <c r="B667" s="8" t="str">
        <v>贴片电容</v>
      </c>
      <c r="C667" s="6">
        <v>30</v>
      </c>
      <c r="D667" s="22">
        <v>15000</v>
      </c>
      <c r="E667" s="6"/>
    </row>
    <row r="668">
      <c r="A668" s="6" t="str">
        <v>10.04.03.049</v>
      </c>
      <c r="B668" s="8" t="str">
        <v>ESD二极管</v>
      </c>
      <c r="C668" s="6">
        <v>15</v>
      </c>
      <c r="D668" s="22">
        <v>10000</v>
      </c>
      <c r="E668" s="6"/>
    </row>
    <row r="669">
      <c r="A669" s="6" t="str">
        <v>10.04.02.191</v>
      </c>
      <c r="B669" s="8" t="str">
        <v>贴片电容</v>
      </c>
      <c r="C669" s="6">
        <v>30</v>
      </c>
      <c r="D669" s="22">
        <v>15000</v>
      </c>
      <c r="E669" s="6"/>
    </row>
    <row r="670">
      <c r="A670" s="6" t="str">
        <v>10.06.02.054</v>
      </c>
      <c r="B670" s="8" t="str">
        <v>刀型不干胶线缆标签</v>
      </c>
      <c r="C670" s="6">
        <v>25</v>
      </c>
      <c r="D670" s="22">
        <v>600</v>
      </c>
      <c r="E670" s="6"/>
    </row>
    <row r="671">
      <c r="A671" s="6" t="str">
        <v>10.04.02.211</v>
      </c>
      <c r="B671" s="8" t="str">
        <v>贴片电容</v>
      </c>
      <c r="C671" s="6">
        <v>30</v>
      </c>
      <c r="D671" s="22">
        <v>4000</v>
      </c>
      <c r="E671" s="6"/>
    </row>
    <row r="672">
      <c r="A672" s="6" t="str">
        <v>10.04.01.300</v>
      </c>
      <c r="B672" s="8" t="str">
        <v>贴片电阻</v>
      </c>
      <c r="C672" s="6">
        <v>30</v>
      </c>
      <c r="D672" s="22">
        <v>10000</v>
      </c>
      <c r="E672" s="6"/>
    </row>
    <row r="673">
      <c r="A673" s="6" t="str">
        <v>10.04.01.301</v>
      </c>
      <c r="B673" s="8" t="str">
        <v>贴片电阻</v>
      </c>
      <c r="C673" s="6">
        <v>60</v>
      </c>
      <c r="D673" s="22">
        <v>15000</v>
      </c>
      <c r="E673" s="6"/>
    </row>
    <row r="674">
      <c r="A674" s="6" t="str">
        <v>10.04.12.077</v>
      </c>
      <c r="B674" s="8" t="str">
        <v>TF03-4~20mA PCB</v>
      </c>
      <c r="C674" s="6">
        <v>30</v>
      </c>
      <c r="D674" s="22">
        <v>100</v>
      </c>
      <c r="E674" s="6"/>
    </row>
    <row r="675">
      <c r="A675" s="6" t="str">
        <v>10.03.02.128</v>
      </c>
      <c r="B675" s="8" t="str">
        <v>LD屏蔽罩</v>
      </c>
      <c r="C675" s="6">
        <v>30</v>
      </c>
      <c r="D675" s="22">
        <v>100</v>
      </c>
      <c r="E675" s="6"/>
    </row>
    <row r="676">
      <c r="A676" s="6" t="str">
        <v>10.03.02.129</v>
      </c>
      <c r="B676" s="8" t="str">
        <v>APD屏蔽罩</v>
      </c>
      <c r="C676" s="6">
        <v>30</v>
      </c>
      <c r="D676" s="22">
        <v>100</v>
      </c>
      <c r="E676" s="6"/>
    </row>
    <row r="677">
      <c r="A677" s="6" t="str">
        <v>10.04.12.010</v>
      </c>
      <c r="B677" s="8" t="str">
        <v>TF03接收板</v>
      </c>
      <c r="C677" s="6">
        <v>30</v>
      </c>
      <c r="D677" s="22">
        <v>100</v>
      </c>
      <c r="E677" s="6"/>
    </row>
    <row r="678">
      <c r="A678" s="6" t="str">
        <v>10.04.02.154</v>
      </c>
      <c r="B678" s="8" t="str">
        <v>贴片电容</v>
      </c>
      <c r="C678" s="6">
        <v>30</v>
      </c>
      <c r="D678" s="22">
        <v>10000</v>
      </c>
      <c r="E678" s="6"/>
    </row>
    <row r="679">
      <c r="A679" s="6" t="str">
        <v>10.04.03.044</v>
      </c>
      <c r="B679" s="8" t="str">
        <v>ESD二极管</v>
      </c>
      <c r="C679" s="6">
        <v>30</v>
      </c>
      <c r="D679" s="22">
        <v>10000</v>
      </c>
      <c r="E679" s="6"/>
    </row>
    <row r="680">
      <c r="A680" s="6" t="str">
        <v>10.04.09.038</v>
      </c>
      <c r="B680" s="8" t="str">
        <v>贴片电感</v>
      </c>
      <c r="C680" s="6">
        <v>30</v>
      </c>
      <c r="D680" s="22">
        <v>3000</v>
      </c>
      <c r="E680" s="6"/>
    </row>
    <row r="681">
      <c r="A681" s="6" t="str">
        <v>10.04.07.095</v>
      </c>
      <c r="B681" s="8" t="str">
        <v>放大器</v>
      </c>
      <c r="C681" s="6">
        <v>30</v>
      </c>
      <c r="D681" s="22">
        <v>2500</v>
      </c>
      <c r="E681" s="6"/>
    </row>
    <row r="682">
      <c r="A682" s="6" t="str">
        <v>10.04.07.100</v>
      </c>
      <c r="B682" s="8" t="str">
        <v>贴片IC</v>
      </c>
      <c r="C682" s="6">
        <v>30</v>
      </c>
      <c r="D682" s="22">
        <v>3000</v>
      </c>
      <c r="E682" s="6"/>
    </row>
    <row r="683">
      <c r="A683" s="6" t="str">
        <v>10.04.12.009</v>
      </c>
      <c r="B683" s="8" t="str">
        <v>TF03发射板</v>
      </c>
      <c r="C683" s="6">
        <v>30</v>
      </c>
      <c r="D683" s="22">
        <v>100</v>
      </c>
      <c r="E683" s="6"/>
    </row>
    <row r="684">
      <c r="A684" s="6" t="str">
        <v>10.04.12.008</v>
      </c>
      <c r="B684" s="8" t="str">
        <v>TF03主板</v>
      </c>
      <c r="C684" s="6">
        <v>30</v>
      </c>
      <c r="D684" s="22">
        <v>80</v>
      </c>
      <c r="E684" s="6"/>
    </row>
    <row r="685">
      <c r="A685" s="6" t="str">
        <v>10.04.03.045</v>
      </c>
      <c r="B685" s="8" t="str">
        <v>TVS管</v>
      </c>
      <c r="C685" s="6">
        <v>30</v>
      </c>
      <c r="D685" s="22">
        <v>10000</v>
      </c>
      <c r="E685" s="6"/>
    </row>
    <row r="686">
      <c r="A686" s="6" t="str">
        <v>10.04.06.043</v>
      </c>
      <c r="B686" s="8" t="str">
        <v>连接器</v>
      </c>
      <c r="C686" s="6">
        <v>30</v>
      </c>
      <c r="D686" s="22">
        <v>100</v>
      </c>
      <c r="E686" s="6"/>
    </row>
    <row r="687">
      <c r="A687" s="6" t="str">
        <v>10.04.07.086</v>
      </c>
      <c r="B687" s="8" t="str">
        <v>转换器</v>
      </c>
      <c r="C687" s="6">
        <v>30</v>
      </c>
      <c r="D687" s="22">
        <v>3000</v>
      </c>
      <c r="E687" s="6"/>
    </row>
    <row r="688">
      <c r="A688" s="6" t="str">
        <v>10.04.07.089</v>
      </c>
      <c r="B688" s="8" t="str">
        <v>MCU</v>
      </c>
      <c r="C688" s="6">
        <v>30</v>
      </c>
      <c r="D688" s="22">
        <v>960</v>
      </c>
      <c r="E688" s="6"/>
    </row>
    <row r="689">
      <c r="A689" s="6" t="str">
        <v>10.04.07.026</v>
      </c>
      <c r="B689" s="8" t="str">
        <v>MPU</v>
      </c>
      <c r="C689" s="6">
        <v>30</v>
      </c>
      <c r="D689" s="22">
        <v>2500</v>
      </c>
      <c r="E689" s="6"/>
    </row>
    <row r="690">
      <c r="A690" s="6" t="str">
        <v>10.04.07.084</v>
      </c>
      <c r="B690" s="8" t="str">
        <v>稳压器</v>
      </c>
      <c r="C690" s="6">
        <v>30</v>
      </c>
      <c r="D690" s="22">
        <v>3000</v>
      </c>
      <c r="E690" s="6"/>
    </row>
    <row r="691">
      <c r="A691" s="6" t="str">
        <v>10.04.06.042</v>
      </c>
      <c r="B691" s="8" t="str">
        <v>弹片</v>
      </c>
      <c r="C691" s="6">
        <v>10</v>
      </c>
      <c r="D691" s="22">
        <v>10</v>
      </c>
      <c r="E691" s="6"/>
    </row>
    <row r="692">
      <c r="A692" s="6" t="str">
        <v>10.02.02.011</v>
      </c>
      <c r="B692" s="8" t="str">
        <v>十字槽盘头自攻螺钉</v>
      </c>
      <c r="C692" s="6">
        <v>30</v>
      </c>
      <c r="D692" s="22">
        <v>1</v>
      </c>
      <c r="E692" s="6"/>
    </row>
    <row r="693">
      <c r="A693" s="6" t="str">
        <v>10.04.13.399</v>
      </c>
      <c r="B693" s="8" t="str">
        <v>TF03-MT线缆</v>
      </c>
      <c r="C693" s="28">
        <v>40</v>
      </c>
      <c r="D693" s="22">
        <v>100</v>
      </c>
      <c r="E693" s="28"/>
    </row>
    <row r="694">
      <c r="A694" s="6" t="str">
        <v>10.06.01.071</v>
      </c>
      <c r="B694" s="8" t="str">
        <v>防静电自封袋</v>
      </c>
      <c r="C694" s="6">
        <v>1</v>
      </c>
      <c r="D694" s="22">
        <v>100</v>
      </c>
      <c r="E694" s="6"/>
    </row>
    <row r="695">
      <c r="A695" s="6" t="str">
        <v>10.03.02.329</v>
      </c>
      <c r="B695" s="8" t="str">
        <v>TF03-MT滤光片</v>
      </c>
      <c r="C695" s="6">
        <v>30</v>
      </c>
      <c r="D695" s="22">
        <v>200</v>
      </c>
      <c r="E695" s="6"/>
    </row>
    <row r="696">
      <c r="A696" s="6" t="str">
        <v>10.04.12.074</v>
      </c>
      <c r="B696" s="8" t="str">
        <v>TF03接收板PCB</v>
      </c>
      <c r="C696" s="6">
        <v>30</v>
      </c>
      <c r="D696" s="22">
        <v>100</v>
      </c>
      <c r="E696" s="6"/>
    </row>
    <row r="697">
      <c r="A697" s="6" t="str">
        <v>10.04.02.156</v>
      </c>
      <c r="B697" s="8" t="str">
        <v>贴片电容</v>
      </c>
      <c r="C697" s="6">
        <v>30</v>
      </c>
      <c r="D697" s="22">
        <v>15000</v>
      </c>
      <c r="E697" s="6"/>
    </row>
    <row r="698">
      <c r="A698" s="6" t="str">
        <v>10.04.12.073</v>
      </c>
      <c r="B698" s="8" t="str">
        <v>TF03主板PCB</v>
      </c>
      <c r="C698" s="6">
        <v>30</v>
      </c>
      <c r="D698" s="22">
        <v>80</v>
      </c>
      <c r="E698" s="6"/>
    </row>
    <row r="699">
      <c r="A699" s="6" t="str">
        <v>10.04.13.041</v>
      </c>
      <c r="B699" s="8" t="str">
        <v>TF03-MT线材</v>
      </c>
      <c r="C699" s="28">
        <v>40</v>
      </c>
      <c r="D699" s="22">
        <v>100</v>
      </c>
      <c r="E699" s="28"/>
    </row>
    <row r="700">
      <c r="A700" s="6" t="str">
        <v>10.06.01.408</v>
      </c>
      <c r="B700" s="8" t="str">
        <v>双面防静电袋</v>
      </c>
      <c r="C700" s="6">
        <v>10</v>
      </c>
      <c r="D700" s="22">
        <v>100</v>
      </c>
      <c r="E700" s="6"/>
    </row>
    <row r="701">
      <c r="A701" s="6" t="str">
        <v>10.02.02.018</v>
      </c>
      <c r="B701" s="8" t="str">
        <v>圆头平尾自攻螺钉</v>
      </c>
      <c r="C701" s="6">
        <v>30</v>
      </c>
      <c r="D701" s="22">
        <v>100</v>
      </c>
      <c r="E701" s="6"/>
    </row>
    <row r="702">
      <c r="A702" s="6" t="str">
        <v>10.03.02.277</v>
      </c>
      <c r="B702" s="8" t="str">
        <v>指示光支架</v>
      </c>
      <c r="C702" s="6">
        <v>30</v>
      </c>
      <c r="D702" s="22">
        <v>1</v>
      </c>
      <c r="E702" s="6"/>
    </row>
    <row r="703">
      <c r="A703" s="6" t="str">
        <v>10.03.02.278</v>
      </c>
      <c r="B703" s="8" t="str">
        <v>指示光电源盖</v>
      </c>
      <c r="C703" s="6">
        <v>30</v>
      </c>
      <c r="D703" s="22">
        <v>1</v>
      </c>
      <c r="E703" s="6"/>
    </row>
    <row r="704">
      <c r="A704" s="6" t="str">
        <v>10.03.02.280</v>
      </c>
      <c r="B704" s="8" t="str">
        <v>弹簧顶针</v>
      </c>
      <c r="C704" s="6">
        <v>10</v>
      </c>
      <c r="D704" s="22">
        <v>1</v>
      </c>
      <c r="E704" s="6"/>
    </row>
    <row r="705">
      <c r="A705" s="6" t="str">
        <v>10.04.03.097</v>
      </c>
      <c r="B705" s="8" t="str">
        <v>指示光</v>
      </c>
      <c r="C705" s="6">
        <v>10</v>
      </c>
      <c r="D705" s="22">
        <v>1</v>
      </c>
      <c r="E705" s="6"/>
    </row>
    <row r="706">
      <c r="A706" s="6" t="str">
        <v>10.03.02.279</v>
      </c>
      <c r="B706" s="8" t="str">
        <v>套管</v>
      </c>
      <c r="C706" s="6">
        <v>10</v>
      </c>
      <c r="D706" s="22">
        <v>50</v>
      </c>
      <c r="E706" s="6"/>
    </row>
    <row r="707">
      <c r="A707" s="6" t="str">
        <v>10.02.01.056</v>
      </c>
      <c r="B707" s="8" t="str">
        <v>顶丝</v>
      </c>
      <c r="C707" s="6">
        <v>10</v>
      </c>
      <c r="D707" s="22">
        <v>1</v>
      </c>
      <c r="E707" s="6"/>
    </row>
    <row r="708">
      <c r="A708" s="6" t="str">
        <v>10.02.01.062</v>
      </c>
      <c r="B708" s="8" t="str">
        <v>内六角圆柱头螺钉</v>
      </c>
      <c r="C708" s="6">
        <v>30</v>
      </c>
      <c r="D708" s="22">
        <v>1</v>
      </c>
      <c r="E708" s="6"/>
    </row>
    <row r="709">
      <c r="A709" s="6" t="str">
        <v>10.02.01.057</v>
      </c>
      <c r="B709" s="8" t="str">
        <v>十字槽沉头螺钉</v>
      </c>
      <c r="C709" s="6">
        <v>30</v>
      </c>
      <c r="D709" s="22">
        <v>50</v>
      </c>
      <c r="E709" s="6"/>
    </row>
    <row r="710">
      <c r="A710" s="6" t="str">
        <v>10.03.02.276</v>
      </c>
      <c r="B710" s="8" t="str">
        <v>TF03转接块</v>
      </c>
      <c r="C710" s="6">
        <v>1</v>
      </c>
      <c r="D710" s="22">
        <v>1</v>
      </c>
      <c r="E710" s="6"/>
    </row>
    <row r="711">
      <c r="A711" s="6" t="str">
        <v>10.02.01.055</v>
      </c>
      <c r="B711" s="8" t="str">
        <v>内六角圆柱头螺钉</v>
      </c>
      <c r="C711" s="6">
        <v>30</v>
      </c>
      <c r="D711" s="22">
        <v>1000</v>
      </c>
      <c r="E711" s="6"/>
    </row>
    <row r="712">
      <c r="A712" s="6" t="str">
        <v>10.02.03.009</v>
      </c>
      <c r="B712" s="8" t="str">
        <v>480P工业相机</v>
      </c>
      <c r="C712" s="6">
        <v>15</v>
      </c>
      <c r="D712" s="22">
        <v>1</v>
      </c>
      <c r="E712" s="6"/>
    </row>
    <row r="713">
      <c r="A713" s="6" t="str">
        <v>10.02.03.010</v>
      </c>
      <c r="B713" s="8" t="str">
        <v>M12镜头</v>
      </c>
      <c r="C713" s="6">
        <v>15</v>
      </c>
      <c r="D713" s="22">
        <v>1</v>
      </c>
      <c r="E713" s="6"/>
    </row>
    <row r="714">
      <c r="A714" s="6" t="str">
        <v>10.06.01.066</v>
      </c>
      <c r="B714" s="8" t="str">
        <v>镀铝膜气泡袋</v>
      </c>
      <c r="C714" s="6">
        <v>10</v>
      </c>
      <c r="D714" s="22">
        <v>100</v>
      </c>
      <c r="E714" s="6"/>
    </row>
    <row r="715">
      <c r="A715" s="6" t="str">
        <v>10.04.07.109</v>
      </c>
      <c r="B715" s="8" t="str">
        <v>232转换芯片</v>
      </c>
      <c r="C715" s="6">
        <v>60</v>
      </c>
      <c r="D715" s="22">
        <v>2000</v>
      </c>
      <c r="E715" s="6"/>
    </row>
    <row r="716">
      <c r="A716" s="6" t="str">
        <v>10.06.01.054</v>
      </c>
      <c r="B716" s="8" t="str">
        <v>防静电自封袋</v>
      </c>
      <c r="C716" s="6">
        <v>1</v>
      </c>
      <c r="D716" s="22">
        <v>1</v>
      </c>
      <c r="E716" s="6"/>
    </row>
    <row r="717">
      <c r="A717" s="6" t="str">
        <v>10.04.01.002</v>
      </c>
      <c r="B717" s="8" t="str">
        <v>贴片电阻</v>
      </c>
      <c r="C717" s="6">
        <v>30</v>
      </c>
      <c r="D717" s="22">
        <v>5000</v>
      </c>
      <c r="E717" s="6"/>
    </row>
    <row r="718">
      <c r="A718" s="6" t="str">
        <v>10.06.01.061</v>
      </c>
      <c r="B718" s="8" t="str">
        <v>吸塑托盘</v>
      </c>
      <c r="C718" s="6">
        <v>21</v>
      </c>
      <c r="D718" s="22">
        <v>500</v>
      </c>
      <c r="E718" s="6"/>
    </row>
    <row r="719">
      <c r="A719" s="6" t="str">
        <v>10.03.02.287</v>
      </c>
      <c r="B719" s="8" t="str">
        <v>TF-Luna-M外壳模组</v>
      </c>
      <c r="C719" s="6">
        <v>30</v>
      </c>
      <c r="D719" s="22">
        <v>3000</v>
      </c>
      <c r="E719" s="6"/>
    </row>
    <row r="720">
      <c r="A720" s="6" t="str">
        <v>10.04.06.059</v>
      </c>
      <c r="B720" s="8" t="str">
        <v>连接端子</v>
      </c>
      <c r="C720" s="6">
        <v>30</v>
      </c>
      <c r="D720" s="22">
        <v>2000</v>
      </c>
      <c r="E720" s="6"/>
    </row>
    <row r="721">
      <c r="A721" s="6" t="str">
        <v>10.06.01.051</v>
      </c>
      <c r="B721" s="8" t="str">
        <v>TFmini-P托盘</v>
      </c>
      <c r="C721" s="6">
        <v>21</v>
      </c>
      <c r="D721" s="22">
        <v>1000</v>
      </c>
      <c r="E721" s="6"/>
    </row>
    <row r="722">
      <c r="A722" s="6" t="str">
        <v>10.03.02.261</v>
      </c>
      <c r="B722" s="8" t="str">
        <v>TF350镜座</v>
      </c>
      <c r="C722" s="6">
        <v>30</v>
      </c>
      <c r="D722" s="22">
        <v>1000</v>
      </c>
      <c r="E722" s="6"/>
    </row>
    <row r="723">
      <c r="A723" s="6" t="str">
        <v>10.03.02.262</v>
      </c>
      <c r="B723" s="8" t="str">
        <v>TF350基准筒</v>
      </c>
      <c r="C723" s="6">
        <v>30</v>
      </c>
      <c r="D723" s="22">
        <v>1000</v>
      </c>
      <c r="E723" s="6"/>
    </row>
    <row r="724">
      <c r="A724" s="6" t="str">
        <v>10.03.02.263</v>
      </c>
      <c r="B724" s="8" t="str">
        <v>TF350窗口片</v>
      </c>
      <c r="C724" s="6">
        <v>30</v>
      </c>
      <c r="D724" s="22">
        <v>1000</v>
      </c>
      <c r="E724" s="6"/>
    </row>
    <row r="725">
      <c r="A725" s="6" t="str">
        <v>10.03.02.265</v>
      </c>
      <c r="B725" s="8" t="str">
        <v>TF350透镜</v>
      </c>
      <c r="C725" s="6">
        <v>30</v>
      </c>
      <c r="D725" s="22">
        <v>1000</v>
      </c>
      <c r="E725" s="6"/>
    </row>
    <row r="726">
      <c r="A726" s="6" t="str">
        <v>10.03.02.266</v>
      </c>
      <c r="B726" s="8" t="str">
        <v>白硅胶O型密封圈</v>
      </c>
      <c r="C726" s="6">
        <v>21</v>
      </c>
      <c r="D726" s="22">
        <v>1000</v>
      </c>
      <c r="E726" s="6"/>
    </row>
    <row r="727">
      <c r="A727" s="6" t="str">
        <v>10.02.03.012</v>
      </c>
      <c r="B727" s="8" t="str">
        <v>测距模块</v>
      </c>
      <c r="C727" s="6">
        <v>45</v>
      </c>
      <c r="D727" s="22">
        <v>100</v>
      </c>
      <c r="E727" s="6"/>
    </row>
    <row r="728">
      <c r="A728" s="6" t="str">
        <v>10.03.02.288</v>
      </c>
      <c r="B728" s="8" t="str">
        <v>前盖</v>
      </c>
      <c r="C728" s="6">
        <v>21</v>
      </c>
      <c r="D728" s="22">
        <v>50</v>
      </c>
      <c r="E728" s="6"/>
    </row>
    <row r="729">
      <c r="A729" s="6" t="str">
        <v>10.03.02.289</v>
      </c>
      <c r="B729" s="8" t="str">
        <v>转接板</v>
      </c>
      <c r="C729" s="6">
        <v>21</v>
      </c>
      <c r="D729" s="22">
        <v>50</v>
      </c>
      <c r="E729" s="6"/>
    </row>
    <row r="730">
      <c r="A730" s="6" t="str">
        <v>10.03.02.290</v>
      </c>
      <c r="B730" s="8" t="str">
        <v>泡棉</v>
      </c>
      <c r="C730" s="6">
        <v>21</v>
      </c>
      <c r="D730" s="22">
        <v>1000</v>
      </c>
      <c r="E730" s="6"/>
    </row>
    <row r="731">
      <c r="A731" s="6" t="str">
        <v>10.04.01.427</v>
      </c>
      <c r="B731" s="8" t="str">
        <v>色环电阻</v>
      </c>
      <c r="C731" s="6">
        <v>30</v>
      </c>
      <c r="D731" s="22">
        <v>100</v>
      </c>
      <c r="E731" s="6"/>
    </row>
    <row r="732">
      <c r="A732" s="6" t="str">
        <v>10.03.02.291</v>
      </c>
      <c r="B732" s="8" t="str">
        <v>铝合金外壳</v>
      </c>
      <c r="C732" s="6">
        <v>21</v>
      </c>
      <c r="D732" s="22">
        <v>100</v>
      </c>
      <c r="E732" s="6"/>
    </row>
    <row r="733">
      <c r="A733" s="6" t="str">
        <v>10.03.02.292</v>
      </c>
      <c r="B733" s="8" t="str">
        <v>尼龙直通管圆形隔离柱</v>
      </c>
      <c r="C733" s="6">
        <v>10</v>
      </c>
      <c r="D733" s="22">
        <v>10</v>
      </c>
      <c r="E733" s="6"/>
    </row>
    <row r="734">
      <c r="A734" s="6" t="str">
        <v>10.02.05.014</v>
      </c>
      <c r="B734" s="8" t="str">
        <v>304不锈钢螺母</v>
      </c>
      <c r="C734" s="6">
        <v>30</v>
      </c>
      <c r="D734" s="22">
        <v>10</v>
      </c>
      <c r="E734" s="6"/>
    </row>
    <row r="735">
      <c r="A735" s="6" t="str">
        <v>10.02.01.061</v>
      </c>
      <c r="B735" s="8" t="str">
        <v>304不锈钢十字盘头螺钉</v>
      </c>
      <c r="C735" s="6">
        <v>30</v>
      </c>
      <c r="D735" s="22">
        <v>10</v>
      </c>
      <c r="E735" s="6"/>
    </row>
    <row r="736">
      <c r="A736" s="6" t="str">
        <v>10.04.13.397</v>
      </c>
      <c r="B736" s="8" t="str">
        <v>尾线线缆</v>
      </c>
      <c r="C736" s="28">
        <v>40</v>
      </c>
      <c r="D736" s="22">
        <v>100</v>
      </c>
      <c r="E736" s="28"/>
    </row>
    <row r="737">
      <c r="A737" s="6" t="str">
        <v>10.03.02.293</v>
      </c>
      <c r="B737" s="8" t="str">
        <v>橡胶护线圈</v>
      </c>
      <c r="C737" s="6">
        <v>10</v>
      </c>
      <c r="D737" s="22">
        <v>10</v>
      </c>
      <c r="E737" s="6"/>
    </row>
    <row r="738">
      <c r="A738" s="6" t="str">
        <v>10.03.02.301</v>
      </c>
      <c r="B738" s="8" t="str">
        <v>接收透镜-模压</v>
      </c>
      <c r="C738" s="6">
        <v>45</v>
      </c>
      <c r="D738" s="22">
        <v>1000</v>
      </c>
      <c r="E738" s="6"/>
    </row>
    <row r="739">
      <c r="A739" s="6" t="str">
        <v>10.03.02.212</v>
      </c>
      <c r="B739" s="8" t="str">
        <v>分光镜</v>
      </c>
      <c r="C739" s="6">
        <v>1</v>
      </c>
      <c r="D739" s="22">
        <v>1</v>
      </c>
      <c r="E739" s="6"/>
    </row>
    <row r="740">
      <c r="A740" s="6" t="str">
        <v>10.04.02.244</v>
      </c>
      <c r="B740" s="8" t="str">
        <v>贴片电容</v>
      </c>
      <c r="C740" s="6">
        <v>30</v>
      </c>
      <c r="D740" s="22">
        <v>4000</v>
      </c>
      <c r="E740" s="6"/>
    </row>
    <row r="741">
      <c r="A741" s="6" t="str">
        <v>10.04.03.076</v>
      </c>
      <c r="B741" s="8" t="str">
        <v>TVS管</v>
      </c>
      <c r="C741" s="6">
        <v>30</v>
      </c>
      <c r="D741" s="22">
        <v>3000</v>
      </c>
      <c r="E741" s="6"/>
    </row>
    <row r="742">
      <c r="A742" s="6" t="str">
        <v>10.04.01.182</v>
      </c>
      <c r="B742" s="8" t="str">
        <v>贴片电阻</v>
      </c>
      <c r="C742" s="6">
        <v>30</v>
      </c>
      <c r="D742" s="22">
        <v>10000</v>
      </c>
      <c r="E742" s="6"/>
    </row>
    <row r="743">
      <c r="A743" s="6" t="str">
        <v>10.04.12.070</v>
      </c>
      <c r="B743" s="8" t="str">
        <v>X2 棱镜驱动板</v>
      </c>
      <c r="C743" s="6">
        <v>30</v>
      </c>
      <c r="D743" s="22">
        <v>100</v>
      </c>
      <c r="E743" s="6"/>
    </row>
    <row r="744">
      <c r="A744" s="6" t="str">
        <v>10.04.03.087</v>
      </c>
      <c r="B744" s="8" t="str">
        <v>肖特基二极管</v>
      </c>
      <c r="C744" s="6">
        <v>60</v>
      </c>
      <c r="D744" s="22">
        <v>3000</v>
      </c>
      <c r="E744" s="6"/>
    </row>
    <row r="745">
      <c r="A745" s="6" t="str">
        <v>10.03.02.269</v>
      </c>
      <c r="B745" s="8" t="str">
        <v>屏蔽罩</v>
      </c>
      <c r="C745" s="6">
        <v>20</v>
      </c>
      <c r="D745" s="22">
        <v>500</v>
      </c>
      <c r="E745" s="6"/>
    </row>
    <row r="746">
      <c r="A746" s="6" t="str">
        <v>10.04.07.198</v>
      </c>
      <c r="B746" s="8" t="str">
        <v>接口芯片</v>
      </c>
      <c r="C746" s="6">
        <v>30</v>
      </c>
      <c r="D746" s="22">
        <v>3000</v>
      </c>
      <c r="E746" s="6"/>
    </row>
    <row r="747">
      <c r="A747" s="6" t="str">
        <v>10.04.07.199</v>
      </c>
      <c r="B747" s="8" t="str">
        <v>电源芯片</v>
      </c>
      <c r="C747" s="6">
        <v>30</v>
      </c>
      <c r="D747" s="22">
        <v>3000</v>
      </c>
      <c r="E747" s="6"/>
    </row>
    <row r="748">
      <c r="A748" s="6" t="str">
        <v>10.02.05.013</v>
      </c>
      <c r="B748" s="8" t="str">
        <v>螺柱</v>
      </c>
      <c r="C748" s="6">
        <v>21</v>
      </c>
      <c r="D748" s="22">
        <v>500</v>
      </c>
      <c r="E748" s="6"/>
    </row>
    <row r="749">
      <c r="A749" s="6" t="str">
        <v>10.06.03.005</v>
      </c>
      <c r="B749" s="8" t="str">
        <v>导热凝脂</v>
      </c>
      <c r="C749" s="6">
        <v>21</v>
      </c>
      <c r="D749" s="22">
        <v>2</v>
      </c>
      <c r="E749" s="6"/>
    </row>
    <row r="750">
      <c r="A750" s="6" t="str">
        <v>10.06.03.006</v>
      </c>
      <c r="B750" s="8" t="str">
        <v>双组分聚氨酯胶黏剂</v>
      </c>
      <c r="C750" s="6">
        <v>45</v>
      </c>
      <c r="D750" s="22">
        <v>12</v>
      </c>
      <c r="E750" s="6"/>
    </row>
    <row r="751">
      <c r="A751" s="6" t="str">
        <v>10.06.03.007</v>
      </c>
      <c r="B751" s="8" t="str">
        <v>UV胶</v>
      </c>
      <c r="C751" s="6">
        <v>1</v>
      </c>
      <c r="D751" s="22">
        <v>1</v>
      </c>
      <c r="E751" s="6"/>
    </row>
    <row r="752">
      <c r="A752" s="6" t="str">
        <v>10.06.03.008</v>
      </c>
      <c r="B752" s="8" t="str">
        <v>双组分丙烯酸胶黏剂</v>
      </c>
      <c r="C752" s="6">
        <v>15</v>
      </c>
      <c r="D752" s="22">
        <v>2</v>
      </c>
      <c r="E752" s="6"/>
    </row>
    <row r="753">
      <c r="A753" s="6" t="str">
        <v>10.06.03.009</v>
      </c>
      <c r="B753" s="8" t="str">
        <v>螺纹紧固剂</v>
      </c>
      <c r="C753" s="6">
        <v>90</v>
      </c>
      <c r="D753" s="22">
        <v>5</v>
      </c>
      <c r="E753" s="6"/>
    </row>
    <row r="754">
      <c r="A754" s="6" t="str">
        <v>10.06.02.396</v>
      </c>
      <c r="B754" s="8" t="str">
        <v>高温胶带</v>
      </c>
      <c r="C754" s="6">
        <v>10</v>
      </c>
      <c r="D754" s="22">
        <v>1</v>
      </c>
      <c r="E754" s="6"/>
    </row>
    <row r="755">
      <c r="A755" s="6" t="str">
        <v>10.06.02.395</v>
      </c>
      <c r="B755" s="8" t="str">
        <v>“使用前请撕保护膜”标签</v>
      </c>
      <c r="C755" s="6">
        <v>1</v>
      </c>
      <c r="D755" s="22">
        <v>1</v>
      </c>
      <c r="E755" s="6"/>
    </row>
    <row r="756">
      <c r="A756" s="6" t="str">
        <v>10.04.06.089</v>
      </c>
      <c r="B756" s="8" t="str">
        <v>FPC/FFC连接器</v>
      </c>
      <c r="C756" s="6">
        <v>30</v>
      </c>
      <c r="D756" s="22">
        <v>230</v>
      </c>
      <c r="E756" s="6"/>
    </row>
    <row r="757">
      <c r="A757" s="6" t="str">
        <v>10.04.12.069</v>
      </c>
      <c r="B757" s="8" t="str">
        <v>激光器接口转接板PCB</v>
      </c>
      <c r="C757" s="6">
        <v>30</v>
      </c>
      <c r="D757" s="22">
        <v>200</v>
      </c>
      <c r="E757" s="6"/>
    </row>
    <row r="758">
      <c r="A758" s="6" t="str">
        <v>10.04.06.091</v>
      </c>
      <c r="B758" s="8" t="str">
        <v>立式连接器</v>
      </c>
      <c r="C758" s="6">
        <v>15</v>
      </c>
      <c r="D758" s="22">
        <v>100</v>
      </c>
      <c r="E758" s="6"/>
    </row>
    <row r="759">
      <c r="A759" s="6" t="str">
        <v>10.04.12.068</v>
      </c>
      <c r="B759" s="8" t="str">
        <v>宽压航插板PCB</v>
      </c>
      <c r="C759" s="6">
        <v>30</v>
      </c>
      <c r="D759" s="22">
        <v>100</v>
      </c>
      <c r="E759" s="6"/>
    </row>
    <row r="760">
      <c r="A760" s="6" t="str">
        <v>10.04.12.063</v>
      </c>
      <c r="B760" s="8" t="str">
        <v>接收FPC软板PCB</v>
      </c>
      <c r="C760" s="6">
        <v>30</v>
      </c>
      <c r="D760" s="22">
        <v>100</v>
      </c>
      <c r="E760" s="6"/>
    </row>
    <row r="761">
      <c r="A761" s="6" t="str">
        <v>10.04.13.070</v>
      </c>
      <c r="B761" s="8" t="str">
        <v>连接线-V1.6</v>
      </c>
      <c r="C761" s="6">
        <v>45</v>
      </c>
      <c r="D761" s="22">
        <v>100</v>
      </c>
      <c r="E761" s="6"/>
    </row>
    <row r="762">
      <c r="A762" s="6" t="str">
        <v>10.03.02.257</v>
      </c>
      <c r="B762" s="8" t="str">
        <v>激光器压片-V1.6</v>
      </c>
      <c r="C762" s="6">
        <v>30</v>
      </c>
      <c r="D762" s="22">
        <v>500</v>
      </c>
      <c r="E762" s="6"/>
    </row>
    <row r="763">
      <c r="A763" s="6" t="str">
        <v>10.02.01.051</v>
      </c>
      <c r="B763" s="8" t="str">
        <v>内六角圆柱头螺钉</v>
      </c>
      <c r="C763" s="6">
        <v>30</v>
      </c>
      <c r="D763" s="22">
        <v>1000</v>
      </c>
      <c r="E763" s="6"/>
    </row>
    <row r="764">
      <c r="A764" s="6" t="str">
        <v>10.02.01.053</v>
      </c>
      <c r="B764" s="8" t="str">
        <v>内六角圆柱头螺钉</v>
      </c>
      <c r="C764" s="6">
        <v>30</v>
      </c>
      <c r="D764" s="22">
        <v>1000</v>
      </c>
      <c r="E764" s="6"/>
    </row>
    <row r="765">
      <c r="A765" s="6" t="str">
        <v>10.02.01.054</v>
      </c>
      <c r="B765" s="8" t="str">
        <v>内六角顶丝</v>
      </c>
      <c r="C765" s="6">
        <v>30</v>
      </c>
      <c r="D765" s="22">
        <v>500</v>
      </c>
      <c r="E765" s="6"/>
    </row>
    <row r="766">
      <c r="A766" s="6" t="str">
        <v>10.02.05.011</v>
      </c>
      <c r="B766" s="8" t="str">
        <v>红钢纸垫片</v>
      </c>
      <c r="C766" s="6">
        <v>10</v>
      </c>
      <c r="D766" s="22">
        <v>1000</v>
      </c>
      <c r="E766" s="6"/>
    </row>
    <row r="767">
      <c r="A767" s="6" t="str">
        <v>10.03.02.255</v>
      </c>
      <c r="B767" s="8" t="str">
        <v>弹簧</v>
      </c>
      <c r="C767" s="6">
        <v>10</v>
      </c>
      <c r="D767" s="22">
        <v>10</v>
      </c>
      <c r="E767" s="6"/>
    </row>
    <row r="768">
      <c r="A768" s="6" t="str">
        <v>10.03.02.256</v>
      </c>
      <c r="B768" s="8" t="str">
        <v>弹簧</v>
      </c>
      <c r="C768" s="6">
        <v>10</v>
      </c>
      <c r="D768" s="22">
        <v>10</v>
      </c>
      <c r="E768" s="6"/>
    </row>
    <row r="769">
      <c r="A769" s="6" t="str">
        <v>10.06.02.060</v>
      </c>
      <c r="B769" s="8" t="str">
        <v>导热垫</v>
      </c>
      <c r="C769" s="6">
        <v>21</v>
      </c>
      <c r="D769" s="22">
        <v>200</v>
      </c>
      <c r="E769" s="6"/>
    </row>
    <row r="770">
      <c r="A770" s="6" t="str">
        <v>10.06.03.002</v>
      </c>
      <c r="B770" s="8" t="str">
        <v>硅橡胶</v>
      </c>
      <c r="C770" s="6">
        <v>30</v>
      </c>
      <c r="D770" s="22">
        <v>10</v>
      </c>
      <c r="E770" s="6"/>
    </row>
    <row r="771">
      <c r="A771" s="6" t="str">
        <v>10.06.03.003</v>
      </c>
      <c r="B771" s="8" t="str">
        <v>银硅胶</v>
      </c>
      <c r="C771" s="6">
        <v>15</v>
      </c>
      <c r="D771" s="22">
        <v>2</v>
      </c>
      <c r="E771" s="6"/>
    </row>
    <row r="772">
      <c r="A772" s="6" t="str">
        <v>10.06.03.004</v>
      </c>
      <c r="B772" s="8" t="str">
        <v>丙烯酸速干胶</v>
      </c>
      <c r="C772" s="6">
        <v>15</v>
      </c>
      <c r="D772" s="22">
        <v>2</v>
      </c>
      <c r="E772" s="6"/>
    </row>
    <row r="773">
      <c r="A773" s="6" t="str">
        <v>10.06.01.406</v>
      </c>
      <c r="B773" s="8" t="str">
        <v>PET保护膜</v>
      </c>
      <c r="C773" s="6">
        <v>1</v>
      </c>
      <c r="D773" s="22">
        <v>1</v>
      </c>
      <c r="E773" s="6"/>
    </row>
    <row r="774">
      <c r="A774" s="6" t="str">
        <v>10.06.02.061</v>
      </c>
      <c r="B774" s="8" t="str">
        <v>铜版纸不干胶标签</v>
      </c>
      <c r="C774" s="6">
        <v>1</v>
      </c>
      <c r="D774" s="22">
        <v>960</v>
      </c>
      <c r="E774" s="6"/>
    </row>
    <row r="775">
      <c r="A775" s="6" t="str">
        <v>10.06.01.079</v>
      </c>
      <c r="B775" s="8" t="str">
        <v>X2-V1.6-包装盒</v>
      </c>
      <c r="C775" s="6">
        <v>21</v>
      </c>
      <c r="D775" s="22">
        <v>100</v>
      </c>
      <c r="E775" s="6"/>
    </row>
    <row r="776">
      <c r="A776" s="6" t="str">
        <v>10.06.01.077</v>
      </c>
      <c r="B776" s="8" t="str">
        <v>X2-V1.6-包装内衬上</v>
      </c>
      <c r="C776" s="6">
        <v>21</v>
      </c>
      <c r="D776" s="22">
        <v>100</v>
      </c>
      <c r="E776" s="6"/>
    </row>
    <row r="777">
      <c r="A777" s="6" t="str">
        <v>10.06.01.078</v>
      </c>
      <c r="B777" s="8" t="str">
        <v>X2-V1.6-包装内衬下</v>
      </c>
      <c r="C777" s="6">
        <v>21</v>
      </c>
      <c r="D777" s="22">
        <v>100</v>
      </c>
      <c r="E777" s="6"/>
    </row>
    <row r="778">
      <c r="A778" s="6" t="str">
        <v>10.03.02.281</v>
      </c>
      <c r="B778" s="8" t="str">
        <v>上壳-X2 Pro V1.6</v>
      </c>
      <c r="C778" s="6">
        <v>45</v>
      </c>
      <c r="D778" s="22">
        <v>250</v>
      </c>
      <c r="E778" s="6"/>
    </row>
    <row r="779">
      <c r="A779" s="6" t="str">
        <v>10.03.02.282</v>
      </c>
      <c r="B779" s="8" t="str">
        <v>下壳-X2 Pro V1.6</v>
      </c>
      <c r="C779" s="6">
        <v>45</v>
      </c>
      <c r="D779" s="22">
        <v>250</v>
      </c>
      <c r="E779" s="6"/>
    </row>
    <row r="780">
      <c r="A780" s="6" t="str">
        <v>10.03.02.283</v>
      </c>
      <c r="B780" s="8" t="str">
        <v>底面薄片-X2 Pro V1.6</v>
      </c>
      <c r="C780" s="6">
        <v>45</v>
      </c>
      <c r="D780" s="22">
        <v>250</v>
      </c>
      <c r="E780" s="6"/>
    </row>
    <row r="781">
      <c r="A781" s="6" t="str">
        <v>10.02.01.058</v>
      </c>
      <c r="B781" s="8" t="str">
        <v>内六角顶丝</v>
      </c>
      <c r="C781" s="6">
        <v>30</v>
      </c>
      <c r="D781" s="22">
        <v>500</v>
      </c>
      <c r="E781" s="6"/>
    </row>
    <row r="782">
      <c r="A782" s="6" t="str">
        <v>10.06.02.056</v>
      </c>
      <c r="B782" s="8" t="str">
        <v>窗口镜静电保护膜</v>
      </c>
      <c r="C782" s="6">
        <v>15</v>
      </c>
      <c r="D782" s="22">
        <v>200</v>
      </c>
      <c r="E782" s="6"/>
    </row>
    <row r="783">
      <c r="A783" s="6" t="str">
        <v>10.03.02.296</v>
      </c>
      <c r="B783" s="8" t="str">
        <v>上壳-V1.6</v>
      </c>
      <c r="C783" s="6">
        <v>45</v>
      </c>
      <c r="D783" s="22">
        <v>250</v>
      </c>
      <c r="E783" s="6"/>
    </row>
    <row r="784">
      <c r="A784" s="6" t="str">
        <v>10.03.02.297</v>
      </c>
      <c r="B784" s="8" t="str">
        <v>下壳-V1.6</v>
      </c>
      <c r="C784" s="6">
        <v>45</v>
      </c>
      <c r="D784" s="22">
        <v>250</v>
      </c>
      <c r="E784" s="6"/>
    </row>
    <row r="785">
      <c r="A785" s="6" t="str">
        <v>10.03.02.299</v>
      </c>
      <c r="B785" s="8" t="str">
        <v>支撑架HC-V1.6</v>
      </c>
      <c r="C785" s="6">
        <v>45</v>
      </c>
      <c r="D785" s="22">
        <v>250</v>
      </c>
      <c r="E785" s="6"/>
    </row>
    <row r="786">
      <c r="A786" s="6" t="str">
        <v>10.03.02.298</v>
      </c>
      <c r="B786" s="8" t="str">
        <v>骨架-V1.6</v>
      </c>
      <c r="C786" s="6">
        <v>45</v>
      </c>
      <c r="D786" s="22">
        <v>250</v>
      </c>
      <c r="E786" s="6"/>
    </row>
    <row r="787">
      <c r="A787" s="6" t="str">
        <v>10.03.02.341</v>
      </c>
      <c r="B787" s="8" t="str">
        <v>上壳-X2 Pro V1.6</v>
      </c>
      <c r="C787" s="6">
        <v>45</v>
      </c>
      <c r="D787" s="22">
        <v>250</v>
      </c>
      <c r="E787" s="6"/>
    </row>
    <row r="788">
      <c r="A788" s="6" t="str">
        <v>10.03.02.342</v>
      </c>
      <c r="B788" s="8" t="str">
        <v>下壳-X2 Pro V1.6</v>
      </c>
      <c r="C788" s="6">
        <v>45</v>
      </c>
      <c r="D788" s="22">
        <v>250</v>
      </c>
      <c r="E788" s="6"/>
    </row>
    <row r="789">
      <c r="A789" s="6" t="str">
        <v>10.06.01.407</v>
      </c>
      <c r="B789" s="8" t="str">
        <v>PET保护膜</v>
      </c>
      <c r="C789" s="6">
        <v>1</v>
      </c>
      <c r="D789" s="22">
        <v>1</v>
      </c>
      <c r="E789" s="6"/>
    </row>
    <row r="790">
      <c r="A790" s="6" t="str">
        <v>10.02.03.001</v>
      </c>
      <c r="B790" s="8" t="str">
        <v>毫米波</v>
      </c>
      <c r="C790" s="6">
        <v>15</v>
      </c>
      <c r="D790" s="22">
        <v>10</v>
      </c>
      <c r="E790" s="6"/>
    </row>
    <row r="791">
      <c r="A791" s="6" t="str">
        <v>10.02.03.002</v>
      </c>
      <c r="B791" s="8" t="str">
        <v>毫米波</v>
      </c>
      <c r="C791" s="28">
        <v>15</v>
      </c>
      <c r="D791" s="22">
        <v>50</v>
      </c>
      <c r="E791" s="28"/>
    </row>
    <row r="792">
      <c r="A792" s="6" t="str">
        <v>10.02.03.003</v>
      </c>
      <c r="B792" s="8" t="str">
        <v>毫米波</v>
      </c>
      <c r="C792" s="6">
        <v>15</v>
      </c>
      <c r="D792" s="22">
        <v>10</v>
      </c>
      <c r="E792" s="6"/>
    </row>
    <row r="793">
      <c r="A793" s="6" t="str">
        <v>10.02.03.004</v>
      </c>
      <c r="B793" s="8" t="str">
        <v>毫米波</v>
      </c>
      <c r="C793" s="6">
        <v>15</v>
      </c>
      <c r="D793" s="22">
        <v>10</v>
      </c>
      <c r="E793" s="6"/>
    </row>
    <row r="794">
      <c r="A794" s="6" t="str">
        <v>10.02.03.005</v>
      </c>
      <c r="B794" s="8" t="str">
        <v>毫米波</v>
      </c>
      <c r="C794" s="6">
        <v>15</v>
      </c>
      <c r="D794" s="22">
        <v>10</v>
      </c>
      <c r="E794" s="6"/>
    </row>
    <row r="795">
      <c r="A795" s="6" t="str">
        <v>10.02.03.006</v>
      </c>
      <c r="B795" s="8" t="str">
        <v>毫米波</v>
      </c>
      <c r="C795" s="28">
        <v>15</v>
      </c>
      <c r="D795" s="22">
        <v>50</v>
      </c>
      <c r="E795" s="28"/>
    </row>
    <row r="796">
      <c r="A796" s="6" t="str">
        <v>10.02.03.007</v>
      </c>
      <c r="B796" s="8" t="str">
        <v>毫米波</v>
      </c>
      <c r="C796" s="6">
        <v>15</v>
      </c>
      <c r="D796" s="22">
        <v>10</v>
      </c>
      <c r="E796" s="6"/>
    </row>
    <row r="797">
      <c r="A797" s="6" t="str">
        <v>10.04.13.057</v>
      </c>
      <c r="B797" s="8" t="str">
        <v>电源适配器-YG-80W</v>
      </c>
      <c r="C797" s="6">
        <v>15</v>
      </c>
      <c r="D797" s="22">
        <v>1</v>
      </c>
      <c r="E797" s="6"/>
    </row>
    <row r="798">
      <c r="A798" s="6" t="str">
        <v>10.06.01.400</v>
      </c>
      <c r="B798" s="8" t="str">
        <v>15m配件包-包装箱</v>
      </c>
      <c r="C798" s="6">
        <v>21</v>
      </c>
      <c r="D798" s="22">
        <v>100</v>
      </c>
      <c r="E798" s="6"/>
    </row>
    <row r="799">
      <c r="A799" s="6" t="str">
        <v>10.06.01.401</v>
      </c>
      <c r="B799" s="8" t="str">
        <v>15m配件包_上内衬</v>
      </c>
      <c r="C799" s="6">
        <v>21</v>
      </c>
      <c r="D799" s="22">
        <v>100</v>
      </c>
      <c r="E799" s="6"/>
    </row>
    <row r="800">
      <c r="A800" s="6" t="str">
        <v>10.06.01.402</v>
      </c>
      <c r="B800" s="8" t="str">
        <v>15m配件包_下内衬</v>
      </c>
      <c r="C800" s="6">
        <v>21</v>
      </c>
      <c r="D800" s="22">
        <v>100</v>
      </c>
      <c r="E800" s="6"/>
    </row>
    <row r="801">
      <c r="A801" s="6" t="str">
        <v>10.06.01.403</v>
      </c>
      <c r="B801" s="8" t="str">
        <v>15m配件包_中内衬</v>
      </c>
      <c r="C801" s="6">
        <v>21</v>
      </c>
      <c r="D801" s="22">
        <v>100</v>
      </c>
      <c r="E801" s="6"/>
    </row>
    <row r="802">
      <c r="A802" s="6" t="str">
        <v>10.04.13.402</v>
      </c>
      <c r="B802" s="8" t="str">
        <v>15m电源线 V1.6</v>
      </c>
      <c r="C802" s="29">
        <v>40</v>
      </c>
      <c r="D802" s="22">
        <v>100</v>
      </c>
      <c r="E802" s="29"/>
    </row>
    <row r="803">
      <c r="A803" s="6" t="str">
        <v>10.04.13.403</v>
      </c>
      <c r="B803" s="8" t="str">
        <v>15m网线 V1.6</v>
      </c>
      <c r="C803" s="6">
        <v>40</v>
      </c>
      <c r="D803" s="22">
        <v>100</v>
      </c>
      <c r="E803" s="6"/>
    </row>
    <row r="804">
      <c r="A804" s="6" t="str">
        <v>10.06.02.062</v>
      </c>
      <c r="B804" s="8" t="str">
        <v>报告专用纸（无logo）</v>
      </c>
      <c r="C804" s="6">
        <v>10</v>
      </c>
      <c r="D804" s="22">
        <v>100</v>
      </c>
      <c r="E804" s="6"/>
    </row>
    <row r="805">
      <c r="A805" s="6" t="str">
        <v>10.04.03.118</v>
      </c>
      <c r="B805" s="8" t="str">
        <v>光电二极管</v>
      </c>
      <c r="C805" s="6">
        <v>45</v>
      </c>
      <c r="D805" s="22">
        <v>100</v>
      </c>
      <c r="E805" s="6"/>
    </row>
    <row r="806">
      <c r="A806" s="6" t="str">
        <v>10.04.13.404</v>
      </c>
      <c r="B806" s="8" t="str">
        <v>电源适配器</v>
      </c>
      <c r="C806" s="6">
        <v>30</v>
      </c>
      <c r="D806" s="22">
        <v>100</v>
      </c>
      <c r="E806" s="6"/>
    </row>
    <row r="807">
      <c r="A807" s="6" t="str">
        <v>10.06.01.399</v>
      </c>
      <c r="B807" s="8" t="str">
        <v>塑封袋</v>
      </c>
      <c r="C807" s="6">
        <v>10</v>
      </c>
      <c r="D807" s="22">
        <v>100</v>
      </c>
      <c r="E807" s="6"/>
    </row>
    <row r="808">
      <c r="A808" s="6" t="str">
        <v>10.06.01.083</v>
      </c>
      <c r="B808" s="8" t="str">
        <v>内衬上壳-X2 Pro V1.6</v>
      </c>
      <c r="C808" s="6">
        <v>21</v>
      </c>
      <c r="D808" s="22">
        <v>100</v>
      </c>
      <c r="E808" s="6"/>
    </row>
    <row r="809">
      <c r="A809" s="6" t="str">
        <v>10.06.01.084</v>
      </c>
      <c r="B809" s="8" t="str">
        <v>内衬下壳-X2 Pro V1.6</v>
      </c>
      <c r="C809" s="6">
        <v>21</v>
      </c>
      <c r="D809" s="22">
        <v>100</v>
      </c>
      <c r="E809" s="6"/>
    </row>
    <row r="810">
      <c r="A810" s="6" t="str">
        <v>10.04.12.072</v>
      </c>
      <c r="B810" s="8" t="str">
        <v>TF_485&amp;CAN PCB_V1_0</v>
      </c>
      <c r="C810" s="6">
        <v>30</v>
      </c>
      <c r="D810" s="22">
        <v>100</v>
      </c>
      <c r="E810" s="6"/>
    </row>
    <row r="811">
      <c r="A811" s="6" t="str">
        <v>10.06.01.405</v>
      </c>
      <c r="B811" s="8" t="str">
        <v>POF收缩膜</v>
      </c>
      <c r="C811" s="6">
        <v>1</v>
      </c>
      <c r="D811" s="22">
        <v>100</v>
      </c>
      <c r="E811" s="6"/>
    </row>
    <row r="812">
      <c r="A812" s="6" t="str">
        <v>10.04.13.409</v>
      </c>
      <c r="B812" s="8" t="str">
        <v>5m电源线(裸线) V1.6</v>
      </c>
      <c r="C812" s="6">
        <v>40</v>
      </c>
      <c r="D812" s="22">
        <v>100</v>
      </c>
      <c r="E812" s="6"/>
    </row>
    <row r="813">
      <c r="A813" s="6" t="str">
        <v>10.03.02.284</v>
      </c>
      <c r="B813" s="8" t="str">
        <v>Horn-JXH 下盖</v>
      </c>
      <c r="C813" s="6">
        <v>30</v>
      </c>
      <c r="D813" s="22">
        <v>5</v>
      </c>
      <c r="E813" s="6"/>
    </row>
    <row r="814">
      <c r="A814" s="6" t="str">
        <v>10.03.02.285</v>
      </c>
      <c r="B814" s="8" t="str">
        <v>Horn-JXH 上盖</v>
      </c>
      <c r="C814" s="6">
        <v>30</v>
      </c>
      <c r="D814" s="22">
        <v>5</v>
      </c>
      <c r="E814" s="6"/>
    </row>
    <row r="815">
      <c r="A815" s="6" t="str">
        <v>10.02.01.059</v>
      </c>
      <c r="B815" s="8" t="str">
        <v>杯头内六角组合钉</v>
      </c>
      <c r="C815" s="6">
        <v>30</v>
      </c>
      <c r="D815" s="22">
        <v>100</v>
      </c>
      <c r="E815" s="6"/>
    </row>
    <row r="816">
      <c r="A816" s="6" t="str">
        <v>10.06.01.087</v>
      </c>
      <c r="B816" s="8" t="str">
        <v>Horn-白盒</v>
      </c>
      <c r="C816" s="6">
        <v>21</v>
      </c>
      <c r="D816" s="22">
        <v>100</v>
      </c>
      <c r="E816" s="6"/>
    </row>
    <row r="817">
      <c r="A817" s="6" t="str">
        <v>10.04.12.071</v>
      </c>
      <c r="B817" s="8" t="str">
        <v>接线盒板PCB</v>
      </c>
      <c r="C817" s="6">
        <v>30</v>
      </c>
      <c r="D817" s="22">
        <v>100</v>
      </c>
      <c r="E817" s="6"/>
    </row>
    <row r="818">
      <c r="A818" s="6" t="str">
        <v>10.04.13.400</v>
      </c>
      <c r="B818" s="8" t="str">
        <v>25m电源线 V1.5</v>
      </c>
      <c r="C818" s="6">
        <v>40</v>
      </c>
      <c r="D818" s="22">
        <v>100</v>
      </c>
      <c r="E818" s="6"/>
    </row>
    <row r="819">
      <c r="A819" s="6" t="str">
        <v>10.04.13.401</v>
      </c>
      <c r="B819" s="8" t="str">
        <v>25m网线 V1.5</v>
      </c>
      <c r="C819" s="29">
        <v>40</v>
      </c>
      <c r="D819" s="22">
        <v>100</v>
      </c>
      <c r="E819" s="29"/>
    </row>
    <row r="820">
      <c r="A820" s="6" t="str">
        <v>10.04.02.248</v>
      </c>
      <c r="B820" s="8" t="str">
        <v>贴片电容</v>
      </c>
      <c r="C820" s="6">
        <v>30</v>
      </c>
      <c r="D820" s="22">
        <v>1000</v>
      </c>
      <c r="E820" s="6"/>
    </row>
    <row r="821">
      <c r="A821" s="6" t="str">
        <v>10.04.01.359</v>
      </c>
      <c r="B821" s="8" t="str">
        <v>贴片电阻</v>
      </c>
      <c r="C821" s="6">
        <v>30</v>
      </c>
      <c r="D821" s="22">
        <v>10000</v>
      </c>
      <c r="E821" s="6"/>
    </row>
    <row r="822">
      <c r="A822" s="6" t="str">
        <v>10.04.01.360</v>
      </c>
      <c r="B822" s="8" t="str">
        <v>贴片电阻</v>
      </c>
      <c r="C822" s="6">
        <v>30</v>
      </c>
      <c r="D822" s="22">
        <v>10000</v>
      </c>
      <c r="E822" s="6"/>
    </row>
    <row r="823">
      <c r="A823" s="6" t="str">
        <v>10.04.03.091</v>
      </c>
      <c r="B823" s="8" t="str">
        <v>贴片二极管</v>
      </c>
      <c r="C823" s="6">
        <v>30</v>
      </c>
      <c r="D823" s="22">
        <v>1800</v>
      </c>
      <c r="E823" s="6"/>
    </row>
    <row r="824">
      <c r="A824" s="6" t="str">
        <v>10.04.03.093</v>
      </c>
      <c r="B824" s="8" t="str">
        <v>TVS二极管</v>
      </c>
      <c r="C824" s="6">
        <v>30</v>
      </c>
      <c r="D824" s="22">
        <v>5000</v>
      </c>
      <c r="E824" s="6"/>
    </row>
    <row r="825">
      <c r="A825" s="6" t="str">
        <v>10.04.09.083</v>
      </c>
      <c r="B825" s="8" t="str">
        <v>表贴电感</v>
      </c>
      <c r="C825" s="6">
        <v>30</v>
      </c>
      <c r="D825" s="22">
        <v>1000</v>
      </c>
      <c r="E825" s="6"/>
    </row>
    <row r="826">
      <c r="A826" s="6" t="str">
        <v>10.04.06.049</v>
      </c>
      <c r="B826" s="8" t="str">
        <v>卧贴连接器</v>
      </c>
      <c r="C826" s="6">
        <v>30</v>
      </c>
      <c r="D826" s="22">
        <v>1000</v>
      </c>
      <c r="E826" s="6"/>
    </row>
    <row r="827">
      <c r="A827" s="6" t="str">
        <v>10.04.03.096</v>
      </c>
      <c r="B827" s="8" t="str">
        <v>TVS二极管</v>
      </c>
      <c r="C827" s="6">
        <v>30</v>
      </c>
      <c r="D827" s="22">
        <v>3000</v>
      </c>
      <c r="E827" s="6"/>
    </row>
    <row r="828">
      <c r="A828" s="6" t="str">
        <v>10.04.03.095</v>
      </c>
      <c r="B828" s="8" t="str">
        <v>TVS二极管</v>
      </c>
      <c r="C828" s="6">
        <v>30</v>
      </c>
      <c r="D828" s="22">
        <v>3000</v>
      </c>
      <c r="E828" s="6"/>
    </row>
    <row r="829">
      <c r="A829" s="6" t="str">
        <v>10.04.09.084</v>
      </c>
      <c r="B829" s="8" t="str">
        <v>自恢复保险丝</v>
      </c>
      <c r="C829" s="6">
        <v>30</v>
      </c>
      <c r="D829" s="22">
        <v>4000</v>
      </c>
      <c r="E829" s="6"/>
    </row>
    <row r="830">
      <c r="A830" s="6" t="str">
        <v>10.06.01.398</v>
      </c>
      <c r="B830" s="8" t="str">
        <v>自封袋</v>
      </c>
      <c r="C830" s="6">
        <v>1</v>
      </c>
      <c r="D830" s="22">
        <v>100</v>
      </c>
      <c r="E830" s="6"/>
    </row>
    <row r="831">
      <c r="A831" s="6" t="str">
        <v>10.04.13.398</v>
      </c>
      <c r="B831" s="8" t="str">
        <v>Kiwi线缆</v>
      </c>
      <c r="C831" s="28">
        <v>40</v>
      </c>
      <c r="D831" s="22">
        <v>100</v>
      </c>
      <c r="E831" s="28"/>
    </row>
    <row r="832">
      <c r="A832" s="6" t="str">
        <v>10.02.03.011</v>
      </c>
      <c r="B832" s="8" t="str">
        <v>480P中短距相机</v>
      </c>
      <c r="C832" s="6">
        <v>15</v>
      </c>
      <c r="D832" s="22">
        <v>1</v>
      </c>
      <c r="E832" s="6"/>
    </row>
    <row r="833">
      <c r="A833" s="6" t="str">
        <v>10.06.01.085</v>
      </c>
      <c r="B833" s="8" t="str">
        <v>Horn-RT白盒</v>
      </c>
      <c r="C833" s="6">
        <v>21</v>
      </c>
      <c r="D833" s="22">
        <v>100</v>
      </c>
      <c r="E833" s="6"/>
    </row>
    <row r="834">
      <c r="A834" s="6" t="str">
        <v>10.04.02.416</v>
      </c>
      <c r="B834" s="8" t="str">
        <v>贴片电容</v>
      </c>
      <c r="C834" s="6">
        <v>30</v>
      </c>
      <c r="D834" s="22">
        <v>10000</v>
      </c>
      <c r="E834" s="6"/>
    </row>
    <row r="835">
      <c r="A835" s="6" t="str">
        <v>10.04.02.010</v>
      </c>
      <c r="B835" s="8" t="str">
        <v>贴片电容</v>
      </c>
      <c r="C835" s="6">
        <v>30</v>
      </c>
      <c r="D835" s="22">
        <v>4000</v>
      </c>
      <c r="E835" s="6"/>
    </row>
    <row r="836">
      <c r="A836" s="6" t="str">
        <v>10.04.01.373</v>
      </c>
      <c r="B836" s="8" t="str">
        <v>贴片电阻</v>
      </c>
      <c r="C836" s="6">
        <v>30</v>
      </c>
      <c r="D836" s="22">
        <v>10000</v>
      </c>
      <c r="E836" s="6"/>
    </row>
    <row r="837">
      <c r="A837" s="6" t="str">
        <v>10.03.02.275</v>
      </c>
      <c r="B837" s="8" t="str">
        <v>六面棱镜</v>
      </c>
      <c r="C837" s="6">
        <v>180</v>
      </c>
      <c r="D837" s="22">
        <v>1000</v>
      </c>
      <c r="E837" s="6"/>
    </row>
    <row r="838">
      <c r="A838" s="6" t="str">
        <v>10.04.03.060</v>
      </c>
      <c r="B838" s="8" t="str">
        <v>稳压二极管</v>
      </c>
      <c r="C838" s="6">
        <v>30</v>
      </c>
      <c r="D838" s="22">
        <v>200</v>
      </c>
      <c r="E838" s="6"/>
    </row>
    <row r="839">
      <c r="A839" s="6" t="str">
        <v>10.06.01.046</v>
      </c>
      <c r="B839" s="8" t="str">
        <v>CE30-D 包装盒</v>
      </c>
      <c r="C839" s="6">
        <v>21</v>
      </c>
      <c r="D839" s="22">
        <v>100</v>
      </c>
      <c r="E839" s="6"/>
    </row>
    <row r="840">
      <c r="A840" s="6" t="str">
        <v>10.06.01.049</v>
      </c>
      <c r="B840" s="8" t="str">
        <v>TF03吸塑底壳</v>
      </c>
      <c r="C840" s="6">
        <v>21</v>
      </c>
      <c r="D840" s="22">
        <v>5000</v>
      </c>
      <c r="E840" s="6"/>
    </row>
    <row r="841">
      <c r="A841" s="6" t="str">
        <v>10.06.01.050</v>
      </c>
      <c r="B841" s="8" t="str">
        <v>TF03吸塑上盖</v>
      </c>
      <c r="C841" s="6">
        <v>21</v>
      </c>
      <c r="D841" s="22">
        <v>5000</v>
      </c>
      <c r="E841" s="6"/>
    </row>
    <row r="842">
      <c r="A842" s="6" t="str">
        <v>10.03.02.331</v>
      </c>
      <c r="B842" s="27" t="str">
        <v>Horn-JXH 下盖</v>
      </c>
      <c r="C842" s="6">
        <v>30</v>
      </c>
      <c r="D842" s="22">
        <v>100</v>
      </c>
      <c r="E842" s="6"/>
    </row>
    <row r="843">
      <c r="A843" s="6" t="str">
        <v>10.03.02.332</v>
      </c>
      <c r="B843" s="27" t="str">
        <v>Horn-JXH 上盖</v>
      </c>
      <c r="C843" s="6">
        <v>30</v>
      </c>
      <c r="D843" s="22">
        <v>100</v>
      </c>
      <c r="E843" s="6"/>
    </row>
    <row r="844">
      <c r="A844" s="6" t="str">
        <v>10.06.01.413</v>
      </c>
      <c r="B844" s="8" t="str">
        <v>TF350保护膜</v>
      </c>
      <c r="C844" s="6">
        <v>15</v>
      </c>
      <c r="D844" s="22">
        <v>1000</v>
      </c>
      <c r="E844" s="6"/>
    </row>
    <row r="845">
      <c r="A845" s="6" t="str">
        <v>10.04.01.005</v>
      </c>
      <c r="B845" s="8" t="str">
        <v>贴片电阻</v>
      </c>
      <c r="C845" s="6">
        <v>30</v>
      </c>
      <c r="D845" s="22">
        <v>10000</v>
      </c>
      <c r="E845" s="6"/>
    </row>
    <row r="846">
      <c r="A846" s="6" t="str">
        <v>10.04.01.221</v>
      </c>
      <c r="B846" s="8" t="str">
        <v>贴片电阻</v>
      </c>
      <c r="C846" s="6">
        <v>30</v>
      </c>
      <c r="D846" s="22">
        <v>10000</v>
      </c>
      <c r="E846" s="6"/>
    </row>
    <row r="847">
      <c r="A847" s="6" t="str">
        <v>10.04.01.279</v>
      </c>
      <c r="B847" s="8" t="str">
        <v>贴片电阻</v>
      </c>
      <c r="C847" s="6">
        <v>30</v>
      </c>
      <c r="D847" s="22">
        <v>10000</v>
      </c>
      <c r="E847" s="6"/>
    </row>
    <row r="848">
      <c r="A848" s="6" t="str">
        <v>10.04.01.280</v>
      </c>
      <c r="B848" s="8" t="str">
        <v>贴片电阻</v>
      </c>
      <c r="C848" s="6">
        <v>30</v>
      </c>
      <c r="D848" s="22">
        <v>10000</v>
      </c>
      <c r="E848" s="6"/>
    </row>
    <row r="849">
      <c r="A849" s="6" t="str">
        <v>10.04.01.281</v>
      </c>
      <c r="B849" s="8" t="str">
        <v>贴片电阻</v>
      </c>
      <c r="C849" s="6">
        <v>30</v>
      </c>
      <c r="D849" s="22">
        <v>10000</v>
      </c>
      <c r="E849" s="6"/>
    </row>
    <row r="850">
      <c r="A850" s="6" t="str">
        <v>10.04.01.284</v>
      </c>
      <c r="B850" s="8" t="str">
        <v>贴片电阻</v>
      </c>
      <c r="C850" s="6">
        <v>30</v>
      </c>
      <c r="D850" s="22">
        <v>10000</v>
      </c>
      <c r="E850" s="6"/>
    </row>
    <row r="851">
      <c r="A851" s="6" t="str">
        <v>10.04.01.285</v>
      </c>
      <c r="B851" s="8" t="str">
        <v>贴片电阻</v>
      </c>
      <c r="C851" s="6">
        <v>30</v>
      </c>
      <c r="D851" s="22">
        <v>10000</v>
      </c>
      <c r="E851" s="6"/>
    </row>
    <row r="852">
      <c r="A852" s="6" t="str">
        <v>10.04.01.286</v>
      </c>
      <c r="B852" s="8" t="str">
        <v>贴片电阻</v>
      </c>
      <c r="C852" s="6">
        <v>30</v>
      </c>
      <c r="D852" s="22">
        <v>10000</v>
      </c>
      <c r="E852" s="6"/>
    </row>
    <row r="853">
      <c r="A853" s="6" t="str">
        <v>10.04.01.289</v>
      </c>
      <c r="B853" s="8" t="str">
        <v>贴片电阻</v>
      </c>
      <c r="C853" s="6">
        <v>30</v>
      </c>
      <c r="D853" s="22">
        <v>10000</v>
      </c>
      <c r="E853" s="6"/>
    </row>
    <row r="854">
      <c r="A854" s="6" t="str">
        <v>10.04.01.290</v>
      </c>
      <c r="B854" s="8" t="str">
        <v>贴片电阻</v>
      </c>
      <c r="C854" s="6">
        <v>30</v>
      </c>
      <c r="D854" s="22">
        <v>10000</v>
      </c>
      <c r="E854" s="6"/>
    </row>
    <row r="855">
      <c r="A855" s="6" t="str">
        <v>10.04.01.291</v>
      </c>
      <c r="B855" s="8" t="str">
        <v>贴片电阻</v>
      </c>
      <c r="C855" s="6">
        <v>30</v>
      </c>
      <c r="D855" s="22">
        <v>10000</v>
      </c>
      <c r="E855" s="6"/>
    </row>
    <row r="856">
      <c r="A856" s="6" t="str">
        <v>10.04.01.292</v>
      </c>
      <c r="B856" s="8" t="str">
        <v>贴片电阻</v>
      </c>
      <c r="C856" s="6">
        <v>30</v>
      </c>
      <c r="D856" s="22">
        <v>10000</v>
      </c>
      <c r="E856" s="6"/>
    </row>
    <row r="857">
      <c r="A857" s="6" t="str">
        <v>10.04.01.294</v>
      </c>
      <c r="B857" s="8" t="str">
        <v>贴片电阻</v>
      </c>
      <c r="C857" s="6">
        <v>30</v>
      </c>
      <c r="D857" s="22">
        <v>10000</v>
      </c>
      <c r="E857" s="6"/>
    </row>
    <row r="858">
      <c r="A858" s="6" t="str">
        <v>10.04.02.002</v>
      </c>
      <c r="B858" s="8" t="str">
        <v>贴片电容</v>
      </c>
      <c r="C858" s="6">
        <v>30</v>
      </c>
      <c r="D858" s="22">
        <v>10000</v>
      </c>
      <c r="E858" s="6"/>
    </row>
    <row r="859">
      <c r="A859" s="6" t="str">
        <v>10.04.02.143</v>
      </c>
      <c r="B859" s="8" t="str">
        <v>贴片电容</v>
      </c>
      <c r="C859" s="6">
        <v>30</v>
      </c>
      <c r="D859" s="22">
        <v>10000</v>
      </c>
      <c r="E859" s="6"/>
    </row>
    <row r="860">
      <c r="A860" s="6" t="str">
        <v>10.04.02.159</v>
      </c>
      <c r="B860" s="8" t="str">
        <v>贴片电容</v>
      </c>
      <c r="C860" s="6">
        <v>30</v>
      </c>
      <c r="D860" s="22">
        <v>10000</v>
      </c>
      <c r="E860" s="6"/>
    </row>
    <row r="861">
      <c r="A861" s="6" t="str">
        <v>10.04.02.196</v>
      </c>
      <c r="B861" s="8" t="str">
        <v>贴片电容</v>
      </c>
      <c r="C861" s="6">
        <v>30</v>
      </c>
      <c r="D861" s="22">
        <v>10000</v>
      </c>
      <c r="E861" s="6"/>
    </row>
    <row r="862">
      <c r="A862" s="6" t="str">
        <v>10.04.02.207</v>
      </c>
      <c r="B862" s="8" t="str">
        <v>贴片电容</v>
      </c>
      <c r="C862" s="6">
        <v>30</v>
      </c>
      <c r="D862" s="22">
        <v>10000</v>
      </c>
      <c r="E862" s="6"/>
    </row>
    <row r="863">
      <c r="A863" s="6" t="str">
        <v>10.04.06.065</v>
      </c>
      <c r="B863" s="8" t="str">
        <v>弹片</v>
      </c>
      <c r="C863" s="6">
        <v>10</v>
      </c>
      <c r="D863" s="22">
        <v>3500</v>
      </c>
      <c r="E863" s="6"/>
    </row>
    <row r="864">
      <c r="A864" s="6" t="str">
        <v>10.04.09.013</v>
      </c>
      <c r="B864" s="8" t="str">
        <v>贴片磁珠</v>
      </c>
      <c r="C864" s="6">
        <v>30</v>
      </c>
      <c r="D864" s="22">
        <v>500</v>
      </c>
      <c r="E864" s="6"/>
    </row>
    <row r="865">
      <c r="A865" s="6" t="str">
        <v>10.04.03.058</v>
      </c>
      <c r="B865" s="8" t="str">
        <v>PIN管</v>
      </c>
      <c r="C865" s="6"/>
      <c r="D865" s="22">
        <v>3000</v>
      </c>
      <c r="E865" s="6"/>
    </row>
    <row r="866">
      <c r="A866" s="6" t="str">
        <v>10.04.01.260</v>
      </c>
      <c r="B866" s="8" t="str">
        <v>贴片电阻</v>
      </c>
      <c r="C866" s="6">
        <v>30</v>
      </c>
      <c r="D866" s="6"/>
      <c r="E866" s="6"/>
    </row>
    <row r="867">
      <c r="A867" s="6" t="str">
        <v>10.04.01.259</v>
      </c>
      <c r="B867" s="8" t="str">
        <v>贴片电阻</v>
      </c>
      <c r="C867" s="6">
        <v>30</v>
      </c>
      <c r="D867" s="6"/>
      <c r="E867" s="6"/>
    </row>
    <row r="868">
      <c r="A868" s="6" t="str">
        <v>10.04.03.007</v>
      </c>
      <c r="B868" s="8" t="str">
        <v>贴片LED</v>
      </c>
      <c r="C868" s="6">
        <v>30</v>
      </c>
      <c r="D868" s="6"/>
      <c r="E868" s="6"/>
    </row>
    <row r="869">
      <c r="A869" s="6" t="str">
        <v>10.04.03.037</v>
      </c>
      <c r="B869" s="8" t="str">
        <v>贴片二极管</v>
      </c>
      <c r="C869" s="6">
        <v>30</v>
      </c>
      <c r="D869" s="6"/>
      <c r="E869" s="6"/>
    </row>
    <row r="870">
      <c r="A870" s="6" t="str">
        <v>10.04.01.224</v>
      </c>
      <c r="B870" s="8" t="str">
        <v>贴片电阻</v>
      </c>
      <c r="C870" s="6">
        <v>30</v>
      </c>
      <c r="D870" s="6"/>
      <c r="E870" s="6"/>
    </row>
    <row r="871">
      <c r="A871" s="6" t="str">
        <v>10.04.01.229</v>
      </c>
      <c r="B871" s="8" t="str">
        <v>贴片电阻</v>
      </c>
      <c r="C871" s="6">
        <v>30</v>
      </c>
      <c r="D871" s="6"/>
      <c r="E871" s="6"/>
    </row>
    <row r="872">
      <c r="A872" s="6" t="str">
        <v>10.02.02.010</v>
      </c>
      <c r="B872" s="8" t="str">
        <v>十字槽盘头自攻螺钉</v>
      </c>
      <c r="C872" s="6">
        <v>30</v>
      </c>
      <c r="D872" s="22">
        <v>500</v>
      </c>
      <c r="E872" s="6"/>
    </row>
    <row r="873">
      <c r="A873" s="6" t="str">
        <v>10.06.02.054</v>
      </c>
      <c r="B873" s="8" t="str">
        <v>刀型不干胶线缆标签</v>
      </c>
      <c r="C873" s="6">
        <v>15</v>
      </c>
      <c r="D873" s="22">
        <v>10</v>
      </c>
      <c r="E873" s="6"/>
    </row>
    <row r="874">
      <c r="A874" s="6" t="str">
        <v>10.02.02.012</v>
      </c>
      <c r="B874" s="8" t="str">
        <v>十字槽盘头带垫自攻螺钉</v>
      </c>
      <c r="C874" s="6">
        <v>30</v>
      </c>
      <c r="D874" s="22">
        <v>5000</v>
      </c>
      <c r="E874" s="6"/>
    </row>
    <row r="875">
      <c r="A875" s="6" t="str">
        <v>10.06.02.005</v>
      </c>
      <c r="B875" s="8" t="str">
        <v>铜版纸不干胶标签</v>
      </c>
      <c r="C875" s="6">
        <v>15</v>
      </c>
      <c r="D875" s="22">
        <v>3000</v>
      </c>
      <c r="E875" s="6"/>
    </row>
    <row r="876">
      <c r="A876" s="6" t="str">
        <v>10.06.01.412</v>
      </c>
      <c r="B876" s="8" t="str">
        <v>电镀锌铁丝扎线</v>
      </c>
      <c r="C876" s="6">
        <v>15</v>
      </c>
      <c r="D876" s="22">
        <v>1000</v>
      </c>
      <c r="E876" s="6"/>
    </row>
    <row r="877">
      <c r="A877" s="6" t="str">
        <v>10.06.03.010</v>
      </c>
      <c r="B877" s="8" t="str">
        <v>紫外光固化胶</v>
      </c>
      <c r="C877" s="6">
        <v>20</v>
      </c>
      <c r="D877" s="22">
        <v>10</v>
      </c>
      <c r="E877" s="6"/>
    </row>
    <row r="878">
      <c r="A878" s="6" t="str">
        <v>10.06.03.011</v>
      </c>
      <c r="B878" s="8" t="str">
        <v>紫外线固化胶</v>
      </c>
      <c r="C878" s="6">
        <v>30</v>
      </c>
      <c r="D878" s="22">
        <v>5</v>
      </c>
      <c r="E878" s="6"/>
    </row>
    <row r="879">
      <c r="A879" s="6" t="str">
        <v>10.02.01.064</v>
      </c>
      <c r="B879" s="27" t="str">
        <v>M2.5*10内六角杯头组合螺钉</v>
      </c>
      <c r="C879" s="6">
        <v>30</v>
      </c>
      <c r="D879" s="22">
        <v>1000</v>
      </c>
      <c r="E879" s="6"/>
    </row>
    <row r="880">
      <c r="A880" s="6" t="str">
        <v>10.06.02.399</v>
      </c>
      <c r="B880" s="27" t="str">
        <v>TF合格证</v>
      </c>
      <c r="C880" s="6">
        <v>15</v>
      </c>
      <c r="D880" s="22">
        <v>4000</v>
      </c>
      <c r="E880" s="6"/>
    </row>
    <row r="881">
      <c r="A881" s="6" t="str">
        <v>10.06.01.417</v>
      </c>
      <c r="B881" s="27" t="str">
        <v>自封袋</v>
      </c>
      <c r="C881" s="6">
        <v>15</v>
      </c>
      <c r="D881" s="22">
        <v>100</v>
      </c>
      <c r="E881" s="6"/>
    </row>
    <row r="882">
      <c r="A882" s="6" t="str">
        <v>10.02.01.063</v>
      </c>
      <c r="B882" s="27" t="str">
        <v>内六角组合螺钉</v>
      </c>
      <c r="C882" s="6">
        <v>30</v>
      </c>
      <c r="D882" s="22">
        <v>400</v>
      </c>
      <c r="E882" s="6"/>
    </row>
    <row r="883">
      <c r="A883" s="6" t="str">
        <v>10.03.02.349</v>
      </c>
      <c r="B883" s="27" t="str">
        <v>雷达万向节转接板</v>
      </c>
      <c r="C883" s="6">
        <v>30</v>
      </c>
      <c r="D883" s="22">
        <v>200</v>
      </c>
      <c r="E883" s="6"/>
    </row>
    <row r="884">
      <c r="A884" s="6" t="str">
        <v>10.03.02.350</v>
      </c>
      <c r="B884" s="27" t="str">
        <v>雷达俯装防雨罩</v>
      </c>
      <c r="C884" s="6">
        <v>30</v>
      </c>
      <c r="D884" s="22">
        <v>200</v>
      </c>
      <c r="E884" s="6"/>
    </row>
    <row r="885">
      <c r="A885" s="6" t="str">
        <v>10.02.02.019</v>
      </c>
      <c r="B885" s="27" t="str">
        <v>TS01_自攻螺钉</v>
      </c>
      <c r="C885" s="6">
        <v>30</v>
      </c>
      <c r="D885" s="22">
        <v>5000</v>
      </c>
      <c r="E885" s="6"/>
    </row>
    <row r="886">
      <c r="A886" s="6" t="str">
        <v>10.06.01.416</v>
      </c>
      <c r="B886" s="25" t="str">
        <v>防静电屏蔽袋</v>
      </c>
      <c r="C886" s="26">
        <v>10</v>
      </c>
      <c r="D886" s="22">
        <v>100</v>
      </c>
      <c r="E886" s="26"/>
    </row>
    <row r="887">
      <c r="A887" s="6" t="str">
        <v>10.02.01.067</v>
      </c>
      <c r="B887" s="25" t="str">
        <v>内十字圆头螺钉</v>
      </c>
      <c r="C887" s="26">
        <v>30</v>
      </c>
      <c r="D887" s="22">
        <v>3000</v>
      </c>
      <c r="E887" s="26"/>
    </row>
    <row r="888">
      <c r="A888" s="6" t="str">
        <v>10.02.01.041</v>
      </c>
      <c r="B888" s="27" t="str">
        <v>十字槽盘头螺钉</v>
      </c>
      <c r="C888" s="6">
        <v>30</v>
      </c>
      <c r="D888" s="22">
        <v>200</v>
      </c>
      <c r="E888" s="6"/>
    </row>
    <row r="889">
      <c r="A889" s="6" t="str">
        <v>10.04.07.042</v>
      </c>
      <c r="B889" s="8" t="str">
        <v>稳压器</v>
      </c>
      <c r="C889" s="6">
        <v>245</v>
      </c>
      <c r="D889" s="22">
        <v>3000</v>
      </c>
      <c r="E889" s="6"/>
    </row>
    <row r="890">
      <c r="A890" s="6" t="str">
        <v>10.04.07.083</v>
      </c>
      <c r="B890" s="8" t="str">
        <v>变换器</v>
      </c>
      <c r="C890" s="6">
        <v>245</v>
      </c>
      <c r="D890" s="22">
        <v>3000</v>
      </c>
      <c r="E890" s="6"/>
    </row>
    <row r="891">
      <c r="A891" s="6" t="str">
        <v>10.04.07.098</v>
      </c>
      <c r="B891" s="8" t="str">
        <v>驱动器</v>
      </c>
      <c r="C891" s="6">
        <v>245</v>
      </c>
      <c r="D891" s="22">
        <v>3000</v>
      </c>
      <c r="E891" s="6"/>
    </row>
    <row r="892">
      <c r="A892" s="6" t="str">
        <v>10.04.07.102</v>
      </c>
      <c r="B892" s="8" t="str">
        <v>传感器</v>
      </c>
      <c r="C892" s="6">
        <v>245</v>
      </c>
      <c r="D892" s="22">
        <v>3000</v>
      </c>
      <c r="E892" s="6"/>
    </row>
    <row r="893">
      <c r="A893" s="6" t="str">
        <v>10.04.07.105</v>
      </c>
      <c r="B893" s="8" t="str">
        <v>LDO</v>
      </c>
      <c r="C893" s="6">
        <v>245</v>
      </c>
      <c r="D893" s="22">
        <v>3000</v>
      </c>
      <c r="E893" s="6"/>
    </row>
    <row r="894">
      <c r="A894" s="6" t="str">
        <v>10.04.07.117</v>
      </c>
      <c r="B894" s="8" t="str">
        <v>降压转换器</v>
      </c>
      <c r="C894" s="6">
        <v>245</v>
      </c>
      <c r="D894" s="22">
        <v>3000</v>
      </c>
      <c r="E894" s="6"/>
    </row>
    <row r="895">
      <c r="A895" s="6" t="str">
        <v>10.04.07.119</v>
      </c>
      <c r="B895" s="8" t="str">
        <v>稳压器</v>
      </c>
      <c r="C895" s="6">
        <v>245</v>
      </c>
      <c r="D895" s="22">
        <v>3000</v>
      </c>
      <c r="E895" s="6"/>
    </row>
    <row r="896">
      <c r="A896" s="6" t="str">
        <v>10.04.07.123</v>
      </c>
      <c r="B896" s="8" t="str">
        <v>运放</v>
      </c>
      <c r="C896" s="6">
        <v>245</v>
      </c>
      <c r="D896" s="22">
        <v>3000</v>
      </c>
      <c r="E896" s="6"/>
    </row>
    <row r="897">
      <c r="A897" s="6" t="str">
        <v>10.04.07.124</v>
      </c>
      <c r="B897" s="8" t="str">
        <v>低压差稳压器</v>
      </c>
      <c r="C897" s="6">
        <v>245</v>
      </c>
      <c r="D897" s="22">
        <v>3000</v>
      </c>
      <c r="E897" s="6"/>
    </row>
    <row r="898">
      <c r="A898" s="6" t="str">
        <v>10.04.07.127</v>
      </c>
      <c r="B898" s="8" t="str">
        <v>稳压器</v>
      </c>
      <c r="C898" s="6">
        <v>245</v>
      </c>
      <c r="D898" s="22">
        <v>3000</v>
      </c>
      <c r="E898" s="6"/>
    </row>
    <row r="899">
      <c r="A899" s="6" t="str">
        <v>10.04.07.133</v>
      </c>
      <c r="B899" s="8" t="str">
        <v>放大器</v>
      </c>
      <c r="C899" s="6">
        <v>245</v>
      </c>
      <c r="D899" s="22">
        <v>3000</v>
      </c>
      <c r="E899" s="6"/>
    </row>
    <row r="900">
      <c r="A900" s="6" t="str">
        <v>10.04.07.136</v>
      </c>
      <c r="B900" s="8" t="str">
        <v>转换器</v>
      </c>
      <c r="C900" s="6">
        <v>245</v>
      </c>
      <c r="D900" s="22">
        <v>3000</v>
      </c>
      <c r="E900" s="6"/>
    </row>
    <row r="901">
      <c r="A901" s="6" t="str">
        <v>10.04.07.137</v>
      </c>
      <c r="B901" s="8" t="str">
        <v>开关稳压器</v>
      </c>
      <c r="C901" s="6">
        <v>245</v>
      </c>
      <c r="D901" s="22">
        <v>3000</v>
      </c>
      <c r="E901" s="6"/>
    </row>
    <row r="902">
      <c r="A902" s="6" t="str">
        <v>10.04.07.145</v>
      </c>
      <c r="B902" s="8" t="str">
        <v>稳压器</v>
      </c>
      <c r="C902" s="6">
        <v>245</v>
      </c>
      <c r="D902" s="22">
        <v>3000</v>
      </c>
      <c r="E902" s="6"/>
    </row>
    <row r="903">
      <c r="A903" s="6" t="str">
        <v>10.04.07.151</v>
      </c>
      <c r="B903" s="8" t="str">
        <v>比较器</v>
      </c>
      <c r="C903" s="6">
        <v>245</v>
      </c>
      <c r="D903" s="22">
        <v>3000</v>
      </c>
      <c r="E903" s="6"/>
    </row>
    <row r="904">
      <c r="A904" s="6" t="str">
        <v>10.04.07.154</v>
      </c>
      <c r="B904" s="8" t="str">
        <v>逻辑芯片</v>
      </c>
      <c r="C904" s="6">
        <v>245</v>
      </c>
      <c r="D904" s="22">
        <v>3000</v>
      </c>
      <c r="E904" s="6"/>
    </row>
    <row r="905">
      <c r="A905" s="6" t="str">
        <v>10.04.07.156</v>
      </c>
      <c r="B905" s="8" t="str">
        <v>电源芯片</v>
      </c>
      <c r="C905" s="6">
        <v>245</v>
      </c>
      <c r="D905" s="22">
        <v>3000</v>
      </c>
      <c r="E905" s="6"/>
    </row>
    <row r="906">
      <c r="A906" s="6" t="str">
        <v>10.04.07.158</v>
      </c>
      <c r="B906" s="8" t="str">
        <v>电源芯片</v>
      </c>
      <c r="C906" s="6">
        <v>245</v>
      </c>
      <c r="D906" s="22">
        <v>3000</v>
      </c>
      <c r="E906" s="6"/>
    </row>
    <row r="907">
      <c r="A907" s="6" t="str">
        <v>10.04.07.161</v>
      </c>
      <c r="B907" s="8" t="str">
        <v>电源芯片</v>
      </c>
      <c r="C907" s="6">
        <v>245</v>
      </c>
      <c r="D907" s="22">
        <v>3000</v>
      </c>
      <c r="E907" s="6"/>
    </row>
    <row r="908">
      <c r="A908" s="6" t="str">
        <v>10.04.07.163</v>
      </c>
      <c r="B908" s="8" t="str">
        <v>稳压器</v>
      </c>
      <c r="C908" s="6">
        <v>245</v>
      </c>
      <c r="D908" s="22">
        <v>3000</v>
      </c>
      <c r="E908" s="6"/>
    </row>
    <row r="909">
      <c r="A909" s="6" t="str">
        <v>10.04.07.164</v>
      </c>
      <c r="B909" s="8" t="str">
        <v>电源芯片</v>
      </c>
      <c r="C909" s="6">
        <v>245</v>
      </c>
      <c r="D909" s="22">
        <v>3000</v>
      </c>
      <c r="E909" s="6"/>
    </row>
    <row r="910">
      <c r="A910" s="6" t="str">
        <v>10.04.07.167</v>
      </c>
      <c r="B910" s="8" t="str">
        <v>逻辑芯片</v>
      </c>
      <c r="C910" s="6">
        <v>245</v>
      </c>
      <c r="D910" s="22">
        <v>3000</v>
      </c>
      <c r="E910" s="6"/>
    </row>
    <row r="911">
      <c r="A911" s="6" t="str">
        <v>10.04.07.181</v>
      </c>
      <c r="B911" s="8" t="str">
        <v>稳压器</v>
      </c>
      <c r="C911" s="6">
        <v>245</v>
      </c>
      <c r="D911" s="22">
        <v>3000</v>
      </c>
      <c r="E911" s="6"/>
    </row>
    <row r="912">
      <c r="A912" s="6" t="str">
        <v>10.04.07.014</v>
      </c>
      <c r="B912" s="8" t="str">
        <v>收发器</v>
      </c>
      <c r="C912" s="6">
        <v>245</v>
      </c>
      <c r="D912" s="22">
        <v>3000</v>
      </c>
      <c r="E912" s="6"/>
    </row>
    <row r="913">
      <c r="A913" s="6" t="str">
        <v>10.04.07.091</v>
      </c>
      <c r="B913" s="8" t="str">
        <v>MOS管</v>
      </c>
      <c r="C913" s="6">
        <v>300</v>
      </c>
      <c r="D913" s="22">
        <v>5000</v>
      </c>
      <c r="E913" s="6"/>
    </row>
    <row r="914">
      <c r="A914" s="6" t="str">
        <v>10.03.02.258</v>
      </c>
      <c r="B914" s="8" t="str">
        <v>激光器-V1.6</v>
      </c>
      <c r="C914" s="6">
        <v>70</v>
      </c>
      <c r="D914" s="22">
        <v>100</v>
      </c>
      <c r="E914" s="6"/>
    </row>
    <row r="915">
      <c r="A915" s="6" t="str">
        <v>10.03.02.325</v>
      </c>
      <c r="B915" s="8" t="str">
        <v>激光器-V3.0</v>
      </c>
      <c r="C915" s="6">
        <v>70</v>
      </c>
      <c r="D915" s="22">
        <v>100</v>
      </c>
      <c r="E915" s="6"/>
    </row>
    <row r="916">
      <c r="A916" s="6" t="str">
        <v>10.04.06.066</v>
      </c>
      <c r="B916" s="8" t="str">
        <v>卧贴连接器</v>
      </c>
      <c r="C916" s="6">
        <v>60</v>
      </c>
      <c r="D916" s="22">
        <v>3000</v>
      </c>
      <c r="E916" s="6"/>
    </row>
    <row r="917">
      <c r="A917" s="6" t="str">
        <v>10.04.02.173</v>
      </c>
      <c r="B917" s="8" t="str">
        <v>贴片3端子电容</v>
      </c>
      <c r="C917" s="6">
        <v>170</v>
      </c>
      <c r="D917" s="22">
        <v>4000</v>
      </c>
      <c r="E917" s="6"/>
    </row>
    <row r="918">
      <c r="A918" s="6" t="str">
        <v>10.04.02.214</v>
      </c>
      <c r="B918" s="8" t="str">
        <v>贴片3端子电容</v>
      </c>
      <c r="C918" s="6">
        <v>170</v>
      </c>
      <c r="D918" s="22">
        <v>2000</v>
      </c>
      <c r="E918" s="6"/>
    </row>
    <row r="919">
      <c r="A919" s="6" t="str">
        <v>10.04.01.298</v>
      </c>
      <c r="B919" s="8" t="str">
        <v>贴片电阻</v>
      </c>
      <c r="C919" s="6">
        <v>90</v>
      </c>
      <c r="D919" s="22">
        <v>10000</v>
      </c>
      <c r="E919" s="6"/>
    </row>
    <row r="920">
      <c r="A920" s="6" t="str">
        <v>10.04.01.389</v>
      </c>
      <c r="B920" s="8" t="str">
        <v>贴片电阻</v>
      </c>
      <c r="C920" s="6">
        <v>100</v>
      </c>
      <c r="D920" s="22">
        <v>10000</v>
      </c>
      <c r="E920" s="6"/>
    </row>
    <row r="921">
      <c r="A921" s="6" t="str">
        <v>10.04.03.022</v>
      </c>
      <c r="B921" s="8" t="str">
        <v>贴片TVS二极管</v>
      </c>
      <c r="C921" s="6">
        <v>200</v>
      </c>
      <c r="D921" s="22">
        <v>3000</v>
      </c>
      <c r="E921" s="6"/>
    </row>
    <row r="922">
      <c r="A922" s="6" t="str">
        <v>10.04.06.045</v>
      </c>
      <c r="B922" s="8" t="str">
        <v>连接器</v>
      </c>
      <c r="C922" s="6">
        <v>90</v>
      </c>
      <c r="D922" s="22">
        <v>3500</v>
      </c>
      <c r="E922" s="6"/>
    </row>
    <row r="923">
      <c r="A923" s="6" t="str">
        <v>10.04.07.169</v>
      </c>
      <c r="B923" s="8" t="str">
        <v>D/A芯片</v>
      </c>
      <c r="C923" s="6">
        <v>300</v>
      </c>
      <c r="D923" s="22">
        <v>500</v>
      </c>
      <c r="E923" s="6"/>
    </row>
    <row r="924">
      <c r="A924" s="6" t="str">
        <v>10.04.09.078</v>
      </c>
      <c r="B924" s="8" t="str">
        <v>滤波器</v>
      </c>
      <c r="C924" s="6">
        <v>60</v>
      </c>
      <c r="D924" s="22">
        <v>6000</v>
      </c>
      <c r="E924" s="6"/>
    </row>
    <row r="925">
      <c r="A925" s="6" t="str">
        <v>10.04.03.092</v>
      </c>
      <c r="B925" s="8" t="str">
        <v>TVS二极管</v>
      </c>
      <c r="C925" s="6">
        <v>60</v>
      </c>
      <c r="D925" s="22">
        <v>5000</v>
      </c>
      <c r="E925" s="6"/>
    </row>
    <row r="926">
      <c r="A926" s="6" t="str">
        <v>10.04.06.044</v>
      </c>
      <c r="B926" s="8" t="str">
        <v>连接器</v>
      </c>
      <c r="C926" s="6">
        <v>90</v>
      </c>
      <c r="D926" s="22">
        <v>3500</v>
      </c>
      <c r="E926" s="6"/>
    </row>
    <row r="927">
      <c r="A927" s="6" t="str">
        <v>10.04.09.063</v>
      </c>
      <c r="B927" s="8" t="str">
        <v>贴片共模电感</v>
      </c>
      <c r="C927" s="6">
        <v>150</v>
      </c>
      <c r="D927" s="22">
        <v>2000</v>
      </c>
      <c r="E927" s="6"/>
    </row>
    <row r="928">
      <c r="A928" s="6" t="str">
        <v>10.04.06.074</v>
      </c>
      <c r="B928" s="8" t="str">
        <v>通讯航插座</v>
      </c>
      <c r="C928" s="6">
        <v>210</v>
      </c>
      <c r="D928" s="22">
        <v>100</v>
      </c>
      <c r="E928" s="6"/>
    </row>
    <row r="929">
      <c r="A929" s="6" t="str">
        <v>10.04.06.075</v>
      </c>
      <c r="B929" s="8" t="str">
        <v>电源航插座</v>
      </c>
      <c r="C929" s="6">
        <v>210</v>
      </c>
      <c r="D929" s="22">
        <v>100</v>
      </c>
      <c r="E929" s="6"/>
    </row>
    <row r="930">
      <c r="A930" s="6" t="str">
        <v>10.04.06.087</v>
      </c>
      <c r="B930" s="8" t="str">
        <v>通讯航插内芯</v>
      </c>
      <c r="C930" s="6">
        <v>90</v>
      </c>
      <c r="D930" s="22">
        <v>100</v>
      </c>
      <c r="E930" s="6"/>
    </row>
    <row r="931">
      <c r="A931" s="6" t="str">
        <v>10.04.06.088</v>
      </c>
      <c r="B931" s="8" t="str">
        <v>电源航插内芯</v>
      </c>
      <c r="C931" s="6">
        <v>120</v>
      </c>
      <c r="D931" s="22">
        <v>100</v>
      </c>
      <c r="E931" s="6"/>
    </row>
    <row r="932">
      <c r="A932" s="6" t="str">
        <v>10.04.07.177</v>
      </c>
      <c r="B932" s="8" t="str">
        <v>Soc芯片</v>
      </c>
      <c r="C932" s="6">
        <v>280</v>
      </c>
      <c r="D932" s="22">
        <v>500</v>
      </c>
      <c r="E932" s="6"/>
    </row>
    <row r="933">
      <c r="A933" s="6" t="str">
        <v>10.04.07.200</v>
      </c>
      <c r="B933" s="8" t="str">
        <v>Soc芯片</v>
      </c>
      <c r="C933" s="6">
        <v>280</v>
      </c>
      <c r="D933" s="22">
        <v>500</v>
      </c>
      <c r="E933" s="6"/>
    </row>
    <row r="934">
      <c r="A934" s="6" t="str">
        <v>10.03.02.215</v>
      </c>
      <c r="B934" s="8" t="str">
        <v>激光器(中)</v>
      </c>
      <c r="C934" s="6">
        <v>70</v>
      </c>
      <c r="D934" s="22">
        <v>100</v>
      </c>
      <c r="E934" s="6"/>
    </row>
    <row r="935">
      <c r="A935" s="6" t="str">
        <v>10.04.06.068</v>
      </c>
      <c r="B935" s="8" t="str">
        <v>连接器</v>
      </c>
      <c r="C935" s="6">
        <v>210</v>
      </c>
      <c r="D935" s="22">
        <v>1000</v>
      </c>
      <c r="E935" s="6"/>
    </row>
    <row r="936">
      <c r="A936" s="6" t="str">
        <v>10.04.06.076</v>
      </c>
      <c r="B936" s="8" t="str">
        <v>卧式连接器</v>
      </c>
      <c r="C936" s="6">
        <v>150</v>
      </c>
      <c r="D936" s="22">
        <v>1000</v>
      </c>
      <c r="E936" s="6"/>
    </row>
    <row r="937">
      <c r="A937" s="6" t="str">
        <v>10.03.02.217</v>
      </c>
      <c r="B937" s="8" t="str">
        <v>振镜带驱动板</v>
      </c>
      <c r="C937" s="6">
        <v>60</v>
      </c>
      <c r="D937" s="22">
        <v>100</v>
      </c>
      <c r="E937" s="6"/>
    </row>
    <row r="938">
      <c r="A938" s="6" t="str">
        <v>10.03.02.259</v>
      </c>
      <c r="B938" s="8" t="str">
        <v>振镜带驱动板-V1.6</v>
      </c>
      <c r="C938" s="6">
        <v>60</v>
      </c>
      <c r="D938" s="22">
        <v>100</v>
      </c>
      <c r="E938" s="6"/>
    </row>
    <row r="939">
      <c r="A939" s="6" t="str">
        <v>10.04.07.093</v>
      </c>
      <c r="B939" s="8" t="str">
        <v>放大器</v>
      </c>
      <c r="C939" s="6">
        <v>365</v>
      </c>
      <c r="D939" s="22">
        <v>5000</v>
      </c>
      <c r="E939" s="6"/>
    </row>
    <row r="940">
      <c r="A940" s="6" t="str">
        <v>10.04.07.141</v>
      </c>
      <c r="B940" s="8" t="str">
        <v>收发器</v>
      </c>
      <c r="C940" s="6">
        <v>365</v>
      </c>
      <c r="D940" s="22">
        <v>2500</v>
      </c>
      <c r="E940" s="6"/>
    </row>
    <row r="941">
      <c r="A941" s="6" t="str">
        <v>10.04.07.160</v>
      </c>
      <c r="B941" s="8" t="str">
        <v>电源芯片</v>
      </c>
      <c r="C941" s="6">
        <v>365</v>
      </c>
      <c r="D941" s="22">
        <v>2500</v>
      </c>
      <c r="E941" s="6"/>
    </row>
    <row r="942">
      <c r="A942" s="6" t="str">
        <v>10.04.07.168</v>
      </c>
      <c r="B942" s="8" t="str">
        <v>运放芯片</v>
      </c>
      <c r="C942" s="6">
        <v>180</v>
      </c>
      <c r="D942" s="22">
        <v>500</v>
      </c>
      <c r="E942" s="6"/>
    </row>
    <row r="943">
      <c r="A943" s="6" t="str">
        <v>10.04.07.170</v>
      </c>
      <c r="B943" s="8" t="str">
        <v>基准芯片</v>
      </c>
      <c r="C943" s="6">
        <v>365</v>
      </c>
      <c r="D943" s="22">
        <v>1000</v>
      </c>
      <c r="E943" s="6"/>
    </row>
    <row r="944">
      <c r="A944" s="6" t="str">
        <v>10.04.07.171</v>
      </c>
      <c r="B944" s="8" t="str">
        <v>稳压器</v>
      </c>
      <c r="C944" s="6">
        <v>365</v>
      </c>
      <c r="D944" s="22">
        <v>2500</v>
      </c>
      <c r="E944" s="6"/>
    </row>
    <row r="945">
      <c r="A945" s="6" t="str">
        <v>10.04.07.172</v>
      </c>
      <c r="B945" s="8" t="str">
        <v>电源芯片</v>
      </c>
      <c r="C945" s="6">
        <v>365</v>
      </c>
      <c r="D945" s="22">
        <v>2500</v>
      </c>
      <c r="E945" s="6"/>
    </row>
    <row r="946">
      <c r="A946" s="6" t="str">
        <v>10.04.07.173</v>
      </c>
      <c r="B946" s="8" t="str">
        <v>电源芯片</v>
      </c>
      <c r="C946" s="6">
        <v>365</v>
      </c>
      <c r="D946" s="22">
        <v>2500</v>
      </c>
      <c r="E946" s="6"/>
    </row>
    <row r="947">
      <c r="A947" s="6" t="str">
        <v>10.04.07.185</v>
      </c>
      <c r="B947" s="8" t="str">
        <v>比较器</v>
      </c>
      <c r="C947" s="6">
        <v>365</v>
      </c>
      <c r="D947" s="22">
        <v>500</v>
      </c>
      <c r="E947" s="6"/>
    </row>
    <row r="948">
      <c r="A948" s="6" t="str">
        <v>10.04.07.188</v>
      </c>
      <c r="B948" s="8" t="str">
        <v>RAM芯片</v>
      </c>
      <c r="C948" s="6">
        <v>90</v>
      </c>
      <c r="D948" s="22">
        <v>2000</v>
      </c>
      <c r="E948" s="6"/>
    </row>
    <row r="949">
      <c r="A949" s="6" t="str">
        <v>10.04.07.092</v>
      </c>
      <c r="B949" s="8" t="str">
        <v>比较器</v>
      </c>
      <c r="C949" s="6">
        <v>365</v>
      </c>
      <c r="D949" s="22">
        <v>2500</v>
      </c>
      <c r="E949" s="6"/>
    </row>
    <row r="950">
      <c r="A950" s="6" t="str">
        <v>10.04.07.143</v>
      </c>
      <c r="B950" s="8" t="str">
        <v>转换器</v>
      </c>
      <c r="C950" s="6">
        <v>365</v>
      </c>
      <c r="D950" s="22">
        <v>2500</v>
      </c>
      <c r="E950" s="6"/>
    </row>
    <row r="951">
      <c r="A951" s="6" t="str">
        <v>10.04.07.182</v>
      </c>
      <c r="B951" s="8" t="str">
        <v>保护芯片</v>
      </c>
      <c r="C951" s="6">
        <v>365</v>
      </c>
      <c r="D951" s="22">
        <v>2500</v>
      </c>
      <c r="E951" s="6"/>
    </row>
    <row r="952">
      <c r="A952" s="6" t="str">
        <v>10.04.07.197</v>
      </c>
      <c r="B952" s="8" t="str">
        <v>网口芯片</v>
      </c>
      <c r="C952" s="6">
        <v>365</v>
      </c>
      <c r="D952" s="22">
        <v>750</v>
      </c>
      <c r="E952" s="6"/>
    </row>
    <row r="953">
      <c r="A953" s="6" t="str">
        <v>10.04.09.059</v>
      </c>
      <c r="B953" s="8" t="str">
        <v>表贴共模电感</v>
      </c>
      <c r="C953" s="6">
        <v>150</v>
      </c>
      <c r="D953" s="22">
        <v>2000</v>
      </c>
      <c r="E953" s="6"/>
    </row>
    <row r="954">
      <c r="A954" s="6" t="str">
        <v>10.04.09.072</v>
      </c>
      <c r="B954" s="8" t="str">
        <v>贴片电感</v>
      </c>
      <c r="C954" s="6">
        <v>90</v>
      </c>
      <c r="D954" s="22">
        <v>2000</v>
      </c>
      <c r="E954" s="6"/>
    </row>
    <row r="955">
      <c r="A955" s="6" t="str">
        <v>10.04.09.073</v>
      </c>
      <c r="B955" s="8" t="str">
        <v>贴片电感</v>
      </c>
      <c r="C955" s="6">
        <v>90</v>
      </c>
      <c r="D955" s="22">
        <v>1000</v>
      </c>
      <c r="E955" s="6"/>
    </row>
    <row r="956">
      <c r="A956" s="6" t="str">
        <v>10.04.03.128</v>
      </c>
      <c r="B956" s="8" t="str">
        <v>TVS二极管</v>
      </c>
      <c r="C956" s="6">
        <v>70</v>
      </c>
      <c r="D956" s="22">
        <v>15000</v>
      </c>
      <c r="E956" s="6"/>
    </row>
    <row r="957">
      <c r="A957" s="6" t="str">
        <v>10.04.07.103</v>
      </c>
      <c r="B957" s="8" t="str">
        <v>MCU</v>
      </c>
      <c r="C957" s="6">
        <v>140</v>
      </c>
      <c r="D957" s="22">
        <v>3000</v>
      </c>
      <c r="E957" s="6"/>
    </row>
    <row r="958">
      <c r="A958" s="6" t="str">
        <v>10.04.07.126</v>
      </c>
      <c r="B958" s="8" t="str">
        <v>MCU</v>
      </c>
      <c r="C958" s="6">
        <v>140</v>
      </c>
      <c r="D958" s="22">
        <v>3000</v>
      </c>
      <c r="E958" s="6"/>
    </row>
    <row r="959">
      <c r="A959" s="6" t="str">
        <v>10.04.07.139</v>
      </c>
      <c r="B959" s="8" t="str">
        <v>闪存</v>
      </c>
      <c r="C959" s="6">
        <v>140</v>
      </c>
      <c r="D959" s="22">
        <v>3000</v>
      </c>
      <c r="E959" s="6"/>
    </row>
    <row r="960">
      <c r="A960" s="6" t="str">
        <v>10.04.07.144</v>
      </c>
      <c r="B960" s="8" t="str">
        <v>MCU</v>
      </c>
      <c r="C960" s="6">
        <v>140</v>
      </c>
      <c r="D960" s="22">
        <v>3000</v>
      </c>
      <c r="E960" s="6"/>
    </row>
    <row r="961">
      <c r="A961" s="6" t="str">
        <v>10.04.07.146</v>
      </c>
      <c r="B961" s="8" t="str">
        <v>MCU</v>
      </c>
      <c r="C961" s="6">
        <v>140</v>
      </c>
      <c r="D961" s="22">
        <v>2940</v>
      </c>
      <c r="E961" s="6"/>
    </row>
    <row r="962">
      <c r="A962" s="6" t="str">
        <v>10.04.03.024</v>
      </c>
      <c r="B962" s="8" t="str">
        <v>贴片LED</v>
      </c>
      <c r="C962" s="6">
        <v>100</v>
      </c>
      <c r="D962" s="22">
        <v>2000</v>
      </c>
      <c r="E962" s="6"/>
    </row>
    <row r="963">
      <c r="A963" s="6" t="str">
        <v>10.04.03.055</v>
      </c>
      <c r="B963" s="8" t="str">
        <v>光电二极管</v>
      </c>
      <c r="C963" s="6">
        <v>100</v>
      </c>
      <c r="D963" s="22">
        <v>2000</v>
      </c>
      <c r="E963" s="6"/>
    </row>
    <row r="964">
      <c r="A964" s="6" t="str">
        <v>10.04.07.125</v>
      </c>
      <c r="B964" s="8" t="str">
        <v>低压差线性稳压器</v>
      </c>
      <c r="C964" s="6">
        <v>84</v>
      </c>
      <c r="D964" s="22">
        <v>3000</v>
      </c>
      <c r="E964" s="6"/>
    </row>
    <row r="965">
      <c r="A965" s="6" t="str">
        <v>10.04.07.140</v>
      </c>
      <c r="B965" s="8" t="str">
        <v>变换器</v>
      </c>
      <c r="C965" s="6">
        <v>84</v>
      </c>
      <c r="D965" s="22">
        <v>3000</v>
      </c>
      <c r="E965" s="6"/>
    </row>
    <row r="966">
      <c r="A966" s="6" t="str">
        <v>10.04.07.085</v>
      </c>
      <c r="B966" s="8" t="str">
        <v>转换器</v>
      </c>
      <c r="C966" s="6">
        <v>120</v>
      </c>
      <c r="D966" s="22">
        <v>5000</v>
      </c>
      <c r="E966" s="6"/>
    </row>
    <row r="967">
      <c r="A967" s="6" t="str">
        <v>10.04.07.174</v>
      </c>
      <c r="B967" s="8" t="str">
        <v>TDC芯片</v>
      </c>
      <c r="C967" s="6">
        <v>180</v>
      </c>
      <c r="D967" s="22">
        <v>500</v>
      </c>
      <c r="E967" s="6"/>
    </row>
    <row r="968">
      <c r="A968" s="6" t="str">
        <v>10.04.01.307</v>
      </c>
      <c r="B968" s="8" t="str">
        <v>贴片压敏电阻</v>
      </c>
      <c r="C968" s="28">
        <v>98</v>
      </c>
      <c r="D968" s="22">
        <v>1000</v>
      </c>
      <c r="E968" s="28"/>
    </row>
    <row r="969">
      <c r="A969" s="6" t="str">
        <v>10.04.07.094</v>
      </c>
      <c r="B969" s="8" t="str">
        <v>放大器</v>
      </c>
      <c r="C969" s="6">
        <v>245</v>
      </c>
      <c r="D969" s="22">
        <v>3000</v>
      </c>
      <c r="E969" s="6"/>
    </row>
    <row r="970">
      <c r="A970" s="6" t="str">
        <v>10.04.07.063</v>
      </c>
      <c r="B970" s="8" t="str">
        <v>缓冲器</v>
      </c>
      <c r="C970" s="6">
        <v>245</v>
      </c>
      <c r="D970" s="22">
        <v>3000</v>
      </c>
      <c r="E970" s="6"/>
    </row>
    <row r="971">
      <c r="A971" s="6" t="str">
        <v>10.04.07.196</v>
      </c>
      <c r="B971" s="8" t="str">
        <v>稳压器</v>
      </c>
      <c r="C971" s="6">
        <v>245</v>
      </c>
      <c r="D971" s="22">
        <v>3000</v>
      </c>
      <c r="E971" s="6"/>
    </row>
    <row r="972">
      <c r="A972" s="6" t="str">
        <v>10.04.07.208</v>
      </c>
      <c r="B972" s="8" t="str">
        <v>电源芯片</v>
      </c>
      <c r="C972" s="28">
        <v>84</v>
      </c>
      <c r="D972" s="22">
        <v>3000</v>
      </c>
      <c r="E972" s="28"/>
    </row>
    <row r="973">
      <c r="A973" s="6" t="str">
        <v>10.04.07.205</v>
      </c>
      <c r="B973" s="8" t="str">
        <v>转换器</v>
      </c>
      <c r="C973" s="6">
        <v>245</v>
      </c>
      <c r="D973" s="22">
        <v>1000</v>
      </c>
      <c r="E973" s="6"/>
    </row>
    <row r="974">
      <c r="A974" s="6" t="str">
        <v>10.04.09.058</v>
      </c>
      <c r="B974" s="8" t="str">
        <v>表贴共模电感</v>
      </c>
      <c r="C974" s="6">
        <v>245</v>
      </c>
      <c r="D974" s="22">
        <v>1000</v>
      </c>
      <c r="E974" s="6"/>
    </row>
    <row r="975">
      <c r="A975" s="6" t="str">
        <v>10.04.07.191</v>
      </c>
      <c r="B975" s="8" t="str">
        <v>稳压器</v>
      </c>
      <c r="C975" s="6">
        <v>245</v>
      </c>
      <c r="D975" s="22">
        <v>1000</v>
      </c>
      <c r="E975" s="6"/>
    </row>
    <row r="976">
      <c r="A976" s="6" t="str">
        <v>10.04.07.192</v>
      </c>
      <c r="B976" s="8" t="str">
        <v>比较器</v>
      </c>
      <c r="C976" s="6">
        <v>245</v>
      </c>
      <c r="D976" s="22">
        <v>1000</v>
      </c>
      <c r="E976" s="6"/>
    </row>
    <row r="977">
      <c r="A977" s="6" t="str">
        <v>10.04.07.193</v>
      </c>
      <c r="B977" s="8" t="str">
        <v>比较器</v>
      </c>
      <c r="C977" s="6">
        <v>245</v>
      </c>
      <c r="D977" s="22">
        <v>500</v>
      </c>
      <c r="E977" s="6"/>
    </row>
    <row r="978">
      <c r="A978" s="6" t="str">
        <v>10.04.07.194</v>
      </c>
      <c r="B978" s="8" t="str">
        <v>D/A芯片</v>
      </c>
      <c r="C978" s="6">
        <v>245</v>
      </c>
      <c r="D978" s="22">
        <v>500</v>
      </c>
      <c r="E978" s="6"/>
    </row>
    <row r="979">
      <c r="A979" s="6" t="str">
        <v>10.04.07.135</v>
      </c>
      <c r="B979" s="8" t="str">
        <v>逻辑门</v>
      </c>
      <c r="C979" s="28">
        <v>245</v>
      </c>
      <c r="D979" s="22">
        <v>5000</v>
      </c>
      <c r="E979" s="28"/>
    </row>
    <row r="980">
      <c r="A980" s="6" t="str">
        <v>10.04.07.360</v>
      </c>
      <c r="B980" s="8" t="str">
        <v>接口IC</v>
      </c>
      <c r="C980" s="28">
        <v>245</v>
      </c>
      <c r="D980" s="22">
        <v>2500</v>
      </c>
      <c r="E980" s="28"/>
    </row>
    <row r="981">
      <c r="A981" s="6" t="str">
        <v>10.04.03.003</v>
      </c>
      <c r="B981" s="8" t="str">
        <v>贴片肖特基二极管</v>
      </c>
      <c r="C981" s="28">
        <v>245</v>
      </c>
      <c r="D981" s="22">
        <v>3000</v>
      </c>
      <c r="E981" s="28"/>
    </row>
    <row r="982">
      <c r="A982" s="6" t="str">
        <v>10.04.07.128</v>
      </c>
      <c r="B982" s="8" t="str">
        <v>稳压器</v>
      </c>
      <c r="C982" s="28">
        <v>245</v>
      </c>
      <c r="D982" s="22">
        <v>3000</v>
      </c>
      <c r="E982" s="28"/>
    </row>
    <row r="983">
      <c r="A983" s="6" t="str">
        <v>10.04.07.142</v>
      </c>
      <c r="B983" s="8" t="str">
        <v>稳压器</v>
      </c>
      <c r="C983" s="28">
        <v>245</v>
      </c>
      <c r="D983" s="22">
        <v>100</v>
      </c>
      <c r="E983" s="28"/>
    </row>
    <row r="984">
      <c r="A984" s="6" t="str">
        <v>10.04.07.147</v>
      </c>
      <c r="B984" s="8" t="str">
        <v>单路模拟开关</v>
      </c>
      <c r="C984" s="28">
        <v>245</v>
      </c>
      <c r="D984" s="22">
        <v>3000</v>
      </c>
      <c r="E984" s="28"/>
    </row>
    <row r="985">
      <c r="A985" s="22" t="str">
        <v>10.02.01.064</v>
      </c>
      <c r="B985" s="24" t="str">
        <v>M2.5*10内六角杯头组合螺钉</v>
      </c>
      <c r="C985" s="22">
        <v>30</v>
      </c>
      <c r="D985" s="22">
        <v>1000</v>
      </c>
      <c r="E985" s="22"/>
    </row>
    <row r="986">
      <c r="A986" s="22" t="str">
        <v>10.06.02.399</v>
      </c>
      <c r="B986" s="24" t="str">
        <v>TF合格证</v>
      </c>
      <c r="C986" s="22">
        <v>15</v>
      </c>
      <c r="D986" s="22">
        <v>4000</v>
      </c>
      <c r="E986" s="22"/>
    </row>
    <row r="987">
      <c r="A987" s="22" t="str">
        <v>10.06.01.417</v>
      </c>
      <c r="B987" s="24" t="str">
        <v>自封袋</v>
      </c>
      <c r="C987" s="22">
        <v>15</v>
      </c>
      <c r="D987" s="22">
        <v>100</v>
      </c>
      <c r="E987" s="22"/>
    </row>
    <row r="988">
      <c r="A988" s="22" t="str">
        <v>10.02.01.063</v>
      </c>
      <c r="B988" s="24" t="str">
        <v>内六角组合螺钉</v>
      </c>
      <c r="C988" s="22">
        <v>30</v>
      </c>
      <c r="D988" s="22">
        <v>400</v>
      </c>
      <c r="E988" s="22"/>
    </row>
    <row r="989">
      <c r="A989" s="22" t="str">
        <v>10.03.02.349</v>
      </c>
      <c r="B989" s="24" t="str">
        <v>雷达万向节转接板</v>
      </c>
      <c r="C989" s="22">
        <v>30</v>
      </c>
      <c r="D989" s="22">
        <v>200</v>
      </c>
      <c r="E989" s="22"/>
    </row>
    <row r="990">
      <c r="A990" s="22" t="str">
        <v>10.03.02.350</v>
      </c>
      <c r="B990" s="24" t="str">
        <v>雷达俯装防雨罩</v>
      </c>
      <c r="C990" s="22">
        <v>30</v>
      </c>
      <c r="D990" s="22">
        <v>200</v>
      </c>
      <c r="E990" s="22"/>
    </row>
    <row r="991">
      <c r="A991" s="22" t="str">
        <v>10.02.02.019</v>
      </c>
      <c r="B991" s="24" t="str">
        <v>TS01_自攻螺钉</v>
      </c>
      <c r="C991" s="22">
        <v>30</v>
      </c>
      <c r="D991" s="22">
        <v>5000</v>
      </c>
      <c r="E991" s="22"/>
    </row>
    <row r="992">
      <c r="A992" s="22" t="str">
        <v>10.06.01.416</v>
      </c>
      <c r="B992" s="24" t="str">
        <v>防静电屏蔽袋</v>
      </c>
      <c r="C992" s="22">
        <v>10</v>
      </c>
      <c r="D992" s="22">
        <v>100</v>
      </c>
      <c r="E992" s="22"/>
    </row>
    <row r="993">
      <c r="A993" s="22" t="str">
        <v>10.02.01.067</v>
      </c>
      <c r="B993" s="24" t="str">
        <v>内十字圆头螺钉</v>
      </c>
      <c r="C993" s="22">
        <v>30</v>
      </c>
      <c r="D993" s="22">
        <v>3000</v>
      </c>
      <c r="E993" s="22"/>
    </row>
    <row r="994">
      <c r="A994" s="22" t="str">
        <v>10.02.01.041</v>
      </c>
      <c r="B994" s="24" t="str">
        <v>十字槽盘头螺钉</v>
      </c>
      <c r="C994" s="22">
        <v>30</v>
      </c>
      <c r="D994" s="22">
        <v>200</v>
      </c>
      <c r="E994" s="22"/>
    </row>
    <row r="995">
      <c r="A995" s="22" t="str">
        <v>10.04.13.415</v>
      </c>
      <c r="B995" s="24"/>
      <c r="C995" s="22">
        <v>45</v>
      </c>
      <c r="D995" s="22">
        <v>200</v>
      </c>
      <c r="E995" s="22"/>
    </row>
    <row r="996">
      <c r="A996" s="22" t="str">
        <v>10.04.13.014</v>
      </c>
      <c r="B996" s="24"/>
      <c r="C996" s="22">
        <v>30</v>
      </c>
      <c r="D996" s="22">
        <v>100</v>
      </c>
      <c r="E996" s="22"/>
    </row>
    <row r="997">
      <c r="A997" s="23" t="str">
        <v>10.04.13.414</v>
      </c>
      <c r="B997" s="24"/>
      <c r="C997" s="22">
        <v>45</v>
      </c>
      <c r="D997" s="22">
        <v>100</v>
      </c>
      <c r="E997" s="22"/>
    </row>
    <row r="998">
      <c r="A998" s="23" t="str">
        <v>10.04.13.413</v>
      </c>
      <c r="B998" s="24"/>
      <c r="C998" s="22">
        <v>45</v>
      </c>
      <c r="D998" s="22">
        <v>100</v>
      </c>
      <c r="E998" s="22"/>
    </row>
    <row r="999">
      <c r="A999" s="23" t="str">
        <v>10.03.02.351</v>
      </c>
      <c r="B999" s="24"/>
      <c r="C999" s="22">
        <v>30</v>
      </c>
      <c r="D999" s="22">
        <v>100</v>
      </c>
      <c r="E999" s="22"/>
    </row>
  </sheetData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39"/>
    <col collapsed="false" customWidth="true" hidden="false" max="3" min="3" style="0" width="18"/>
    <col collapsed="false" customWidth="true" hidden="false" max="4" min="4" style="0" width="12"/>
    <col collapsed="false" customWidth="true" hidden="false" max="5" min="5" style="0" width="14"/>
    <col collapsed="false" customWidth="true" hidden="false" max="6" min="6" style="0" width="9"/>
  </cols>
  <sheetData>
    <row r="1">
      <c r="A1" s="20" t="str">
        <v>物料编码</v>
      </c>
      <c r="B1" s="1" t="str">
        <v>物料名称</v>
      </c>
      <c r="C1" s="38" t="str">
        <v>现有库存</v>
      </c>
      <c r="D1" s="20" t="str">
        <v>安全库存</v>
      </c>
      <c r="E1" s="20" t="str">
        <v>最小批量</v>
      </c>
      <c r="F1" s="20" t="str">
        <v>阶梯数量</v>
      </c>
    </row>
    <row r="2">
      <c r="A2" s="31" t="str">
        <v>12.01.01.194</v>
      </c>
      <c r="B2" s="32" t="str">
        <v>S2R继电器主板</v>
      </c>
      <c r="C2" s="2">
        <v>320</v>
      </c>
      <c r="D2" s="3">
        <v>200</v>
      </c>
      <c r="E2" s="3">
        <v>100</v>
      </c>
      <c r="F2" s="3">
        <v>10</v>
      </c>
    </row>
    <row r="3">
      <c r="A3" s="36" t="str">
        <v>12.01.01.155</v>
      </c>
      <c r="B3" s="35" t="str">
        <v>TF02-Pro-W-485转接板</v>
      </c>
      <c r="C3" s="2">
        <v>166</v>
      </c>
      <c r="D3" s="3">
        <v>100</v>
      </c>
      <c r="E3" s="3">
        <v>100</v>
      </c>
      <c r="F3" s="3">
        <v>10</v>
      </c>
    </row>
    <row r="4">
      <c r="A4" s="33" t="str">
        <v>12.01.01.219</v>
      </c>
      <c r="B4" s="34" t="str">
        <v>TF02-Pro-W主板</v>
      </c>
      <c r="C4" s="2">
        <v>0</v>
      </c>
      <c r="E4" s="3">
        <v>100</v>
      </c>
      <c r="F4" s="3">
        <v>10</v>
      </c>
    </row>
    <row r="5">
      <c r="A5" s="31" t="str">
        <v>12.01.01.217</v>
      </c>
      <c r="B5" s="35" t="str">
        <v>TF02主板V4.8</v>
      </c>
      <c r="C5" s="2">
        <v>0</v>
      </c>
      <c r="D5" s="3">
        <v>800</v>
      </c>
      <c r="E5" s="3">
        <v>1200</v>
      </c>
      <c r="F5" s="3">
        <v>100</v>
      </c>
    </row>
    <row r="6">
      <c r="A6" s="36" t="str">
        <v>12.01.01.125</v>
      </c>
      <c r="B6" s="35" t="str">
        <v>TF03-V1-主板</v>
      </c>
      <c r="C6" s="2">
        <v>0</v>
      </c>
    </row>
    <row r="7">
      <c r="A7" s="36" t="str">
        <v>12.01.01.163</v>
      </c>
      <c r="B7" s="35" t="str">
        <v>TF03-V1-接收板</v>
      </c>
      <c r="C7" s="2">
        <v>0</v>
      </c>
    </row>
    <row r="8">
      <c r="A8" s="36" t="str">
        <v>12.01.01.165</v>
      </c>
      <c r="B8" s="35" t="str">
        <v>TF03-V1-发射板</v>
      </c>
      <c r="C8" s="2">
        <v>0</v>
      </c>
    </row>
    <row r="9">
      <c r="A9" s="36" t="str">
        <v>12.01.01.191</v>
      </c>
      <c r="B9" s="35" t="str">
        <v>TF03-V3-主板</v>
      </c>
      <c r="C9" s="2">
        <v>0</v>
      </c>
    </row>
    <row r="10">
      <c r="A10" s="36" t="str">
        <v>12.01.01.192</v>
      </c>
      <c r="B10" s="35" t="str">
        <v>TF03-V3-接收板</v>
      </c>
      <c r="C10" s="2">
        <v>184</v>
      </c>
    </row>
    <row r="11">
      <c r="A11" s="36" t="str">
        <v>12.01.01.140</v>
      </c>
      <c r="B11" s="35" t="str">
        <v>TF03-V2-主板-CAN</v>
      </c>
      <c r="C11" s="2">
        <v>334</v>
      </c>
      <c r="D11" s="3">
        <v>600</v>
      </c>
      <c r="E11" s="3">
        <v>1200</v>
      </c>
      <c r="F11" s="3">
        <v>100</v>
      </c>
    </row>
    <row r="12">
      <c r="A12" s="36" t="str">
        <v>12.01.01.142</v>
      </c>
      <c r="B12" s="35" t="str">
        <v>TF03-V2-主板-485</v>
      </c>
      <c r="C12" s="2">
        <v>160</v>
      </c>
      <c r="D12" s="3">
        <v>300</v>
      </c>
      <c r="E12" s="3">
        <v>600</v>
      </c>
      <c r="F12" s="3">
        <v>100</v>
      </c>
    </row>
    <row r="13">
      <c r="A13" s="36" t="str">
        <v>12.01.01.144</v>
      </c>
      <c r="B13" s="35" t="str">
        <v>TF03-V2-主板-4~20ma</v>
      </c>
      <c r="C13" s="2">
        <v>435</v>
      </c>
      <c r="D13" s="3">
        <v>100</v>
      </c>
      <c r="E13" s="3">
        <v>300</v>
      </c>
      <c r="F13" s="3">
        <v>100</v>
      </c>
    </row>
    <row r="14">
      <c r="A14" s="36" t="str">
        <v>12.01.01.159</v>
      </c>
      <c r="B14" s="35" t="str">
        <v>TF03-V2/V3-功能板-CAN</v>
      </c>
      <c r="C14" s="2">
        <v>0</v>
      </c>
    </row>
    <row r="15">
      <c r="A15" s="36" t="str">
        <v>12.01.01.153</v>
      </c>
      <c r="B15" s="35" t="str">
        <v>TF03-V2-功能板-485</v>
      </c>
      <c r="C15" s="2">
        <v>0</v>
      </c>
    </row>
    <row r="16">
      <c r="A16" s="36" t="str">
        <v>12.01.01.195</v>
      </c>
      <c r="B16" s="35" t="str">
        <v>TF03-V2-功能板-4~20ma</v>
      </c>
      <c r="C16" s="2">
        <v>0</v>
      </c>
    </row>
    <row r="17">
      <c r="A17" s="36" t="str">
        <v>12.01.01.169</v>
      </c>
      <c r="B17" s="35" t="str">
        <v>TF03-V2/V3-发射板</v>
      </c>
      <c r="C17" s="2">
        <v>2214</v>
      </c>
      <c r="D17" s="3">
        <v>1000</v>
      </c>
      <c r="E17" s="3">
        <v>3300</v>
      </c>
      <c r="F17" s="3">
        <v>100</v>
      </c>
    </row>
    <row r="18">
      <c r="A18" s="36" t="str">
        <v>12.01.01.164</v>
      </c>
      <c r="B18" s="35" t="str">
        <v>TF03-V2-接收板</v>
      </c>
      <c r="C18" s="2">
        <v>387</v>
      </c>
      <c r="D18" s="3">
        <v>1000</v>
      </c>
      <c r="E18" s="3">
        <v>1000</v>
      </c>
      <c r="F18" s="3">
        <v>100</v>
      </c>
    </row>
    <row r="19">
      <c r="A19" s="36" t="str">
        <v>12.01.01.214</v>
      </c>
      <c r="B19" s="35" t="str" xml:space="preserve">
        <v>TF-luna主板 </v>
      </c>
      <c r="C19" s="2">
        <v>7484</v>
      </c>
      <c r="D19" s="3">
        <v>6000</v>
      </c>
      <c r="E19" s="3">
        <v>15000</v>
      </c>
      <c r="F19" s="3">
        <v>1000</v>
      </c>
    </row>
    <row r="20">
      <c r="A20" s="36" t="str">
        <v>12.01.01.139</v>
      </c>
      <c r="B20" s="35" t="str">
        <v>TFmini Plus-L-2400主板</v>
      </c>
      <c r="C20" s="2">
        <v>3607</v>
      </c>
      <c r="D20" s="3">
        <v>3000</v>
      </c>
      <c r="E20" s="3">
        <v>6000</v>
      </c>
      <c r="F20" s="3">
        <v>1000</v>
      </c>
    </row>
    <row r="21">
      <c r="A21" s="36" t="str">
        <v>12.01.01.171</v>
      </c>
      <c r="B21" s="35" t="str" xml:space="preserve">
        <v>TFmini-S-A主板 </v>
      </c>
      <c r="C21" s="2">
        <v>1331</v>
      </c>
    </row>
    <row r="22">
      <c r="A22" s="36" t="str">
        <v>12.01.01.215</v>
      </c>
      <c r="B22" s="35" t="str" xml:space="preserve">
        <v>TFmini-S主板 </v>
      </c>
      <c r="C22" s="2">
        <v>186</v>
      </c>
      <c r="D22" s="3">
        <v>3000</v>
      </c>
      <c r="E22" s="3">
        <v>6000</v>
      </c>
      <c r="F22" s="3">
        <v>1000</v>
      </c>
    </row>
    <row r="23">
      <c r="A23" s="36" t="str">
        <v>12.01.01.135</v>
      </c>
      <c r="B23" s="35" t="str">
        <v>TFmini-S-R主板</v>
      </c>
      <c r="C23" s="2">
        <v>1347</v>
      </c>
    </row>
    <row r="24">
      <c r="A24" s="36" t="str">
        <v>12.01.01.189</v>
      </c>
      <c r="B24" s="35" t="str">
        <v>工业版-485 转接板</v>
      </c>
      <c r="C24" s="2">
        <v>189</v>
      </c>
      <c r="D24" s="3">
        <v>500</v>
      </c>
      <c r="E24" s="3">
        <v>800</v>
      </c>
      <c r="F24" s="3">
        <v>100</v>
      </c>
    </row>
    <row r="25">
      <c r="A25" s="37" t="str">
        <v>12.01.01.216</v>
      </c>
      <c r="B25" s="35" t="str">
        <v>工业版-CAN 转接板</v>
      </c>
      <c r="C25" s="2">
        <v>1434</v>
      </c>
      <c r="D25" s="3">
        <v>500</v>
      </c>
      <c r="E25" s="3">
        <v>800</v>
      </c>
      <c r="F25" s="3">
        <v>100</v>
      </c>
    </row>
    <row r="26">
      <c r="A26" s="37" t="str">
        <v>12.01.01.127</v>
      </c>
      <c r="B26" s="35" t="str">
        <v>TF通用转接板 V1.0</v>
      </c>
      <c r="C26" s="2">
        <v>242</v>
      </c>
      <c r="D26" s="3">
        <v>100</v>
      </c>
      <c r="E26" s="3">
        <v>100</v>
      </c>
      <c r="F26" s="3">
        <v>10</v>
      </c>
    </row>
  </sheetData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39"/>
    <col collapsed="false" customWidth="true" hidden="false" max="3" min="3" style="0" width="18"/>
    <col collapsed="false" customWidth="true" hidden="false" max="4" min="4" style="0" width="12"/>
    <col collapsed="false" customWidth="true" hidden="false" max="5" min="5" style="0" width="14"/>
    <col collapsed="false" customWidth="true" hidden="false" max="6" min="6" style="0" width="9"/>
  </cols>
  <sheetData>
    <row customHeight="true" ht="16" r="1">
      <c r="A1" s="20" t="str">
        <v>物料编码</v>
      </c>
      <c r="B1" s="1" t="str">
        <v>物料名称</v>
      </c>
      <c r="C1" s="38" t="str">
        <v>现有库存</v>
      </c>
      <c r="D1" s="20" t="str">
        <v>安全库存</v>
      </c>
      <c r="E1" s="20" t="str">
        <v>最小批量</v>
      </c>
      <c r="F1" s="20" t="str">
        <v>阶梯数量</v>
      </c>
    </row>
    <row customHeight="true" ht="16" r="2">
      <c r="A2" s="20" t="str">
        <v>13.01.04.041</v>
      </c>
      <c r="B2" s="20" t="str">
        <v>TFmini-S-V1.8.1(单品包装)-V1.0</v>
      </c>
      <c r="C2" s="2">
        <v>738</v>
      </c>
      <c r="D2" s="39">
        <v>531</v>
      </c>
      <c r="E2" s="20">
        <v>800</v>
      </c>
      <c r="F2" s="20">
        <v>100</v>
      </c>
    </row>
    <row customHeight="true" ht="16" r="3">
      <c r="A3" s="20" t="str">
        <v>13.01.04.042</v>
      </c>
      <c r="B3" s="20" t="str">
        <v>TFmini-S-V1.8.1(整箱包装)-V1.0</v>
      </c>
      <c r="C3" s="2">
        <v>1805</v>
      </c>
      <c r="D3" s="39">
        <v>320</v>
      </c>
      <c r="E3" s="20">
        <v>1500</v>
      </c>
      <c r="F3" s="20">
        <v>300</v>
      </c>
    </row>
    <row customHeight="true" ht="16" r="4">
      <c r="A4" s="20" t="str">
        <v>13.01.04.035</v>
      </c>
      <c r="B4" s="20" t="str">
        <v>TFmini-S-I²C(单品包装)-V1.0</v>
      </c>
      <c r="C4" s="2">
        <v>174</v>
      </c>
      <c r="D4" s="39">
        <v>0</v>
      </c>
      <c r="E4" s="20">
        <v>200</v>
      </c>
      <c r="F4" s="20">
        <v>100</v>
      </c>
    </row>
    <row customHeight="true" ht="16" r="5">
      <c r="A5" s="20" t="str">
        <v>13.01.04.036</v>
      </c>
      <c r="B5" s="20" t="str">
        <v>TFmini-S-I²C(整箱包装)-V1.0</v>
      </c>
      <c r="C5" s="2">
        <v>0</v>
      </c>
      <c r="D5" s="39">
        <v>0</v>
      </c>
      <c r="E5" s="20">
        <v>200</v>
      </c>
      <c r="F5" s="20">
        <v>100</v>
      </c>
    </row>
    <row customHeight="true" ht="16" r="6">
      <c r="A6" s="20" t="str">
        <v>13.01.04.053</v>
      </c>
      <c r="B6" s="20" t="str">
        <v>TFmini-S-A-I²C(整箱包装)-V1.0</v>
      </c>
      <c r="C6" s="2">
        <v>131</v>
      </c>
      <c r="D6" s="39">
        <v>0</v>
      </c>
      <c r="E6" s="20">
        <v>300</v>
      </c>
      <c r="F6" s="20">
        <v>300</v>
      </c>
    </row>
    <row customHeight="true" ht="16" r="7">
      <c r="A7" s="20" t="str">
        <v>13.01.04.033</v>
      </c>
      <c r="B7" s="20" t="str">
        <v>TFmini-S-R(整箱包装)-V1.0</v>
      </c>
      <c r="C7" s="2">
        <v>4153</v>
      </c>
      <c r="D7" s="39">
        <v>0</v>
      </c>
      <c r="E7" s="20">
        <v>900</v>
      </c>
      <c r="F7" s="20">
        <v>100</v>
      </c>
    </row>
    <row customHeight="true" ht="16" r="8">
      <c r="A8" s="20" t="str">
        <v>13.01.08.005</v>
      </c>
      <c r="B8" s="20" t="str">
        <v>TFmini Plus-2400标品(单品包装)-V1.0</v>
      </c>
      <c r="C8" s="2">
        <v>390</v>
      </c>
      <c r="D8" s="39">
        <v>472</v>
      </c>
      <c r="E8" s="20">
        <v>900</v>
      </c>
      <c r="F8" s="20">
        <v>100</v>
      </c>
    </row>
    <row customHeight="true" ht="16" r="9">
      <c r="A9" s="20" t="str">
        <v>13.01.08.006</v>
      </c>
      <c r="B9" s="20" t="str">
        <v>TFmini Plus-2400标品(整箱包装)-V1.0</v>
      </c>
      <c r="C9" s="2">
        <v>1508</v>
      </c>
      <c r="D9" s="39">
        <v>1145</v>
      </c>
      <c r="E9" s="20">
        <v>1500</v>
      </c>
      <c r="F9" s="20">
        <v>300</v>
      </c>
    </row>
    <row customHeight="true" ht="16" r="10">
      <c r="A10" s="20" t="str">
        <v>13.01.08.007</v>
      </c>
      <c r="B10" s="20" t="str">
        <v>TFmini Plus-2400-I²C(单品包装)-V1.0</v>
      </c>
      <c r="C10" s="2">
        <v>307</v>
      </c>
      <c r="D10" s="39">
        <v>0</v>
      </c>
      <c r="E10" s="20">
        <v>100</v>
      </c>
      <c r="F10" s="20">
        <v>100</v>
      </c>
    </row>
    <row customHeight="true" ht="16" r="11">
      <c r="A11" s="20" t="str">
        <v>13.01.08.008</v>
      </c>
      <c r="B11" s="20" t="str">
        <v>TFmini Plus-2400-I²C(整箱包装)-V1.0</v>
      </c>
      <c r="C11" s="2">
        <v>0</v>
      </c>
      <c r="D11" s="39">
        <v>0</v>
      </c>
      <c r="E11" s="20">
        <v>100</v>
      </c>
      <c r="F11" s="20">
        <v>100</v>
      </c>
    </row>
    <row customHeight="true" ht="16" r="12">
      <c r="A12" s="20" t="str">
        <v>13.01.08.009</v>
      </c>
      <c r="B12" s="20" t="str">
        <v>TFmini Plus-I²C-KIWI</v>
      </c>
      <c r="C12" s="2">
        <v>4030</v>
      </c>
      <c r="D12" s="39">
        <v>0</v>
      </c>
      <c r="E12" s="20">
        <v>100</v>
      </c>
      <c r="F12" s="20">
        <v>100</v>
      </c>
    </row>
    <row customHeight="true" ht="16" r="13">
      <c r="A13" s="20" t="str">
        <v>13.01.08.010</v>
      </c>
      <c r="B13" s="20" t="str">
        <v>TFmini Plus-ABB</v>
      </c>
      <c r="C13" s="2">
        <v>29</v>
      </c>
      <c r="D13" s="39">
        <v>0</v>
      </c>
      <c r="E13" s="20">
        <v>300</v>
      </c>
      <c r="F13" s="20">
        <v>50</v>
      </c>
    </row>
    <row customHeight="true" ht="16" r="14">
      <c r="A14" s="20" t="str">
        <v>13.01.07.001</v>
      </c>
      <c r="B14" s="20" t="str">
        <v>TF-luna(标品/单品包装)-V1.0</v>
      </c>
      <c r="C14" s="2">
        <v>355</v>
      </c>
      <c r="D14" s="39">
        <v>900</v>
      </c>
      <c r="E14" s="20">
        <v>1500</v>
      </c>
      <c r="F14" s="20">
        <v>100</v>
      </c>
    </row>
    <row customHeight="true" ht="16" r="15">
      <c r="A15" s="20" t="str">
        <v>13.01.07.002</v>
      </c>
      <c r="B15" s="20" t="str">
        <v>TF-luna(标品/整箱包装)-V1.0</v>
      </c>
      <c r="C15" s="2">
        <v>104</v>
      </c>
      <c r="D15" s="39">
        <v>1761</v>
      </c>
      <c r="E15" s="20">
        <v>3000</v>
      </c>
      <c r="F15" s="20">
        <v>300</v>
      </c>
    </row>
    <row customHeight="true" ht="16" r="16">
      <c r="A16" s="20" t="str">
        <v>13.01.07.010</v>
      </c>
      <c r="B16" s="20" t="str">
        <v>TF-Luna-OW</v>
      </c>
      <c r="C16" s="2">
        <v>26</v>
      </c>
      <c r="D16" s="39">
        <v>0</v>
      </c>
      <c r="E16" s="20">
        <v>1000</v>
      </c>
      <c r="F16" s="20">
        <v>100</v>
      </c>
    </row>
    <row customHeight="true" ht="16" r="17">
      <c r="A17" s="20" t="str">
        <v>13.01.07.011</v>
      </c>
      <c r="B17" s="20" t="str">
        <v>TF-Luna-OW</v>
      </c>
      <c r="C17" s="2">
        <v>575</v>
      </c>
      <c r="D17" s="39">
        <v>0</v>
      </c>
      <c r="E17" s="20">
        <v>1000</v>
      </c>
      <c r="F17" s="20">
        <v>100</v>
      </c>
    </row>
    <row customHeight="true" ht="16" r="18">
      <c r="A18" s="20" t="str">
        <v>13.01.07.005</v>
      </c>
      <c r="B18" s="20" t="str">
        <v>MCC-0100D</v>
      </c>
      <c r="C18" s="2">
        <v>0</v>
      </c>
      <c r="D18" s="39">
        <v>0</v>
      </c>
      <c r="E18" s="20">
        <v>1000</v>
      </c>
      <c r="F18" s="20">
        <v>100</v>
      </c>
    </row>
    <row customHeight="true" ht="16" r="19">
      <c r="A19" s="20" t="str">
        <v>13.01.07.003</v>
      </c>
      <c r="B19" s="20" t="str">
        <v>TF-Luna(LT/整箱包装)-V1.0</v>
      </c>
      <c r="C19" s="2">
        <v>77</v>
      </c>
      <c r="D19" s="39">
        <v>0</v>
      </c>
      <c r="E19" s="20">
        <v>100</v>
      </c>
      <c r="F19" s="20">
        <v>100</v>
      </c>
    </row>
    <row customHeight="true" ht="16" r="20">
      <c r="A20" s="20" t="str">
        <v>13.01.07.006</v>
      </c>
      <c r="B20" s="20" t="str">
        <v>TF-Luna-N(整箱包装)</v>
      </c>
      <c r="C20" s="2">
        <v>200</v>
      </c>
      <c r="D20" s="39">
        <v>0</v>
      </c>
      <c r="E20" s="20">
        <v>100</v>
      </c>
      <c r="F20" s="20">
        <v>100</v>
      </c>
    </row>
    <row customHeight="true" ht="16" r="21">
      <c r="A21" s="20" t="str">
        <v>13.01.07.007</v>
      </c>
      <c r="B21" s="20" t="str">
        <v>TF-Luna-N(单品包装)</v>
      </c>
      <c r="C21" s="2">
        <v>0</v>
      </c>
      <c r="D21" s="39">
        <v>0</v>
      </c>
      <c r="E21" s="20">
        <v>100</v>
      </c>
      <c r="F21" s="20">
        <v>100</v>
      </c>
    </row>
    <row customHeight="true" ht="16" r="22">
      <c r="A22" s="20" t="str">
        <v>13.01.07.008</v>
      </c>
      <c r="B22" s="20" t="str">
        <v>TF-Luna-ASU</v>
      </c>
      <c r="C22" s="2">
        <v>386</v>
      </c>
      <c r="D22" s="39">
        <v>0</v>
      </c>
      <c r="E22" s="20">
        <v>500</v>
      </c>
      <c r="F22" s="20">
        <v>100</v>
      </c>
    </row>
    <row customHeight="true" ht="16" r="23">
      <c r="A23" s="20" t="str">
        <v>13.01.07.009</v>
      </c>
      <c r="B23" s="20" t="str">
        <v>TF-Luna-M-ASU</v>
      </c>
      <c r="C23" s="2">
        <v>125</v>
      </c>
      <c r="D23" s="39">
        <v>0</v>
      </c>
      <c r="E23" s="20">
        <v>500</v>
      </c>
      <c r="F23" s="20">
        <v>100</v>
      </c>
    </row>
    <row customHeight="true" ht="16" r="24">
      <c r="A24" s="20" t="str">
        <v>13.01.09.001</v>
      </c>
      <c r="B24" s="20" t="str">
        <v>TF350-UART(单品包装)-V1.0</v>
      </c>
      <c r="C24" s="2">
        <v>21</v>
      </c>
      <c r="D24" s="39">
        <v>4</v>
      </c>
      <c r="E24" s="20">
        <v>20</v>
      </c>
      <c r="F24" s="20">
        <v>5</v>
      </c>
    </row>
    <row customHeight="true" ht="16" r="25">
      <c r="A25" s="20" t="str">
        <v>13.01.09.002</v>
      </c>
      <c r="B25" s="20" t="str">
        <v>TF350-485(单品包装)-V1.0</v>
      </c>
      <c r="C25" s="2">
        <v>58</v>
      </c>
      <c r="D25" s="39">
        <v>20</v>
      </c>
      <c r="E25" s="20">
        <v>50</v>
      </c>
      <c r="F25" s="20">
        <v>10</v>
      </c>
    </row>
    <row customHeight="true" ht="16" r="26">
      <c r="A26" s="20" t="str">
        <v>13.01.09.003</v>
      </c>
      <c r="B26" s="20" t="str">
        <v>TF350-232(单品包装)-V1.0</v>
      </c>
      <c r="C26" s="2">
        <v>10</v>
      </c>
      <c r="D26" s="39">
        <v>5</v>
      </c>
      <c r="E26" s="20">
        <v>20</v>
      </c>
      <c r="F26" s="20">
        <v>5</v>
      </c>
    </row>
    <row customHeight="true" ht="16" r="27">
      <c r="A27" s="20" t="str">
        <v>13.01.09.004</v>
      </c>
      <c r="B27" s="20" t="str">
        <v>TF350-4~20mA(单品包装)-V1.0</v>
      </c>
      <c r="C27" s="2">
        <v>0</v>
      </c>
      <c r="D27" s="39">
        <v>0</v>
      </c>
      <c r="E27" s="20">
        <v>1</v>
      </c>
      <c r="F27" s="20">
        <v>1</v>
      </c>
    </row>
    <row customHeight="true" ht="16" r="28">
      <c r="A28" s="20" t="str">
        <v>13.01.05.006</v>
      </c>
      <c r="B28" s="20" t="str">
        <v>TF03-485(单品包装)-V1.1</v>
      </c>
      <c r="C28" s="2">
        <v>230</v>
      </c>
      <c r="D28" s="39">
        <v>32</v>
      </c>
      <c r="E28" s="20">
        <v>120</v>
      </c>
      <c r="F28" s="20">
        <v>60</v>
      </c>
    </row>
    <row customHeight="true" ht="16" r="29">
      <c r="A29" s="20" t="str">
        <v>13.01.05.018</v>
      </c>
      <c r="B29" s="20" t="str">
        <v>TF03-485(整箱包装)-V1.1</v>
      </c>
      <c r="C29" s="2">
        <v>70</v>
      </c>
      <c r="D29" s="39">
        <v>37</v>
      </c>
      <c r="E29" s="20">
        <v>120</v>
      </c>
      <c r="F29" s="20">
        <v>60</v>
      </c>
    </row>
    <row customHeight="true" ht="16" r="30">
      <c r="A30" s="20" t="str">
        <v>13.01.05.005</v>
      </c>
      <c r="B30" s="20" t="str">
        <v>TF03-UART(单品包装)-V1.1</v>
      </c>
      <c r="C30" s="2">
        <v>4</v>
      </c>
      <c r="D30" s="39">
        <v>47</v>
      </c>
      <c r="E30" s="20">
        <v>120</v>
      </c>
      <c r="F30" s="20">
        <v>60</v>
      </c>
    </row>
    <row customHeight="true" ht="16" r="31">
      <c r="A31" s="20" t="str">
        <v>13.01.05.015</v>
      </c>
      <c r="B31" s="20" t="str">
        <v>TF03-232(整箱包装)-V1.0</v>
      </c>
      <c r="C31" s="2">
        <v>0</v>
      </c>
      <c r="D31" s="39">
        <v>0</v>
      </c>
      <c r="E31" s="20">
        <v>120</v>
      </c>
      <c r="F31" s="20">
        <v>60</v>
      </c>
    </row>
    <row customHeight="true" ht="16" r="32">
      <c r="A32" s="20" t="str">
        <v>13.01.05.017</v>
      </c>
      <c r="B32" s="20" t="str">
        <v>TF03-UART(整箱包装)-V1.1</v>
      </c>
      <c r="C32" s="2">
        <v>35</v>
      </c>
      <c r="D32" s="39">
        <v>37</v>
      </c>
      <c r="E32" s="20">
        <v>120</v>
      </c>
      <c r="F32" s="20">
        <v>60</v>
      </c>
    </row>
    <row customHeight="true" ht="16" r="33">
      <c r="A33" s="20" t="str">
        <v>13.01.05.016</v>
      </c>
      <c r="B33" s="20" t="str">
        <v>TF03-232(单品包装)-V1.0</v>
      </c>
      <c r="C33" s="2">
        <v>271</v>
      </c>
      <c r="D33" s="39">
        <v>8</v>
      </c>
      <c r="E33" s="20">
        <v>120</v>
      </c>
      <c r="F33" s="20">
        <v>120</v>
      </c>
    </row>
    <row customHeight="true" ht="16" r="34">
      <c r="A34" s="20" t="str">
        <v>13.01.05.011</v>
      </c>
      <c r="B34" s="20" t="str">
        <v>TF03-180 4~20mA（单品包装）-V1.0</v>
      </c>
      <c r="C34" s="2">
        <v>15</v>
      </c>
      <c r="D34" s="39">
        <v>3</v>
      </c>
      <c r="E34" s="20">
        <v>30</v>
      </c>
      <c r="F34" s="20">
        <v>10</v>
      </c>
    </row>
    <row customHeight="true" ht="16" r="35">
      <c r="A35" s="20" t="str">
        <v>13.01.05.013</v>
      </c>
      <c r="B35" s="20" t="str">
        <v>TF03-100 4~20mA（单品包装）-V1.0</v>
      </c>
      <c r="C35" s="2">
        <v>38</v>
      </c>
      <c r="D35" s="39">
        <v>11</v>
      </c>
      <c r="E35" s="20">
        <v>60</v>
      </c>
      <c r="F35" s="20">
        <v>10</v>
      </c>
    </row>
    <row customHeight="true" ht="16" r="36">
      <c r="A36" s="20" t="str">
        <v>13.01.05.032</v>
      </c>
      <c r="B36" s="20" t="str">
        <v>TF03-UART-无LOGO</v>
      </c>
      <c r="C36" s="2">
        <v>13</v>
      </c>
      <c r="D36" s="39">
        <v>0</v>
      </c>
      <c r="E36" s="20">
        <v>100</v>
      </c>
      <c r="F36" s="20">
        <v>100</v>
      </c>
    </row>
    <row customHeight="true" ht="16" r="37">
      <c r="A37" s="20" t="str">
        <v>13.01.05.033</v>
      </c>
      <c r="B37" s="20" t="str">
        <v>TF03-485-无LOGO</v>
      </c>
      <c r="C37" s="2">
        <v>18</v>
      </c>
      <c r="D37" s="39">
        <v>0</v>
      </c>
      <c r="E37" s="20">
        <v>100</v>
      </c>
      <c r="F37" s="20">
        <v>100</v>
      </c>
    </row>
    <row customHeight="true" ht="16" r="38">
      <c r="A38" s="20" t="str">
        <v>13.01.02.026</v>
      </c>
      <c r="B38" s="20" t="str">
        <v>TF02-Pro-W(整箱包装)-V1.0</v>
      </c>
      <c r="C38" s="2">
        <v>1219</v>
      </c>
      <c r="D38" s="39">
        <v>0</v>
      </c>
      <c r="E38" s="20">
        <v>100</v>
      </c>
      <c r="F38" s="20">
        <v>100</v>
      </c>
    </row>
    <row customHeight="true" ht="16" r="39">
      <c r="A39" s="20" t="str">
        <v>13.01.02.030</v>
      </c>
      <c r="B39" s="20" t="str">
        <v>TF02-Pro-W-485(整箱包装)-V1.0</v>
      </c>
      <c r="C39" s="2">
        <v>5</v>
      </c>
      <c r="D39" s="39">
        <v>0</v>
      </c>
      <c r="E39" s="20">
        <v>100</v>
      </c>
      <c r="F39" s="20">
        <v>50</v>
      </c>
    </row>
    <row customHeight="true" ht="16" r="40">
      <c r="A40" s="20" t="str">
        <v>13.01.02.025</v>
      </c>
      <c r="B40" s="20" t="str">
        <v>TF02-Pro-F(整箱包装)-V1.0</v>
      </c>
      <c r="C40" s="2">
        <v>0</v>
      </c>
      <c r="D40" s="39">
        <v>0</v>
      </c>
      <c r="E40" s="20">
        <v>100</v>
      </c>
      <c r="F40" s="20">
        <v>100</v>
      </c>
    </row>
    <row customHeight="true" ht="16" r="41">
      <c r="A41" s="20" t="str">
        <v>13.01.02.023</v>
      </c>
      <c r="B41" s="20" t="str">
        <v>TF02-Pro标品(整箱包装)-V1.0</v>
      </c>
      <c r="C41" s="2">
        <v>203</v>
      </c>
      <c r="D41" s="39">
        <v>122</v>
      </c>
      <c r="E41" s="20">
        <v>400</v>
      </c>
      <c r="F41" s="20">
        <v>100</v>
      </c>
    </row>
    <row customHeight="true" ht="16" r="42">
      <c r="A42" s="20" t="str">
        <v>13.01.02.024</v>
      </c>
      <c r="B42" s="20" t="str">
        <v>TF02-Pro标品(单品包装)-V1.0</v>
      </c>
      <c r="C42" s="2">
        <v>121</v>
      </c>
      <c r="D42" s="39">
        <v>167</v>
      </c>
      <c r="E42" s="20">
        <v>200</v>
      </c>
      <c r="F42" s="20">
        <v>100</v>
      </c>
    </row>
    <row customHeight="true" ht="16" r="43">
      <c r="A43" s="2" t="str">
        <v>13.01.02.031</v>
      </c>
      <c r="B43" s="2" t="str">
        <v>TF02-Pro-I²C(单品包装)-V1.0</v>
      </c>
      <c r="C43" s="2">
        <v>6</v>
      </c>
      <c r="D43" s="39">
        <v>0</v>
      </c>
      <c r="E43" s="20">
        <v>200</v>
      </c>
      <c r="F43" s="20">
        <v>100</v>
      </c>
    </row>
    <row customHeight="true" ht="16" r="44">
      <c r="A44" s="20" t="str">
        <v>13.01.02.039</v>
      </c>
      <c r="B44" s="20" t="str">
        <v>TF02-Pro-Breezer</v>
      </c>
      <c r="C44" s="2">
        <v>530</v>
      </c>
      <c r="D44" s="39">
        <v>0</v>
      </c>
      <c r="E44" s="20">
        <v>100</v>
      </c>
      <c r="F44" s="20">
        <v>50</v>
      </c>
    </row>
    <row customHeight="true" ht="16" r="45">
      <c r="A45" s="20" t="str">
        <v>13.01.02.040</v>
      </c>
      <c r="B45" s="20" t="str">
        <v>TF02-Pro-SY</v>
      </c>
      <c r="C45" s="2">
        <v>160</v>
      </c>
      <c r="D45" s="39">
        <v>70</v>
      </c>
      <c r="E45" s="20">
        <v>100</v>
      </c>
      <c r="F45" s="20">
        <v>50</v>
      </c>
    </row>
    <row customHeight="true" ht="16" r="46">
      <c r="A46" s="20" t="str">
        <v>13.01.06.004</v>
      </c>
      <c r="B46" s="20" t="str">
        <v>S2R继电器板</v>
      </c>
      <c r="C46" s="2">
        <v>152</v>
      </c>
      <c r="D46" s="39">
        <v>30</v>
      </c>
      <c r="E46" s="20">
        <v>200</v>
      </c>
      <c r="F46" s="20">
        <v>100</v>
      </c>
    </row>
    <row customHeight="true" ht="16" r="47">
      <c r="A47" s="20" t="str">
        <v>13.01.04.048</v>
      </c>
      <c r="B47" s="20" t="str">
        <v>TFmini-i-485(单品包装)-V1.0</v>
      </c>
      <c r="C47" s="2">
        <v>18</v>
      </c>
      <c r="D47" s="39">
        <v>72</v>
      </c>
      <c r="E47" s="20">
        <v>100</v>
      </c>
      <c r="F47" s="20">
        <v>50</v>
      </c>
    </row>
    <row customHeight="true" ht="16" r="48">
      <c r="A48" s="20" t="str">
        <v>13.01.04.046</v>
      </c>
      <c r="B48" s="20" t="str">
        <v>TFmini-i-485(整箱包装)-V1.0</v>
      </c>
      <c r="C48" s="2">
        <v>376</v>
      </c>
      <c r="D48" s="39">
        <v>46</v>
      </c>
      <c r="E48" s="20">
        <v>100</v>
      </c>
      <c r="F48" s="20">
        <v>10</v>
      </c>
    </row>
    <row customHeight="true" ht="16" r="49">
      <c r="A49" s="20" t="str">
        <v>13.01.04.051</v>
      </c>
      <c r="B49" s="20" t="str">
        <v>TFmini-i-485(整箱) 2m散线</v>
      </c>
      <c r="C49" s="2">
        <v>129</v>
      </c>
      <c r="D49" s="39">
        <v>99</v>
      </c>
      <c r="E49" s="20">
        <v>200</v>
      </c>
      <c r="F49" s="20">
        <v>50</v>
      </c>
    </row>
    <row customHeight="true" ht="16" r="50">
      <c r="A50" s="20" t="str">
        <v>13.01.04.049</v>
      </c>
      <c r="B50" s="20" t="str">
        <v>TFmini-i-CAN(单品包装)-V1.0</v>
      </c>
      <c r="C50" s="2">
        <v>9</v>
      </c>
      <c r="D50" s="39">
        <v>0</v>
      </c>
      <c r="E50" s="20">
        <v>100</v>
      </c>
      <c r="F50" s="20">
        <v>50</v>
      </c>
    </row>
    <row customHeight="true" ht="16" r="51">
      <c r="A51" s="20" t="str">
        <v>13.01.04.047</v>
      </c>
      <c r="B51" s="20" t="str">
        <v>TFmini-i-CAN(整箱包装)-V1.0</v>
      </c>
      <c r="C51" s="2">
        <v>0</v>
      </c>
      <c r="D51" s="39">
        <v>0</v>
      </c>
      <c r="E51" s="20">
        <v>100</v>
      </c>
      <c r="F51" s="20">
        <v>50</v>
      </c>
    </row>
    <row customHeight="true" ht="16" r="52">
      <c r="A52" s="20" t="str">
        <v>13.01.04.050</v>
      </c>
      <c r="B52" s="20" t="str">
        <v>TFmini-i-CAN(整箱) 2m散线</v>
      </c>
      <c r="C52" s="2">
        <v>115</v>
      </c>
      <c r="D52" s="39">
        <v>0</v>
      </c>
      <c r="E52" s="20">
        <v>100</v>
      </c>
      <c r="F52" s="20">
        <v>50</v>
      </c>
    </row>
    <row customHeight="true" ht="16" r="53">
      <c r="A53" s="20" t="str">
        <v>13.01.04.054</v>
      </c>
      <c r="B53" s="20" t="str">
        <v>TFmini-i-CAN(单品包装)-V1.1</v>
      </c>
      <c r="C53" s="2">
        <v>28</v>
      </c>
      <c r="D53" s="39">
        <v>24</v>
      </c>
      <c r="E53" s="20">
        <v>100</v>
      </c>
      <c r="F53" s="20">
        <v>50</v>
      </c>
    </row>
    <row customHeight="true" ht="16" r="54">
      <c r="A54" s="20" t="str">
        <v>13.01.04.055</v>
      </c>
      <c r="B54" s="20" t="str">
        <v>TFmini-i-CAN(整箱包装)-V1.1</v>
      </c>
      <c r="C54" s="2">
        <v>0</v>
      </c>
      <c r="D54" s="39">
        <v>64</v>
      </c>
      <c r="E54" s="20">
        <v>100</v>
      </c>
      <c r="F54" s="20">
        <v>50</v>
      </c>
    </row>
    <row customHeight="true" ht="16" r="55">
      <c r="A55" s="20" t="str">
        <v>13.01.04.056</v>
      </c>
      <c r="B55" s="20" t="str">
        <v>TFmini-i-CAN-2m散线-V1.1</v>
      </c>
      <c r="C55" s="2">
        <v>34</v>
      </c>
      <c r="D55" s="39">
        <v>28</v>
      </c>
      <c r="E55" s="20">
        <v>200</v>
      </c>
      <c r="F55" s="20">
        <v>50</v>
      </c>
    </row>
    <row customHeight="true" ht="16" r="56">
      <c r="A56" s="20" t="str">
        <v>13.01.02.035</v>
      </c>
      <c r="B56" s="20" t="str">
        <v>TF02-i-485(单品包装)-V1.0</v>
      </c>
      <c r="C56" s="2">
        <v>79</v>
      </c>
      <c r="D56" s="39">
        <v>25</v>
      </c>
      <c r="E56" s="20">
        <v>100</v>
      </c>
      <c r="F56" s="20">
        <v>50</v>
      </c>
    </row>
    <row customHeight="true" ht="16" r="57">
      <c r="A57" s="20" t="str">
        <v>13.01.02.033</v>
      </c>
      <c r="B57" s="20" t="str">
        <v>TF02-i-485(整箱包装)-V1.0</v>
      </c>
      <c r="C57" s="2">
        <v>0</v>
      </c>
      <c r="D57" s="39">
        <v>0</v>
      </c>
      <c r="E57" s="20">
        <v>100</v>
      </c>
      <c r="F57" s="20">
        <v>50</v>
      </c>
    </row>
    <row customHeight="true" ht="16" r="58">
      <c r="A58" s="20" t="str">
        <v>13.01.02.036</v>
      </c>
      <c r="B58" s="20" t="str">
        <v>TF02-i-CAN(单品包装)-V1.0</v>
      </c>
      <c r="C58" s="2">
        <v>116</v>
      </c>
      <c r="D58" s="39">
        <v>28</v>
      </c>
      <c r="E58" s="20">
        <v>100</v>
      </c>
      <c r="F58" s="20">
        <v>50</v>
      </c>
    </row>
    <row customHeight="true" ht="16" r="59">
      <c r="A59" s="20" t="str">
        <v>13.01.02.034</v>
      </c>
      <c r="B59" s="20" t="str">
        <v>TF02-i-CAN(整箱包装)-V1.0</v>
      </c>
      <c r="C59" s="2">
        <v>0</v>
      </c>
      <c r="D59" s="39">
        <v>0</v>
      </c>
      <c r="E59" s="20">
        <v>100</v>
      </c>
      <c r="F59" s="20">
        <v>50</v>
      </c>
    </row>
    <row r="60">
      <c r="A60" s="2" t="str">
        <v>13.01.02.037</v>
      </c>
      <c r="B60" s="40" t="str">
        <v>TF02-Pro-W(单品包装)-V1.0</v>
      </c>
      <c r="C60" s="2">
        <v>8</v>
      </c>
      <c r="D60" s="39">
        <v>0</v>
      </c>
      <c r="E60" s="20">
        <v>100</v>
      </c>
      <c r="F60" s="20">
        <v>10</v>
      </c>
    </row>
    <row r="61">
      <c r="A61" s="2" t="str">
        <v>13.01.02.038</v>
      </c>
      <c r="B61" s="40" t="str">
        <v>TF02-Pro-W-485(单品包装)-V1.0</v>
      </c>
      <c r="C61" s="2">
        <v>66</v>
      </c>
      <c r="D61" s="39">
        <v>20</v>
      </c>
      <c r="E61" s="20">
        <v>100</v>
      </c>
      <c r="F61" s="20">
        <v>10</v>
      </c>
    </row>
    <row r="62">
      <c r="A62" s="2" t="str">
        <v>13.01.05.021</v>
      </c>
      <c r="B62" s="20" t="str">
        <v>TF03-V3-MT</v>
      </c>
      <c r="C62" s="2">
        <v>7</v>
      </c>
      <c r="D62" s="39">
        <v>0</v>
      </c>
      <c r="E62" s="20">
        <v>50</v>
      </c>
      <c r="F62" s="20">
        <v>10</v>
      </c>
    </row>
    <row r="63">
      <c r="A63" s="2" t="str">
        <v>13.01.05.035</v>
      </c>
      <c r="B63" s="20" t="str">
        <v>TF03-100-CAN-无logo-SDJL(整箱包装)</v>
      </c>
      <c r="C63" s="2">
        <v>7</v>
      </c>
      <c r="D63" s="39">
        <v>0</v>
      </c>
      <c r="E63" s="20">
        <v>30</v>
      </c>
      <c r="F63" s="20">
        <v>10</v>
      </c>
    </row>
    <row r="64">
      <c r="A64" s="2" t="str">
        <v>13.01.08.011</v>
      </c>
      <c r="B64" s="20" t="str">
        <v>TFmini Plus-YE</v>
      </c>
      <c r="C64" s="2">
        <v>0</v>
      </c>
      <c r="D64" s="39">
        <v>0</v>
      </c>
      <c r="E64" s="20">
        <v>1500</v>
      </c>
      <c r="F64" s="20">
        <v>300</v>
      </c>
    </row>
    <row r="65">
      <c r="A65" s="2" t="str">
        <v>DZ.01.02.023-001</v>
      </c>
      <c r="B65" t="str">
        <v>TF02-Pro标品(整箱包装)-V1.0</v>
      </c>
      <c r="C65" s="2">
        <v>0</v>
      </c>
      <c r="D65" s="39">
        <v>0</v>
      </c>
      <c r="E65" s="20">
        <v>1</v>
      </c>
      <c r="F65" s="20">
        <v>1</v>
      </c>
    </row>
    <row r="66">
      <c r="A66" s="20"/>
      <c r="B66" s="20"/>
      <c r="C66" s="2"/>
      <c r="D66" s="39"/>
      <c r="E66" s="20"/>
      <c r="F66" s="20"/>
    </row>
    <row r="67">
      <c r="A67" s="20"/>
      <c r="B67" s="20"/>
      <c r="C67" s="2"/>
      <c r="D67" s="39"/>
      <c r="E67" s="20"/>
      <c r="F67" s="20"/>
    </row>
    <row r="68">
      <c r="A68" s="20"/>
      <c r="B68" s="20"/>
      <c r="C68" s="2"/>
      <c r="D68" s="39"/>
      <c r="E68" s="20"/>
      <c r="F68" s="20"/>
    </row>
    <row r="69">
      <c r="A69" s="20"/>
      <c r="B69" s="20"/>
      <c r="C69" s="2"/>
      <c r="D69" s="39"/>
      <c r="E69" s="20"/>
      <c r="F69" s="20"/>
    </row>
    <row r="70">
      <c r="C70" s="2"/>
    </row>
    <row r="71">
      <c r="C71" s="2"/>
    </row>
    <row r="72">
      <c r="C72" s="2"/>
    </row>
    <row r="73">
      <c r="C73" s="2"/>
    </row>
    <row r="74">
      <c r="C74" s="2"/>
    </row>
    <row r="75">
      <c r="C75" s="2"/>
    </row>
    <row r="76">
      <c r="C76" s="2"/>
    </row>
    <row r="77">
      <c r="C77" s="2"/>
    </row>
    <row r="78">
      <c r="C78" s="2"/>
    </row>
    <row r="79">
      <c r="C79" s="2"/>
    </row>
    <row r="80">
      <c r="C80" s="2"/>
    </row>
    <row r="81">
      <c r="C81" s="2"/>
    </row>
    <row r="82">
      <c r="C82" s="2"/>
    </row>
    <row r="83">
      <c r="C83" s="2"/>
    </row>
    <row r="84">
      <c r="C84" s="2"/>
    </row>
    <row r="85">
      <c r="C85" s="2"/>
    </row>
    <row r="86">
      <c r="C86" s="2"/>
    </row>
  </sheetData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7"/>
    <col collapsed="false" customWidth="true" hidden="false" max="3" min="3" style="0" width="16"/>
    <col collapsed="false" customWidth="true" hidden="false" max="4" min="4" style="0" width="39"/>
    <col collapsed="false" customWidth="true" hidden="false" max="5" min="5" style="0" width="12"/>
    <col collapsed="false" customWidth="true" hidden="false" max="6" min="6" style="0" width="12"/>
    <col collapsed="false" customWidth="true" hidden="false" max="7" min="7" style="0" width="12"/>
    <col collapsed="false" customWidth="true" hidden="false" max="8" min="8" style="0" width="19"/>
    <col collapsed="false" customWidth="true" hidden="false" max="9" min="9" style="0" width="11"/>
    <col collapsed="false" customWidth="true" hidden="false" max="10" min="10" style="0" width="11"/>
  </cols>
  <sheetData>
    <row r="1">
      <c r="A1" s="30" t="str">
        <v>优先级</v>
      </c>
      <c r="B1" s="30" t="str">
        <v>订单编号</v>
      </c>
      <c r="C1" s="30" t="str">
        <v>物料编码</v>
      </c>
      <c r="D1" s="30" t="str">
        <v>物料名称</v>
      </c>
      <c r="E1" s="30" t="str">
        <v>工序</v>
      </c>
      <c r="F1" s="30" t="str">
        <v>总数量</v>
      </c>
      <c r="G1" s="47" t="str">
        <v>完成数量</v>
      </c>
      <c r="H1" s="49" t="str">
        <v>产能(秒/台/人)</v>
      </c>
      <c r="I1" s="48" t="str">
        <v>剩余数量</v>
      </c>
      <c r="J1" s="13" t="str">
        <v>剩余产能</v>
      </c>
    </row>
    <row r="2">
      <c r="A2" s="51"/>
      <c r="B2" s="15" t="str">
        <v>SUB00000606</v>
      </c>
      <c r="C2" s="50" t="str">
        <v>13.01.04.033</v>
      </c>
      <c r="D2" s="50" t="str">
        <v>TFmini-S-R(整箱包装)-V1.0</v>
      </c>
      <c r="E2" s="50" t="str">
        <v>组装</v>
      </c>
      <c r="F2" s="50">
        <v>3000</v>
      </c>
      <c r="G2" s="50">
        <v>2496</v>
      </c>
      <c r="H2" s="52">
        <v>52</v>
      </c>
      <c r="I2" s="53">
        <v>504</v>
      </c>
      <c r="J2" s="44">
        <f>((H2*I2))</f>
      </c>
    </row>
    <row customHeight="true" ht="20" r="3">
      <c r="A3" s="13"/>
      <c r="B3" s="45" t="str">
        <v>SUB00000606</v>
      </c>
      <c r="C3" s="42" t="str">
        <v>13.01.04.033</v>
      </c>
      <c r="D3" s="42" t="str">
        <v>TFmini-S-R(整箱包装)-V1.0</v>
      </c>
      <c r="E3" s="42" t="str">
        <v>测试</v>
      </c>
      <c r="F3" s="42">
        <v>3000</v>
      </c>
      <c r="G3" s="42">
        <v>0</v>
      </c>
      <c r="H3" s="43">
        <v>40.75</v>
      </c>
      <c r="I3" s="41">
        <v>3000</v>
      </c>
      <c r="J3" s="44">
        <f>H3*I3</f>
      </c>
    </row>
    <row r="4">
      <c r="A4" s="13"/>
      <c r="B4" s="45" t="str">
        <v>SUB00000606</v>
      </c>
      <c r="C4" s="42" t="str">
        <v>13.01.04.033</v>
      </c>
      <c r="D4" s="42" t="str">
        <v>TFmini-S-R(整箱包装)-V1.0</v>
      </c>
      <c r="E4" s="42" t="str">
        <v>包装</v>
      </c>
      <c r="F4" s="42">
        <v>3000</v>
      </c>
      <c r="G4" s="42">
        <v>0</v>
      </c>
      <c r="H4" s="43">
        <v>6</v>
      </c>
      <c r="I4" s="41">
        <v>3000</v>
      </c>
      <c r="J4" s="44">
        <f>H4*I4</f>
      </c>
    </row>
    <row r="5">
      <c r="A5" s="13"/>
      <c r="B5" s="45" t="str">
        <v>SUB00000618</v>
      </c>
      <c r="C5" s="42" t="str">
        <v>13.01.08.006</v>
      </c>
      <c r="D5" s="42" t="str">
        <v>TFmini Plus-2400标品(整箱包装)-V1.0</v>
      </c>
      <c r="E5" s="42" t="str">
        <v>组装</v>
      </c>
      <c r="F5" s="42">
        <v>2400</v>
      </c>
      <c r="G5" s="42">
        <v>0</v>
      </c>
      <c r="H5" s="43">
        <v>60.78</v>
      </c>
      <c r="I5" s="41">
        <v>2400</v>
      </c>
      <c r="J5" s="44">
        <f>H5*I5</f>
      </c>
    </row>
    <row customHeight="true" ht="20" r="6">
      <c r="A6" s="13"/>
      <c r="B6" s="45" t="str">
        <v>SUB00000618</v>
      </c>
      <c r="C6" s="42" t="str">
        <v>13.01.08.006</v>
      </c>
      <c r="D6" s="42" t="str">
        <v>TFmini Plus-2400标品(整箱包装)-V1.0</v>
      </c>
      <c r="E6" s="42" t="str">
        <v>测试</v>
      </c>
      <c r="F6" s="42">
        <v>2400</v>
      </c>
      <c r="G6" s="42">
        <v>0</v>
      </c>
      <c r="H6" s="43">
        <v>79.66</v>
      </c>
      <c r="I6" s="41">
        <v>2400</v>
      </c>
      <c r="J6" s="44">
        <f>H6*I6</f>
      </c>
    </row>
    <row customHeight="true" ht="20" r="7">
      <c r="A7" s="13"/>
      <c r="B7" s="45" t="str">
        <v>SUB00000618</v>
      </c>
      <c r="C7" s="42" t="str">
        <v>13.01.08.006</v>
      </c>
      <c r="D7" s="42" t="str">
        <v>TFmini Plus-2400标品(整箱包装)-V1.0</v>
      </c>
      <c r="E7" s="42" t="str">
        <v>包装</v>
      </c>
      <c r="F7" s="42">
        <v>2400</v>
      </c>
      <c r="G7" s="42">
        <v>0</v>
      </c>
      <c r="H7" s="43">
        <v>43.3</v>
      </c>
      <c r="I7" s="41">
        <v>2400</v>
      </c>
      <c r="J7" s="44">
        <f>H7*I7</f>
      </c>
    </row>
    <row customHeight="true" ht="20" r="8">
      <c r="A8" s="13"/>
      <c r="B8" s="45" t="str">
        <v>SUB00000614</v>
      </c>
      <c r="C8" s="42" t="str">
        <v>13.01.02.023</v>
      </c>
      <c r="D8" s="42" t="str">
        <v>TF02-Pro标品(整箱包装)-V1.0</v>
      </c>
      <c r="E8" s="42" t="str">
        <v>组装</v>
      </c>
      <c r="F8" s="42">
        <v>355</v>
      </c>
      <c r="G8" s="42">
        <v>0</v>
      </c>
      <c r="H8" s="43">
        <v>208</v>
      </c>
      <c r="I8" s="41">
        <v>355</v>
      </c>
      <c r="J8" s="44">
        <f>H8*I8</f>
      </c>
    </row>
    <row customHeight="true" ht="20" r="9">
      <c r="A9" s="13"/>
      <c r="B9" s="45" t="str">
        <v>SUB00000614</v>
      </c>
      <c r="C9" s="42" t="str">
        <v>13.01.02.023</v>
      </c>
      <c r="D9" s="42" t="str">
        <v>TF02-Pro标品(整箱包装)-V1.0</v>
      </c>
      <c r="E9" s="42" t="str">
        <v>测试</v>
      </c>
      <c r="F9" s="42">
        <v>355</v>
      </c>
      <c r="G9" s="42">
        <v>0</v>
      </c>
      <c r="H9" s="43">
        <v>119</v>
      </c>
      <c r="I9" s="41">
        <v>355</v>
      </c>
      <c r="J9" s="44">
        <f>H9*I9</f>
      </c>
    </row>
    <row customHeight="true" ht="20" r="10">
      <c r="A10" s="13"/>
      <c r="B10" s="45" t="str">
        <v>SUB00000614</v>
      </c>
      <c r="C10" s="42" t="str">
        <v>13.01.02.023</v>
      </c>
      <c r="D10" s="42" t="str">
        <v>TF02-Pro标品(整箱包装)-V1.0</v>
      </c>
      <c r="E10" s="42" t="str">
        <v>包装</v>
      </c>
      <c r="F10" s="42">
        <v>355</v>
      </c>
      <c r="G10" s="42">
        <v>0</v>
      </c>
      <c r="H10" s="43">
        <v>27.57</v>
      </c>
      <c r="I10" s="43">
        <v>355</v>
      </c>
      <c r="J10" s="44">
        <f>H10*I10</f>
      </c>
    </row>
    <row customHeight="true" ht="20" r="11">
      <c r="A11" s="13"/>
      <c r="B11" s="45" t="str">
        <v>SUB00000619</v>
      </c>
      <c r="C11" s="42" t="str">
        <v>13.01.02.023</v>
      </c>
      <c r="D11" s="42" t="str">
        <v>TF02-Pro标品(整箱包装)-V1.0</v>
      </c>
      <c r="E11" s="42" t="str">
        <v>包装</v>
      </c>
      <c r="F11" s="42">
        <v>200</v>
      </c>
      <c r="G11" s="42">
        <v>0</v>
      </c>
      <c r="H11" s="43">
        <v>27.57</v>
      </c>
      <c r="I11" s="43">
        <v>200</v>
      </c>
      <c r="J11" s="44">
        <f>H11*I11</f>
      </c>
    </row>
    <row customHeight="true" ht="20" r="12">
      <c r="A12" s="46"/>
      <c r="B12" s="45" t="str">
        <v>SUB00000620</v>
      </c>
      <c r="C12" s="42" t="str">
        <v>13.01.02.023</v>
      </c>
      <c r="D12" s="42" t="str">
        <v>TF02-Pro标品(整箱包装)-V1.0</v>
      </c>
      <c r="E12" s="42" t="str">
        <v>包装</v>
      </c>
      <c r="F12" s="42">
        <v>70</v>
      </c>
      <c r="G12" s="42">
        <v>0</v>
      </c>
      <c r="H12" s="43">
        <v>27.57</v>
      </c>
      <c r="I12" s="41">
        <v>70</v>
      </c>
      <c r="J12" s="44">
        <f>H12*I12</f>
      </c>
    </row>
    <row customHeight="true" ht="20" r="13">
      <c r="A13" s="13"/>
      <c r="B13" s="45" t="str">
        <v>SUB00000621</v>
      </c>
      <c r="C13" s="42" t="str">
        <v>13.01.08.005</v>
      </c>
      <c r="D13" s="42" t="str">
        <v>TFmini Plus-2400标品(单品包装)-V1.0</v>
      </c>
      <c r="E13" s="42" t="str">
        <v>测试</v>
      </c>
      <c r="F13" s="42">
        <v>1200</v>
      </c>
      <c r="G13" s="42">
        <v>833</v>
      </c>
      <c r="H13" s="43">
        <v>79.66</v>
      </c>
      <c r="I13" s="41">
        <v>367</v>
      </c>
      <c r="J13" s="44">
        <f>H13*I13</f>
      </c>
    </row>
    <row r="14">
      <c r="A14" s="13"/>
      <c r="B14" s="45" t="str">
        <v>SUB00000621</v>
      </c>
      <c r="C14" s="42" t="str">
        <v>13.01.08.005</v>
      </c>
      <c r="D14" s="42" t="str">
        <v>TFmini Plus-2400标品(单品包装)-V1.0</v>
      </c>
      <c r="E14" s="42" t="str">
        <v>包装</v>
      </c>
      <c r="F14" s="42">
        <v>1200</v>
      </c>
      <c r="G14" s="42">
        <v>0</v>
      </c>
      <c r="H14" s="43">
        <v>103.5</v>
      </c>
      <c r="I14" s="41">
        <v>1200</v>
      </c>
      <c r="J14" s="44">
        <f>H14*I14</f>
      </c>
    </row>
    <row r="15">
      <c r="A15" s="13"/>
      <c r="B15" s="45" t="str">
        <v>SUB00000622</v>
      </c>
      <c r="C15" s="42" t="str">
        <v>13.01.05.017</v>
      </c>
      <c r="D15" s="42" t="str">
        <v>TF03-UART(整箱包装)-V1.1</v>
      </c>
      <c r="E15" s="42" t="str">
        <v>组装</v>
      </c>
      <c r="F15" s="42">
        <v>240</v>
      </c>
      <c r="G15" s="42">
        <v>120</v>
      </c>
      <c r="H15" s="43">
        <v>521.07</v>
      </c>
      <c r="I15" s="41">
        <v>120</v>
      </c>
      <c r="J15" s="44">
        <f>H15*I15</f>
      </c>
    </row>
    <row r="16">
      <c r="A16" s="13"/>
      <c r="B16" s="45" t="str">
        <v>SUB00000622</v>
      </c>
      <c r="C16" s="42" t="str">
        <v>13.01.05.017</v>
      </c>
      <c r="D16" s="42" t="str">
        <v>TF03-UART(整箱包装)-V1.1</v>
      </c>
      <c r="E16" s="42" t="str">
        <v>测试</v>
      </c>
      <c r="F16" s="42">
        <v>240</v>
      </c>
      <c r="G16" s="42">
        <v>0</v>
      </c>
      <c r="H16" s="43">
        <v>120</v>
      </c>
      <c r="I16" s="41">
        <v>240</v>
      </c>
      <c r="J16" s="44">
        <f>H16*I16</f>
      </c>
    </row>
    <row r="17">
      <c r="A17" s="45"/>
      <c r="B17" s="42" t="str">
        <v>SUB00000622</v>
      </c>
      <c r="C17" s="42" t="str">
        <v>13.01.05.017</v>
      </c>
      <c r="D17" s="42" t="str">
        <v>TF03-UART(整箱包装)-V1.1</v>
      </c>
      <c r="E17" s="42" t="str">
        <v>包装</v>
      </c>
      <c r="F17" s="42">
        <v>240</v>
      </c>
      <c r="G17" s="43">
        <v>0</v>
      </c>
      <c r="H17" s="41">
        <v>27.3</v>
      </c>
      <c r="I17" s="41">
        <v>240</v>
      </c>
      <c r="J17" s="44">
        <f>H17*I17</f>
      </c>
    </row>
    <row r="18">
      <c r="A18" s="45"/>
      <c r="B18" s="42" t="str">
        <v>SUB00000623</v>
      </c>
      <c r="C18" s="42" t="str">
        <v>13.01.07.002</v>
      </c>
      <c r="D18" s="42" t="str">
        <v>TF-Luna(标品/整箱包装)-V1.0</v>
      </c>
      <c r="E18" s="42" t="str">
        <v>测试</v>
      </c>
      <c r="F18" s="42">
        <v>2440</v>
      </c>
      <c r="G18" s="43">
        <v>0</v>
      </c>
      <c r="H18" s="41">
        <v>24</v>
      </c>
      <c r="I18" s="41">
        <v>2440</v>
      </c>
      <c r="J18" s="44">
        <f>H18*I18</f>
      </c>
    </row>
    <row r="19">
      <c r="A19" s="45"/>
      <c r="B19" s="42" t="str">
        <v>SUB00000623</v>
      </c>
      <c r="C19" s="42" t="str">
        <v>13.01.07.002</v>
      </c>
      <c r="D19" s="42" t="str">
        <v>TF-Luna(标品/整箱包装)-V1.0</v>
      </c>
      <c r="E19" s="42" t="str">
        <v>包装</v>
      </c>
      <c r="F19" s="42">
        <v>2440</v>
      </c>
      <c r="G19" s="43">
        <v>0</v>
      </c>
      <c r="H19" s="41">
        <v>2</v>
      </c>
      <c r="I19" s="41">
        <v>2440</v>
      </c>
      <c r="J19" s="44">
        <f>H19*I19</f>
      </c>
    </row>
    <row r="20">
      <c r="A20" s="45"/>
      <c r="B20" s="42" t="str">
        <v>SUB00000624</v>
      </c>
      <c r="C20" s="42" t="str">
        <v>13.01.05.005</v>
      </c>
      <c r="D20" s="42" t="str">
        <v>TF03-UART(单品包装)-V1.1</v>
      </c>
      <c r="E20" s="42" t="str">
        <v>包装</v>
      </c>
      <c r="F20" s="42">
        <v>180</v>
      </c>
      <c r="G20" s="43">
        <v>0</v>
      </c>
      <c r="H20" s="41">
        <v>105.9</v>
      </c>
      <c r="I20" s="41">
        <v>180</v>
      </c>
      <c r="J20" s="44">
        <f>H20*I20</f>
      </c>
    </row>
    <row r="21">
      <c r="A21" s="45"/>
      <c r="B21" s="42" t="str">
        <v>SUB00000625</v>
      </c>
      <c r="C21" s="42" t="str">
        <v>13.01.04.056</v>
      </c>
      <c r="D21" s="42" t="str">
        <v>TFmini-i-CAN-2m散线-V1.1</v>
      </c>
      <c r="E21" s="42" t="str">
        <v>组装</v>
      </c>
      <c r="F21" s="42">
        <v>56</v>
      </c>
      <c r="G21" s="43">
        <v>0</v>
      </c>
      <c r="H21" s="41">
        <v>294.98</v>
      </c>
      <c r="I21" s="41">
        <v>56</v>
      </c>
      <c r="J21" s="44">
        <f>H21*I21</f>
      </c>
    </row>
    <row r="22">
      <c r="A22" s="45"/>
      <c r="B22" s="42" t="str">
        <v>SUB00000625</v>
      </c>
      <c r="C22" s="42" t="str">
        <v>13.01.04.056</v>
      </c>
      <c r="D22" s="42" t="str">
        <v>TFmini-i-CAN-2m散线-V1.1</v>
      </c>
      <c r="E22" s="42" t="str">
        <v>测试</v>
      </c>
      <c r="F22" s="42">
        <v>56</v>
      </c>
      <c r="G22" s="43">
        <v>0</v>
      </c>
      <c r="H22" s="41">
        <v>44.45</v>
      </c>
      <c r="I22" s="41">
        <v>56</v>
      </c>
      <c r="J22" s="44">
        <f>H22*I22</f>
      </c>
    </row>
    <row r="23">
      <c r="A23" s="45"/>
      <c r="B23" s="42" t="str">
        <v>SUB00000625</v>
      </c>
      <c r="C23" s="42" t="str">
        <v>13.01.04.056</v>
      </c>
      <c r="D23" s="42" t="str">
        <v>TFmini-i-CAN-2m散线-V1.1</v>
      </c>
      <c r="E23" s="42" t="str">
        <v>包装</v>
      </c>
      <c r="F23" s="42">
        <v>56</v>
      </c>
      <c r="G23" s="43">
        <v>0</v>
      </c>
      <c r="H23" s="41">
        <v>60</v>
      </c>
      <c r="I23" s="41">
        <v>56</v>
      </c>
      <c r="J23" s="44">
        <f>H23*I23</f>
      </c>
    </row>
    <row r="24">
      <c r="B24" s="45"/>
      <c r="C24" s="42"/>
      <c r="D24" s="42"/>
      <c r="E24" s="42"/>
      <c r="F24" s="42"/>
      <c r="G24" s="42"/>
      <c r="H24" s="43"/>
      <c r="I24" s="43"/>
      <c r="J24" s="13"/>
    </row>
  </sheetData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20"/>
    <col collapsed="false" customWidth="true" hidden="false" max="3" min="3" style="0" width="17"/>
    <col collapsed="false" customWidth="true" hidden="false" max="4" min="4" style="0" width="35"/>
    <col collapsed="false" customWidth="true" hidden="false" max="5" min="5" style="0" width="37"/>
    <col collapsed="false" customWidth="true" hidden="false" max="6" min="6" style="0" width="20"/>
    <col collapsed="false" customWidth="true" hidden="false" max="7" min="7" style="0" width="8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1"/>
    <col collapsed="false" customWidth="true" hidden="false" max="11" min="11" style="0" width="9"/>
    <col collapsed="false" customWidth="true" hidden="false" max="12" min="12" style="0" width="15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  <col collapsed="false" customWidth="true" hidden="false" max="21" min="21" style="0" width="14"/>
    <col collapsed="false" customWidth="true" hidden="false" max="22" min="22" style="0" width="14"/>
    <col collapsed="false" customWidth="true" hidden="false" max="23" min="23" style="0" width="14"/>
    <col collapsed="false" customWidth="true" hidden="false" max="24" min="24" style="0" width="14"/>
  </cols>
  <sheetData>
    <row r="1">
      <c r="A1" s="30" t="str">
        <v>ID号</v>
      </c>
      <c r="B1" s="30" t="str">
        <v>创建人</v>
      </c>
      <c r="C1" s="30" t="str">
        <v>物料编码</v>
      </c>
      <c r="D1" s="30" t="str">
        <v>物料名称</v>
      </c>
      <c r="E1" s="30" t="str">
        <v>客户名称</v>
      </c>
      <c r="F1" s="30" t="str">
        <v>销售员</v>
      </c>
      <c r="G1" s="30" t="str">
        <v>数量</v>
      </c>
      <c r="H1" s="56" t="str">
        <v>期望发货时间</v>
      </c>
      <c r="I1" s="30" t="str">
        <v>订单类型</v>
      </c>
      <c r="J1" s="30" t="str">
        <v>客户类型</v>
      </c>
      <c r="K1" s="30" t="str">
        <v>优先级</v>
      </c>
      <c r="L1" s="30" t="str">
        <v>备注</v>
      </c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>
      <c r="A2" s="6" t="str">
        <v>ID1</v>
      </c>
      <c r="B2" s="6" t="str">
        <v>系统</v>
      </c>
      <c r="C2" s="6" t="str">
        <v>13.01.07.001</v>
      </c>
      <c r="D2" s="6" t="str">
        <v>TF-luna(标品/单品包装)-V1.0</v>
      </c>
      <c r="E2" s="6" t="str">
        <v>日常</v>
      </c>
      <c r="F2" s="6" t="str">
        <v>系统</v>
      </c>
      <c r="G2" s="6">
        <v>388</v>
      </c>
      <c r="H2" s="54">
        <v>45107</v>
      </c>
      <c r="I2" s="6" t="str">
        <v>YG(供应链预估)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>
      <c r="A3" s="6" t="str">
        <v>ID2</v>
      </c>
      <c r="B3" s="6" t="str">
        <v>系统</v>
      </c>
      <c r="C3" s="6" t="str">
        <v>13.01.08.005</v>
      </c>
      <c r="D3" s="6" t="str">
        <v>TFmini Plus-2400标品(单品包装)-V1.0</v>
      </c>
      <c r="E3" s="6" t="str">
        <v>日常</v>
      </c>
      <c r="F3" s="6" t="str">
        <v>系统</v>
      </c>
      <c r="G3" s="6">
        <v>317</v>
      </c>
      <c r="H3" s="54">
        <v>45107</v>
      </c>
      <c r="I3" s="6" t="str">
        <v>YG(供应链预估)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</row>
    <row r="4">
      <c r="A4" s="6" t="str">
        <v>ID3</v>
      </c>
      <c r="B4" s="6" t="str">
        <v>系统</v>
      </c>
      <c r="C4" s="6" t="str">
        <v>13.01.08.006</v>
      </c>
      <c r="D4" s="6" t="str">
        <v>TFmini Plus-2400标品(整箱包装)-V1.0</v>
      </c>
      <c r="E4" s="6" t="str">
        <v>日常</v>
      </c>
      <c r="F4" s="6" t="str">
        <v>系统</v>
      </c>
      <c r="G4" s="6">
        <v>160</v>
      </c>
      <c r="H4" s="54">
        <v>45107</v>
      </c>
      <c r="I4" s="6" t="str">
        <v>YG(供应链预估)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</row>
    <row r="5">
      <c r="A5" s="6" t="str">
        <v>ID4</v>
      </c>
      <c r="B5" s="6" t="str">
        <v>系统</v>
      </c>
      <c r="C5" s="6" t="str">
        <v>13.01.07.002</v>
      </c>
      <c r="D5" s="6" t="str">
        <v>TF-luna(标品/整箱包装)-V1.0</v>
      </c>
      <c r="E5" s="6" t="str">
        <v>日常</v>
      </c>
      <c r="F5" s="6" t="str">
        <v>系统</v>
      </c>
      <c r="G5" s="6">
        <v>154</v>
      </c>
      <c r="H5" s="54">
        <v>45107</v>
      </c>
      <c r="I5" s="6" t="str">
        <v>YG(供应链预估)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>
      <c r="A6" s="6" t="str">
        <v>ID5</v>
      </c>
      <c r="B6" s="6" t="str">
        <v>系统</v>
      </c>
      <c r="C6" s="6" t="str">
        <v>13.01.04.041</v>
      </c>
      <c r="D6" s="6" t="str">
        <v>TFmini-S-V1.8.1(单品包装)-V1.0</v>
      </c>
      <c r="E6" s="6" t="str">
        <v>日常</v>
      </c>
      <c r="F6" s="6" t="str">
        <v>系统</v>
      </c>
      <c r="G6" s="6">
        <v>132</v>
      </c>
      <c r="H6" s="54">
        <v>45107</v>
      </c>
      <c r="I6" s="6" t="str">
        <v>YG(供应链预估)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>
      <c r="A7" s="6" t="str">
        <v>ID6</v>
      </c>
      <c r="B7" s="6" t="str">
        <v>系统</v>
      </c>
      <c r="C7" s="6" t="str">
        <v>13.01.07.002</v>
      </c>
      <c r="D7" s="6" t="str">
        <v>TF-luna(标品/整箱包装)-V1.0</v>
      </c>
      <c r="E7" s="6" t="str">
        <v>代理商</v>
      </c>
      <c r="F7" s="6" t="str">
        <v>系统</v>
      </c>
      <c r="G7" s="6">
        <v>108</v>
      </c>
      <c r="H7" s="54">
        <v>45107</v>
      </c>
      <c r="I7" s="6" t="str">
        <v>YG(供应链预估)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</row>
    <row r="8">
      <c r="A8" s="6" t="str">
        <v>ID7</v>
      </c>
      <c r="B8" s="6" t="str">
        <v>系统</v>
      </c>
      <c r="C8" s="6" t="str">
        <v>13.01.04.041</v>
      </c>
      <c r="D8" s="6" t="str">
        <v>TFmini-S-V1.8.1(单品包装)-V1.0</v>
      </c>
      <c r="E8" s="6" t="str">
        <v>代理商</v>
      </c>
      <c r="F8" s="6" t="str">
        <v>系统</v>
      </c>
      <c r="G8" s="6">
        <v>75</v>
      </c>
      <c r="H8" s="54">
        <v>45107</v>
      </c>
      <c r="I8" s="6" t="str">
        <v>YG(供应链预估)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>
      <c r="A9" s="6" t="str">
        <v>ID8</v>
      </c>
      <c r="B9" s="6" t="str">
        <v>系统</v>
      </c>
      <c r="C9" s="6" t="str">
        <v>13.01.07.001</v>
      </c>
      <c r="D9" s="6" t="str">
        <v>TF-luna(标品/单品包装)-V1.0</v>
      </c>
      <c r="E9" s="6" t="str">
        <v>代理商</v>
      </c>
      <c r="F9" s="6" t="str">
        <v>系统</v>
      </c>
      <c r="G9" s="6">
        <v>75</v>
      </c>
      <c r="H9" s="54">
        <v>45107</v>
      </c>
      <c r="I9" s="6" t="str">
        <v>YG(供应链预估)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>
      <c r="A10" s="6" t="str">
        <v>ID9</v>
      </c>
      <c r="B10" s="6" t="str">
        <v>系统</v>
      </c>
      <c r="C10" s="6" t="str">
        <v>13.01.04.042</v>
      </c>
      <c r="D10" s="6" t="str">
        <v>TFmini-S-V1.8.1(整箱包装)-V1.0</v>
      </c>
      <c r="E10" s="6" t="str">
        <v>日常</v>
      </c>
      <c r="F10" s="6" t="str">
        <v>系统</v>
      </c>
      <c r="G10" s="6">
        <v>55</v>
      </c>
      <c r="H10" s="54">
        <v>45107</v>
      </c>
      <c r="I10" s="6" t="str">
        <v>YG(供应链预估)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>
      <c r="A11" s="6" t="str">
        <v>ID10</v>
      </c>
      <c r="B11" s="6" t="str">
        <v>系统</v>
      </c>
      <c r="C11" s="6" t="str">
        <v>13.01.04.051</v>
      </c>
      <c r="D11" s="6" t="str">
        <v>TFmini-i-485(整箱) 2m散线</v>
      </c>
      <c r="E11" s="6" t="str">
        <v>日常</v>
      </c>
      <c r="F11" s="6" t="str">
        <v>系统</v>
      </c>
      <c r="G11" s="6">
        <v>50</v>
      </c>
      <c r="H11" s="54">
        <v>45107</v>
      </c>
      <c r="I11" s="6" t="str">
        <v>YG(供应链预估)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>
      <c r="A12" s="6" t="str">
        <v>ID11</v>
      </c>
      <c r="B12" s="6" t="str">
        <v>系统</v>
      </c>
      <c r="C12" s="6" t="str">
        <v>13.01.02.024</v>
      </c>
      <c r="D12" s="6" t="str">
        <v>TF02-Pro标品(单品包装)-V1.0</v>
      </c>
      <c r="E12" s="6" t="str">
        <v>日常</v>
      </c>
      <c r="F12" s="6" t="str">
        <v>系统</v>
      </c>
      <c r="G12" s="6">
        <v>40</v>
      </c>
      <c r="H12" s="54">
        <v>45107</v>
      </c>
      <c r="I12" s="6" t="str">
        <v>YG(供应链预估)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>
      <c r="A13" s="6" t="str">
        <v>ID12</v>
      </c>
      <c r="B13" s="6" t="str">
        <v>系统</v>
      </c>
      <c r="C13" s="6" t="str">
        <v>13.01.05.005</v>
      </c>
      <c r="D13" s="6" t="str">
        <v>TF03-UART(单品包装)-V1.1</v>
      </c>
      <c r="E13" s="6" t="str">
        <v>日常</v>
      </c>
      <c r="F13" s="6" t="str">
        <v>系统</v>
      </c>
      <c r="G13" s="6">
        <v>34</v>
      </c>
      <c r="H13" s="54">
        <v>45107</v>
      </c>
      <c r="I13" s="6" t="str">
        <v>YG(供应链预估)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>
      <c r="A14" s="6" t="str">
        <v>ID13</v>
      </c>
      <c r="B14" s="6" t="str">
        <v>系统</v>
      </c>
      <c r="C14" s="6" t="str">
        <v>13.01.04.048</v>
      </c>
      <c r="D14" s="6" t="str">
        <v>TFmini-i-485(单品包装)-V1.0</v>
      </c>
      <c r="E14" s="6" t="str">
        <v>日常</v>
      </c>
      <c r="F14" s="6" t="str">
        <v>系统</v>
      </c>
      <c r="G14" s="6">
        <v>33</v>
      </c>
      <c r="H14" s="54">
        <v>45107</v>
      </c>
      <c r="I14" s="6" t="str">
        <v>YG(供应链预估)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>
      <c r="A15" s="6" t="str">
        <v>ID14</v>
      </c>
      <c r="B15" s="6" t="str">
        <v>系统</v>
      </c>
      <c r="C15" s="6" t="str">
        <v>13.01.02.024</v>
      </c>
      <c r="D15" s="6" t="str">
        <v>TF02-Pro标品(单品包装)-V1.0</v>
      </c>
      <c r="E15" s="6" t="str">
        <v>代理商</v>
      </c>
      <c r="F15" s="6" t="str">
        <v>系统</v>
      </c>
      <c r="G15" s="6">
        <v>32</v>
      </c>
      <c r="H15" s="54">
        <v>45107</v>
      </c>
      <c r="I15" s="6" t="str">
        <v>YG(供应链预估)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</row>
    <row r="16">
      <c r="A16" s="6" t="str">
        <v>ID15</v>
      </c>
      <c r="B16" s="6" t="str">
        <v>系统</v>
      </c>
      <c r="C16" s="6" t="str">
        <v>13.01.08.005</v>
      </c>
      <c r="D16" s="6" t="str">
        <v>TFmini Plus-2400标品(单品包装)-V1.0</v>
      </c>
      <c r="E16" s="6" t="str">
        <v>代理商</v>
      </c>
      <c r="F16" s="6" t="str">
        <v>系统</v>
      </c>
      <c r="G16" s="6">
        <v>31</v>
      </c>
      <c r="H16" s="54">
        <v>45107</v>
      </c>
      <c r="I16" s="6" t="str">
        <v>YG(供应链预估)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</row>
    <row r="17">
      <c r="A17" s="6" t="str">
        <v>ID16</v>
      </c>
      <c r="B17" s="6" t="str">
        <v>系统</v>
      </c>
      <c r="C17" s="6" t="str">
        <v>13.01.04.056</v>
      </c>
      <c r="D17" s="6" t="str">
        <v>TFmini-i-CAN-2m散线-V1.1</v>
      </c>
      <c r="E17" s="6" t="str">
        <v>日常</v>
      </c>
      <c r="F17" s="6" t="str">
        <v>系统</v>
      </c>
      <c r="G17" s="6">
        <v>23</v>
      </c>
      <c r="H17" s="54">
        <v>45107</v>
      </c>
      <c r="I17" s="6" t="str">
        <v>YG(供应链预估)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>
      <c r="A18" s="6" t="str">
        <v>ID17</v>
      </c>
      <c r="B18" s="6" t="str">
        <v>系统</v>
      </c>
      <c r="C18" s="6" t="str">
        <v>13.01.04.047</v>
      </c>
      <c r="D18" s="6" t="str">
        <v>TFmini-i-CAN(整箱包装)-V1.0</v>
      </c>
      <c r="E18" s="6" t="str">
        <v>日常</v>
      </c>
      <c r="F18" s="6" t="str">
        <v>系统</v>
      </c>
      <c r="G18" s="6">
        <v>16</v>
      </c>
      <c r="H18" s="54">
        <v>45107</v>
      </c>
      <c r="I18" s="6" t="str">
        <v>YG(供应链预估)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>
      <c r="A19" s="6" t="str">
        <v>ID18</v>
      </c>
      <c r="B19" s="6" t="str">
        <v>系统</v>
      </c>
      <c r="C19" s="6" t="str">
        <v>13.01.04.050</v>
      </c>
      <c r="D19" s="6" t="str">
        <v>TFmini-i-CAN(整箱) 2m散线</v>
      </c>
      <c r="E19" s="6" t="str">
        <v>日常</v>
      </c>
      <c r="F19" s="6" t="str">
        <v>系统</v>
      </c>
      <c r="G19" s="6">
        <v>15</v>
      </c>
      <c r="H19" s="54">
        <v>45107</v>
      </c>
      <c r="I19" s="6" t="str">
        <v>YG(供应链预估)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</row>
    <row r="20">
      <c r="A20" s="6" t="str">
        <v>ID19</v>
      </c>
      <c r="B20" s="6" t="str">
        <v>系统</v>
      </c>
      <c r="C20" s="6" t="str">
        <v>13.01.05.006</v>
      </c>
      <c r="D20" s="6" t="str">
        <v>TF03-485(单品包装)-V1.1</v>
      </c>
      <c r="E20" s="6" t="str">
        <v>日常</v>
      </c>
      <c r="F20" s="6" t="str">
        <v>系统</v>
      </c>
      <c r="G20" s="6">
        <v>15</v>
      </c>
      <c r="H20" s="54">
        <v>45107</v>
      </c>
      <c r="I20" s="6" t="str">
        <v>YG(供应链预估)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</row>
    <row r="21">
      <c r="A21" s="6" t="str">
        <v>ID20</v>
      </c>
      <c r="B21" s="6" t="str">
        <v>系统</v>
      </c>
      <c r="C21" s="6" t="str">
        <v>13.01.08.007</v>
      </c>
      <c r="D21" s="6" t="str">
        <v>TFmini Plus-2400-I²C(单品包装)-V1.0</v>
      </c>
      <c r="E21" s="6" t="str">
        <v>日常</v>
      </c>
      <c r="F21" s="6" t="str">
        <v>系统</v>
      </c>
      <c r="G21" s="6">
        <v>15</v>
      </c>
      <c r="H21" s="54">
        <v>45107</v>
      </c>
      <c r="I21" s="6" t="str">
        <v>YG(供应链预估)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</row>
    <row r="22">
      <c r="A22" s="6" t="str">
        <v>ID21</v>
      </c>
      <c r="B22" s="6" t="str">
        <v>系统</v>
      </c>
      <c r="C22" s="6" t="str">
        <v>13.01.02.023</v>
      </c>
      <c r="D22" s="6" t="str">
        <v>TF02-Pro标品(整箱包装)-V1.0</v>
      </c>
      <c r="E22" s="6" t="str">
        <v>代理商</v>
      </c>
      <c r="F22" s="6" t="str">
        <v>系统</v>
      </c>
      <c r="G22" s="6">
        <v>14</v>
      </c>
      <c r="H22" s="54">
        <v>45107</v>
      </c>
      <c r="I22" s="6" t="str">
        <v>YG(供应链预估)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</row>
    <row r="23">
      <c r="A23" s="6" t="str">
        <v>ID22</v>
      </c>
      <c r="B23" s="6" t="str">
        <v>系统</v>
      </c>
      <c r="C23" s="6" t="str">
        <v>13.01.05.018</v>
      </c>
      <c r="D23" s="6" t="str">
        <v>TF03-485(整箱包装)-V1.1</v>
      </c>
      <c r="E23" s="6" t="str">
        <v>代理商</v>
      </c>
      <c r="F23" s="6" t="str">
        <v>系统</v>
      </c>
      <c r="G23" s="6">
        <v>13</v>
      </c>
      <c r="H23" s="54">
        <v>45107</v>
      </c>
      <c r="I23" s="6" t="str">
        <v>YG(供应链预估)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</row>
    <row r="24">
      <c r="A24" s="6" t="str">
        <v>ID23</v>
      </c>
      <c r="B24" s="6" t="str">
        <v>系统</v>
      </c>
      <c r="C24" s="6" t="str">
        <v>13.01.04.049</v>
      </c>
      <c r="D24" s="6" t="str">
        <v>TFmini-i-CAN(单品包装)-V1.0</v>
      </c>
      <c r="E24" s="6" t="str">
        <v>日常</v>
      </c>
      <c r="F24" s="6" t="str">
        <v>系统</v>
      </c>
      <c r="G24" s="6">
        <v>12</v>
      </c>
      <c r="H24" s="54">
        <v>45107</v>
      </c>
      <c r="I24" s="6" t="str">
        <v>YG(供应链预估)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>
      <c r="A25" s="6" t="str">
        <v>ID24</v>
      </c>
      <c r="B25" s="6" t="str">
        <v>系统</v>
      </c>
      <c r="C25" s="6" t="str">
        <v>13.01.02.023</v>
      </c>
      <c r="D25" s="6" t="str">
        <v>TF02-Pro标品(整箱包装)-V1.0</v>
      </c>
      <c r="E25" s="6" t="str">
        <v>日常</v>
      </c>
      <c r="F25" s="6" t="str">
        <v>系统</v>
      </c>
      <c r="G25" s="6">
        <v>10</v>
      </c>
      <c r="H25" s="54">
        <v>45107</v>
      </c>
      <c r="I25" s="6" t="str">
        <v>YG(供应链预估)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</row>
    <row r="26">
      <c r="A26" s="6" t="str">
        <v>ID25</v>
      </c>
      <c r="B26" s="6" t="str">
        <v>系统</v>
      </c>
      <c r="C26" s="6" t="str">
        <v>13.01.04.035</v>
      </c>
      <c r="D26" s="6" t="str">
        <v>TFmini-S-I²C(单品包装)-V1.0</v>
      </c>
      <c r="E26" s="6" t="str">
        <v>日常</v>
      </c>
      <c r="F26" s="6" t="str">
        <v>系统</v>
      </c>
      <c r="G26" s="6">
        <v>10</v>
      </c>
      <c r="H26" s="54">
        <v>45107</v>
      </c>
      <c r="I26" s="6" t="str">
        <v>YG(供应链预估)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</row>
    <row r="27">
      <c r="A27" s="6" t="str">
        <v>ID26</v>
      </c>
      <c r="B27" s="6" t="str">
        <v>系统</v>
      </c>
      <c r="C27" s="6" t="str">
        <v>13.01.08.007</v>
      </c>
      <c r="D27" s="6" t="str">
        <v>TFmini Plus-2400-I²C(单品包装)-V1.0</v>
      </c>
      <c r="E27" s="6" t="str">
        <v>代理商</v>
      </c>
      <c r="F27" s="6" t="str">
        <v>系统</v>
      </c>
      <c r="G27" s="6">
        <v>10</v>
      </c>
      <c r="H27" s="54">
        <v>45107</v>
      </c>
      <c r="I27" s="6" t="str">
        <v>YG(供应链预估)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>
      <c r="A28" s="6" t="str">
        <v>ID27</v>
      </c>
      <c r="B28" s="6" t="str">
        <v>系统</v>
      </c>
      <c r="C28" s="6" t="str">
        <v>13.01.04.046</v>
      </c>
      <c r="D28" s="6" t="str">
        <v>TFmini-i-485(整箱包装)-V1.0</v>
      </c>
      <c r="E28" s="6" t="str">
        <v>日常</v>
      </c>
      <c r="F28" s="6" t="str">
        <v>系统</v>
      </c>
      <c r="G28" s="6">
        <v>7</v>
      </c>
      <c r="H28" s="54">
        <v>45107</v>
      </c>
      <c r="I28" s="6" t="str">
        <v>YG(供应链预估)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</row>
    <row r="29">
      <c r="A29" s="6" t="str">
        <v>ID28</v>
      </c>
      <c r="B29" s="6" t="str">
        <v>系统</v>
      </c>
      <c r="C29" s="6" t="str">
        <v>13.01.02.035</v>
      </c>
      <c r="D29" s="6" t="str">
        <v>TF02-i-485(单品包装)-V1.0</v>
      </c>
      <c r="E29" s="6" t="str">
        <v>日常</v>
      </c>
      <c r="F29" s="6" t="str">
        <v>系统</v>
      </c>
      <c r="G29" s="6">
        <v>6</v>
      </c>
      <c r="H29" s="54">
        <v>45107</v>
      </c>
      <c r="I29" s="6" t="str">
        <v>YG(供应链预估)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>
      <c r="A30" s="6" t="str">
        <v>ID29</v>
      </c>
      <c r="B30" s="6" t="str">
        <v>系统</v>
      </c>
      <c r="C30" s="6" t="str">
        <v>13.01.02.036</v>
      </c>
      <c r="D30" s="6" t="str">
        <v>TF02-i-CAN(单品包装)-V1.0</v>
      </c>
      <c r="E30" s="6" t="str">
        <v>日常</v>
      </c>
      <c r="F30" s="6" t="str">
        <v>系统</v>
      </c>
      <c r="G30" s="6">
        <v>6</v>
      </c>
      <c r="H30" s="54">
        <v>45107</v>
      </c>
      <c r="I30" s="6" t="str">
        <v>YG(供应链预估)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>
      <c r="A31" s="6" t="str">
        <v>ID30</v>
      </c>
      <c r="B31" s="6" t="str">
        <v>系统</v>
      </c>
      <c r="C31" s="6" t="str">
        <v>13.01.05.018</v>
      </c>
      <c r="D31" s="6" t="str">
        <v>TF03-485(整箱包装)-V1.1</v>
      </c>
      <c r="E31" s="6" t="str">
        <v>日常</v>
      </c>
      <c r="F31" s="6" t="str">
        <v>系统</v>
      </c>
      <c r="G31" s="6">
        <v>6</v>
      </c>
      <c r="H31" s="54">
        <v>45107</v>
      </c>
      <c r="I31" s="6" t="str">
        <v>YG(供应链预估)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>
      <c r="A32" s="6" t="str">
        <v>ID31</v>
      </c>
      <c r="B32" s="6" t="str">
        <v>系统</v>
      </c>
      <c r="C32" s="6" t="str">
        <v>13.01.06.004</v>
      </c>
      <c r="D32" s="6" t="str">
        <v>S2R继电器板</v>
      </c>
      <c r="E32" s="6" t="str">
        <v>日常</v>
      </c>
      <c r="F32" s="6" t="str">
        <v>系统</v>
      </c>
      <c r="G32" s="6">
        <v>6</v>
      </c>
      <c r="H32" s="54">
        <v>45107</v>
      </c>
      <c r="I32" s="6" t="str">
        <v>YG(供应链预估)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>
      <c r="A33" s="6" t="str">
        <v>ID32</v>
      </c>
      <c r="B33" s="6" t="str">
        <v>系统</v>
      </c>
      <c r="C33" s="6" t="str">
        <v>13.01.02.038</v>
      </c>
      <c r="D33" s="6" t="str">
        <v>TF02-Pro-W-485(单品包装)-V1.0</v>
      </c>
      <c r="E33" s="6" t="str">
        <v>日常</v>
      </c>
      <c r="F33" s="6" t="str">
        <v>系统</v>
      </c>
      <c r="G33" s="6">
        <v>5</v>
      </c>
      <c r="H33" s="54">
        <v>45107</v>
      </c>
      <c r="I33" s="6" t="str">
        <v>YG(供应链预估)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>
      <c r="A34" s="6" t="str">
        <v>ID33</v>
      </c>
      <c r="B34" s="6" t="str">
        <v>系统</v>
      </c>
      <c r="C34" s="6" t="str">
        <v>13.01.04.054</v>
      </c>
      <c r="D34" s="6" t="str">
        <v>TFmini-i-CAN(单品包装)-V1.1</v>
      </c>
      <c r="E34" s="6" t="str">
        <v>日常</v>
      </c>
      <c r="F34" s="6" t="str">
        <v>系统</v>
      </c>
      <c r="G34" s="6">
        <v>5</v>
      </c>
      <c r="H34" s="54">
        <v>45107</v>
      </c>
      <c r="I34" s="6" t="str">
        <v>YG(供应链预估)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>
      <c r="A35" s="6" t="str">
        <v>ID34</v>
      </c>
      <c r="B35" s="6" t="str">
        <v>系统</v>
      </c>
      <c r="C35" s="6" t="str">
        <v>13.01.02.037</v>
      </c>
      <c r="D35" s="6" t="str">
        <v>TF02-Pro-W(单品包装)-V1.0</v>
      </c>
      <c r="E35" s="6" t="str">
        <v>日常</v>
      </c>
      <c r="F35" s="6" t="str">
        <v>系统</v>
      </c>
      <c r="G35" s="6">
        <v>4</v>
      </c>
      <c r="H35" s="54">
        <v>45107</v>
      </c>
      <c r="I35" s="6" t="str">
        <v>YG(供应链预估)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>
      <c r="A36" s="6" t="str">
        <v>ID35</v>
      </c>
      <c r="B36" s="6" t="str">
        <v>系统</v>
      </c>
      <c r="C36" s="6" t="str">
        <v>13.01.05.013</v>
      </c>
      <c r="D36" s="6" t="str">
        <v>TF03-100 4~20mA（单品包装）-V1.0</v>
      </c>
      <c r="E36" s="6" t="str">
        <v>日常</v>
      </c>
      <c r="F36" s="6" t="str">
        <v>系统</v>
      </c>
      <c r="G36" s="6">
        <v>3</v>
      </c>
      <c r="H36" s="54">
        <v>45107</v>
      </c>
      <c r="I36" s="6" t="str">
        <v>YG(供应链预估)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>
      <c r="A37" s="6" t="str">
        <v>ID36</v>
      </c>
      <c r="B37" s="6" t="str">
        <v>系统</v>
      </c>
      <c r="C37" s="6" t="str">
        <v>13.01.05.016</v>
      </c>
      <c r="D37" s="6" t="str">
        <v>TF03-232(单品包装)-V1.0</v>
      </c>
      <c r="E37" s="6" t="str">
        <v>日常</v>
      </c>
      <c r="F37" s="6" t="str">
        <v>系统</v>
      </c>
      <c r="G37" s="6">
        <v>3</v>
      </c>
      <c r="H37" s="54">
        <v>45107</v>
      </c>
      <c r="I37" s="6" t="str">
        <v>YG(供应链预估)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</row>
    <row r="38">
      <c r="A38" s="6" t="str">
        <v>ID37</v>
      </c>
      <c r="B38" s="6" t="str">
        <v>系统</v>
      </c>
      <c r="C38" s="6" t="str">
        <v>13.01.02.035</v>
      </c>
      <c r="D38" s="6" t="str">
        <v>TF02-i-485(单品包装)-V1.0</v>
      </c>
      <c r="E38" s="6" t="str">
        <v>代理商</v>
      </c>
      <c r="F38" s="6" t="str">
        <v>系统</v>
      </c>
      <c r="G38" s="6">
        <v>3</v>
      </c>
      <c r="H38" s="54">
        <v>45107</v>
      </c>
      <c r="I38" s="6" t="str">
        <v>YG(供应链预估)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>
      <c r="A39" s="6" t="str">
        <v>ID38</v>
      </c>
      <c r="B39" s="6" t="str">
        <v>系统</v>
      </c>
      <c r="C39" s="6" t="str">
        <v>13.01.04.048</v>
      </c>
      <c r="D39" s="6" t="str">
        <v>TFmini-i-485(单品包装)-V1.0</v>
      </c>
      <c r="E39" s="6" t="str">
        <v>代理商</v>
      </c>
      <c r="F39" s="6" t="str">
        <v>系统</v>
      </c>
      <c r="G39" s="6">
        <v>3</v>
      </c>
      <c r="H39" s="54">
        <v>45107</v>
      </c>
      <c r="I39" s="6" t="str">
        <v>YG(供应链预估)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>
      <c r="A40" s="6" t="str">
        <v>ID39</v>
      </c>
      <c r="B40" s="6" t="str">
        <v>系统</v>
      </c>
      <c r="C40" s="6" t="str">
        <v>13.01.02.039</v>
      </c>
      <c r="D40" s="6" t="str">
        <v>TF02-Pro-Breezer</v>
      </c>
      <c r="E40" s="6" t="str">
        <v>日常</v>
      </c>
      <c r="F40" s="6" t="str">
        <v>系统</v>
      </c>
      <c r="G40" s="6">
        <v>2</v>
      </c>
      <c r="H40" s="54">
        <v>45107</v>
      </c>
      <c r="I40" s="6" t="str">
        <v>YG(供应链预估)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</row>
    <row r="41">
      <c r="A41" s="6" t="str">
        <v>ID40</v>
      </c>
      <c r="B41" s="6" t="str">
        <v>系统</v>
      </c>
      <c r="C41" s="6" t="str">
        <v>13.01.05.011</v>
      </c>
      <c r="D41" s="6" t="str">
        <v>TF03-180 4~20mA（单品包装）-V1.0</v>
      </c>
      <c r="E41" s="6" t="str">
        <v>日常</v>
      </c>
      <c r="F41" s="6" t="str">
        <v>系统</v>
      </c>
      <c r="G41" s="6">
        <v>2</v>
      </c>
      <c r="H41" s="54">
        <v>45107</v>
      </c>
      <c r="I41" s="6" t="str">
        <v>YG(供应链预估)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>
      <c r="A42" s="6" t="str">
        <v>ID41</v>
      </c>
      <c r="B42" s="6" t="str">
        <v>系统</v>
      </c>
      <c r="C42" s="6" t="str">
        <v>13.01.05.017</v>
      </c>
      <c r="D42" s="6" t="str">
        <v>TF03-UART(整箱包装)-V1.1</v>
      </c>
      <c r="E42" s="6" t="str">
        <v>日常</v>
      </c>
      <c r="F42" s="6" t="str">
        <v>系统</v>
      </c>
      <c r="G42" s="6">
        <v>2</v>
      </c>
      <c r="H42" s="54">
        <v>45107</v>
      </c>
      <c r="I42" s="6" t="str">
        <v>YG(供应链预估)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</row>
    <row r="43">
      <c r="A43" s="6" t="str">
        <v>ID42</v>
      </c>
      <c r="B43" s="6" t="str">
        <v>系统</v>
      </c>
      <c r="C43" s="6" t="str">
        <v>13.01.09.001</v>
      </c>
      <c r="D43" s="6" t="str">
        <v>TF350-UART(单品包装)-V1.0</v>
      </c>
      <c r="E43" s="6" t="str">
        <v>日常</v>
      </c>
      <c r="F43" s="6" t="str">
        <v>系统</v>
      </c>
      <c r="G43" s="6">
        <v>2</v>
      </c>
      <c r="H43" s="54">
        <v>45107</v>
      </c>
      <c r="I43" s="6" t="str">
        <v>YG(供应链预估)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</row>
    <row r="44">
      <c r="A44" s="6" t="str">
        <v>ID43</v>
      </c>
      <c r="B44" s="6" t="str">
        <v>系统</v>
      </c>
      <c r="C44" s="6" t="str">
        <v>13.01.06.004</v>
      </c>
      <c r="D44" s="6" t="str">
        <v>S2R继电器板</v>
      </c>
      <c r="E44" s="6" t="str">
        <v>代理商</v>
      </c>
      <c r="F44" s="6" t="str">
        <v>系统</v>
      </c>
      <c r="G44" s="6">
        <v>2</v>
      </c>
      <c r="H44" s="54">
        <v>45107</v>
      </c>
      <c r="I44" s="6" t="str">
        <v>YG(供应链预估)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</row>
    <row r="45">
      <c r="A45" s="6" t="str">
        <v>ID44</v>
      </c>
      <c r="B45" s="6" t="str">
        <v>系统</v>
      </c>
      <c r="C45" s="6" t="str">
        <v>13.01.05.021</v>
      </c>
      <c r="D45" s="6" t="str">
        <v>TF03-V3-MT</v>
      </c>
      <c r="E45" s="6" t="str">
        <v>日常</v>
      </c>
      <c r="F45" s="6" t="str">
        <v>系统</v>
      </c>
      <c r="G45" s="6">
        <v>1</v>
      </c>
      <c r="H45" s="54">
        <v>45107</v>
      </c>
      <c r="I45" s="6" t="str">
        <v>YG(供应链预估)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>
      <c r="A46" s="6" t="str">
        <v>ID45</v>
      </c>
      <c r="B46" s="6" t="str">
        <v>系统</v>
      </c>
      <c r="C46" s="6" t="str">
        <v>13.01.05.032</v>
      </c>
      <c r="D46" s="6" t="str">
        <v>TF03-UART-无LOGO</v>
      </c>
      <c r="E46" s="6" t="str">
        <v>日常</v>
      </c>
      <c r="F46" s="6" t="str">
        <v>系统</v>
      </c>
      <c r="G46" s="6">
        <v>1</v>
      </c>
      <c r="H46" s="54">
        <v>45107</v>
      </c>
      <c r="I46" s="6" t="str">
        <v>YG(供应链预估)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</row>
    <row r="47">
      <c r="A47" s="6" t="str">
        <v>ID46</v>
      </c>
      <c r="B47" s="6" t="str">
        <v>系统</v>
      </c>
      <c r="C47" s="6" t="str">
        <v>13.01.09.002</v>
      </c>
      <c r="D47" s="6" t="str">
        <v>TF350-485(单品包装)-V1.0</v>
      </c>
      <c r="E47" s="6" t="str">
        <v>日常</v>
      </c>
      <c r="F47" s="6" t="str">
        <v>系统</v>
      </c>
      <c r="G47" s="6">
        <v>1</v>
      </c>
      <c r="H47" s="54">
        <v>45107</v>
      </c>
      <c r="I47" s="6" t="str">
        <v>YG(供应链预估)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</row>
    <row r="48">
      <c r="A48" s="6" t="str">
        <v>ID47</v>
      </c>
      <c r="B48" s="6" t="str">
        <v>系统</v>
      </c>
      <c r="C48" s="6" t="str">
        <v>13.01.09.003</v>
      </c>
      <c r="D48" s="6" t="str">
        <v>TF350-232(单品包装)-V1.0</v>
      </c>
      <c r="E48" s="6" t="str">
        <v>日常</v>
      </c>
      <c r="F48" s="6" t="str">
        <v>系统</v>
      </c>
      <c r="G48" s="6">
        <v>1</v>
      </c>
      <c r="H48" s="54">
        <v>45107</v>
      </c>
      <c r="I48" s="6" t="str">
        <v>YG(供应链预估)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</row>
    <row r="49">
      <c r="A49" s="6" t="str">
        <v>ID48</v>
      </c>
      <c r="B49" s="6" t="str">
        <v>系统</v>
      </c>
      <c r="C49" s="6" t="str">
        <v>13.01.02.038</v>
      </c>
      <c r="D49" s="6" t="str">
        <v>TF02-Pro-W-485(单品包装)-V1.0</v>
      </c>
      <c r="E49" s="6" t="str">
        <v>代理商</v>
      </c>
      <c r="F49" s="6" t="str">
        <v>系统</v>
      </c>
      <c r="G49" s="6">
        <v>1</v>
      </c>
      <c r="H49" s="54">
        <v>45107</v>
      </c>
      <c r="I49" s="6" t="str">
        <v>YG(供应链预估)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</row>
    <row r="50">
      <c r="A50" s="6" t="str">
        <v>ID49</v>
      </c>
      <c r="B50" s="6" t="str">
        <v>刘艳</v>
      </c>
      <c r="C50" s="6" t="str">
        <v>13.01.07.011</v>
      </c>
      <c r="D50" s="6" t="str">
        <v>TF-Luna-OW</v>
      </c>
      <c r="E50" s="6" t="str">
        <v>OTODATA WIRELESS NETWORK INC</v>
      </c>
      <c r="F50" s="6" t="str">
        <v>刘艳</v>
      </c>
      <c r="G50" s="6">
        <v>3000</v>
      </c>
      <c r="H50" s="54">
        <v>45107</v>
      </c>
      <c r="I50" s="6" t="str">
        <v>PO(客户付款)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</row>
    <row r="51">
      <c r="A51" s="6" t="str">
        <v>ID50</v>
      </c>
      <c r="B51" s="6" t="str">
        <v>系统</v>
      </c>
      <c r="C51" s="6" t="str">
        <v>13.01.02.023</v>
      </c>
      <c r="D51" s="6" t="str">
        <v>TF02-Pro标品(整箱包装)-V1.0</v>
      </c>
      <c r="E51" s="6" t="str">
        <v>日常</v>
      </c>
      <c r="F51" s="6" t="str">
        <v>系统</v>
      </c>
      <c r="G51" s="6">
        <v>10</v>
      </c>
      <c r="H51" s="54">
        <v>45114</v>
      </c>
      <c r="I51" s="6" t="str">
        <v>YG(供应链预估)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</row>
    <row r="52">
      <c r="A52" s="6" t="str">
        <v>ID51</v>
      </c>
      <c r="B52" s="6" t="str">
        <v>系统</v>
      </c>
      <c r="C52" s="6" t="str">
        <v>13.01.02.024</v>
      </c>
      <c r="D52" s="6" t="str">
        <v>TF02-Pro标品(单品包装)-V1.0</v>
      </c>
      <c r="E52" s="6" t="str">
        <v>日常</v>
      </c>
      <c r="F52" s="6" t="str">
        <v>系统</v>
      </c>
      <c r="G52" s="6">
        <v>40</v>
      </c>
      <c r="H52" s="54">
        <v>45114</v>
      </c>
      <c r="I52" s="6" t="str">
        <v>YG(供应链预估)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</row>
    <row r="53">
      <c r="A53" s="6" t="str">
        <v>ID52</v>
      </c>
      <c r="B53" s="6" t="str">
        <v>系统</v>
      </c>
      <c r="C53" s="6" t="str">
        <v>13.01.02.035</v>
      </c>
      <c r="D53" s="6" t="str">
        <v>TF02-i-485(单品包装)-V1.0</v>
      </c>
      <c r="E53" s="6" t="str">
        <v>日常</v>
      </c>
      <c r="F53" s="6" t="str">
        <v>系统</v>
      </c>
      <c r="G53" s="6">
        <v>6</v>
      </c>
      <c r="H53" s="54">
        <v>45114</v>
      </c>
      <c r="I53" s="6" t="str">
        <v>YG(供应链预估)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</row>
    <row r="54">
      <c r="A54" s="6" t="str">
        <v>ID53</v>
      </c>
      <c r="B54" s="6" t="str">
        <v>系统</v>
      </c>
      <c r="C54" s="6" t="str">
        <v>13.01.02.036</v>
      </c>
      <c r="D54" s="6" t="str">
        <v>TF02-i-CAN(单品包装)-V1.0</v>
      </c>
      <c r="E54" s="6" t="str">
        <v>日常</v>
      </c>
      <c r="F54" s="6" t="str">
        <v>系统</v>
      </c>
      <c r="G54" s="6">
        <v>6</v>
      </c>
      <c r="H54" s="54">
        <v>45114</v>
      </c>
      <c r="I54" s="6" t="str">
        <v>YG(供应链预估)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</row>
    <row r="55">
      <c r="A55" s="6" t="str">
        <v>ID54</v>
      </c>
      <c r="B55" s="6" t="str">
        <v>系统</v>
      </c>
      <c r="C55" s="6" t="str">
        <v>13.01.02.037</v>
      </c>
      <c r="D55" s="6" t="str">
        <v>TF02-Pro-W(单品包装)-V1.0</v>
      </c>
      <c r="E55" s="6" t="str">
        <v>日常</v>
      </c>
      <c r="F55" s="6" t="str">
        <v>系统</v>
      </c>
      <c r="G55" s="6">
        <v>4</v>
      </c>
      <c r="H55" s="54">
        <v>45114</v>
      </c>
      <c r="I55" s="6" t="str">
        <v>YG(供应链预估)</v>
      </c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</row>
    <row r="56">
      <c r="A56" s="6" t="str">
        <v>ID55</v>
      </c>
      <c r="B56" s="6" t="str">
        <v>系统</v>
      </c>
      <c r="C56" s="6" t="str">
        <v>13.01.02.038</v>
      </c>
      <c r="D56" s="6" t="str">
        <v>TF02-Pro-W-485(单品包装)-V1.0</v>
      </c>
      <c r="E56" s="6" t="str">
        <v>日常</v>
      </c>
      <c r="F56" s="6" t="str">
        <v>系统</v>
      </c>
      <c r="G56" s="6">
        <v>5</v>
      </c>
      <c r="H56" s="54">
        <v>45114</v>
      </c>
      <c r="I56" s="6" t="str">
        <v>YG(供应链预估)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</row>
    <row r="57">
      <c r="A57" s="6" t="str">
        <v>ID56</v>
      </c>
      <c r="B57" s="6" t="str">
        <v>系统</v>
      </c>
      <c r="C57" s="6" t="str">
        <v>13.01.02.039</v>
      </c>
      <c r="D57" s="6" t="str">
        <v>TF02-Pro-Breezer</v>
      </c>
      <c r="E57" s="6" t="str">
        <v>日常</v>
      </c>
      <c r="F57" s="6" t="str">
        <v>系统</v>
      </c>
      <c r="G57" s="6">
        <v>2</v>
      </c>
      <c r="H57" s="54">
        <v>45114</v>
      </c>
      <c r="I57" s="6" t="str">
        <v>YG(供应链预估)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</row>
    <row r="58">
      <c r="A58" s="6" t="str">
        <v>ID57</v>
      </c>
      <c r="B58" s="6" t="str">
        <v>系统</v>
      </c>
      <c r="C58" s="6" t="str">
        <v>13.01.04.035</v>
      </c>
      <c r="D58" s="6" t="str">
        <v>TFmini-S-I²C(单品包装)-V1.0</v>
      </c>
      <c r="E58" s="6" t="str">
        <v>日常</v>
      </c>
      <c r="F58" s="6" t="str">
        <v>系统</v>
      </c>
      <c r="G58" s="6">
        <v>10</v>
      </c>
      <c r="H58" s="54">
        <v>45114</v>
      </c>
      <c r="I58" s="6" t="str">
        <v>YG(供应链预估)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</row>
    <row r="59">
      <c r="A59" s="6" t="str">
        <v>ID58</v>
      </c>
      <c r="B59" s="6" t="str">
        <v>系统</v>
      </c>
      <c r="C59" s="6" t="str">
        <v>13.01.04.041</v>
      </c>
      <c r="D59" s="6" t="str">
        <v>TFmini-S-V1.8.1(单品包装)-V1.0</v>
      </c>
      <c r="E59" s="6" t="str">
        <v>日常</v>
      </c>
      <c r="F59" s="6" t="str">
        <v>系统</v>
      </c>
      <c r="G59" s="6">
        <v>132</v>
      </c>
      <c r="H59" s="54">
        <v>45114</v>
      </c>
      <c r="I59" s="6" t="str">
        <v>YG(供应链预估)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</row>
    <row r="60">
      <c r="A60" s="6" t="str">
        <v>ID59</v>
      </c>
      <c r="B60" s="6" t="str">
        <v>系统</v>
      </c>
      <c r="C60" s="6" t="str">
        <v>13.01.04.042</v>
      </c>
      <c r="D60" s="6" t="str">
        <v>TFmini-S-V1.8.1(整箱包装)-V1.0</v>
      </c>
      <c r="E60" s="6" t="str">
        <v>日常</v>
      </c>
      <c r="F60" s="6" t="str">
        <v>系统</v>
      </c>
      <c r="G60" s="6">
        <v>55</v>
      </c>
      <c r="H60" s="54">
        <v>45114</v>
      </c>
      <c r="I60" s="6" t="str">
        <v>YG(供应链预估)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</row>
    <row r="61">
      <c r="A61" s="6" t="str">
        <v>ID60</v>
      </c>
      <c r="B61" s="6" t="str">
        <v>系统</v>
      </c>
      <c r="C61" s="6" t="str">
        <v>13.01.04.046</v>
      </c>
      <c r="D61" s="6" t="str">
        <v>TFmini-i-485(整箱包装)-V1.0</v>
      </c>
      <c r="E61" s="6" t="str">
        <v>日常</v>
      </c>
      <c r="F61" s="6" t="str">
        <v>系统</v>
      </c>
      <c r="G61" s="6">
        <v>7</v>
      </c>
      <c r="H61" s="54">
        <v>45114</v>
      </c>
      <c r="I61" s="6" t="str">
        <v>YG(供应链预估)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</row>
    <row r="62">
      <c r="A62" s="6" t="str">
        <v>ID61</v>
      </c>
      <c r="B62" s="6" t="str">
        <v>系统</v>
      </c>
      <c r="C62" s="6" t="str">
        <v>13.01.04.047</v>
      </c>
      <c r="D62" s="6" t="str">
        <v>TFmini-i-CAN(整箱包装)-V1.0</v>
      </c>
      <c r="E62" s="6" t="str">
        <v>日常</v>
      </c>
      <c r="F62" s="6" t="str">
        <v>系统</v>
      </c>
      <c r="G62" s="6">
        <v>16</v>
      </c>
      <c r="H62" s="54">
        <v>45114</v>
      </c>
      <c r="I62" s="6" t="str">
        <v>YG(供应链预估)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</row>
    <row r="63">
      <c r="A63" s="6" t="str">
        <v>ID62</v>
      </c>
      <c r="B63" s="6" t="str">
        <v>系统</v>
      </c>
      <c r="C63" s="6" t="str">
        <v>13.01.04.048</v>
      </c>
      <c r="D63" s="6" t="str">
        <v>TFmini-i-485(单品包装)-V1.0</v>
      </c>
      <c r="E63" s="6" t="str">
        <v>日常</v>
      </c>
      <c r="F63" s="6" t="str">
        <v>系统</v>
      </c>
      <c r="G63" s="6">
        <v>33</v>
      </c>
      <c r="H63" s="54">
        <v>45114</v>
      </c>
      <c r="I63" s="6" t="str">
        <v>YG(供应链预估)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</row>
    <row r="64">
      <c r="A64" s="6" t="str">
        <v>ID63</v>
      </c>
      <c r="B64" s="6" t="str">
        <v>系统</v>
      </c>
      <c r="C64" s="6" t="str">
        <v>13.01.04.049</v>
      </c>
      <c r="D64" s="6" t="str">
        <v>TFmini-i-CAN(单品包装)-V1.0</v>
      </c>
      <c r="E64" s="6" t="str">
        <v>日常</v>
      </c>
      <c r="F64" s="6" t="str">
        <v>系统</v>
      </c>
      <c r="G64" s="6">
        <v>12</v>
      </c>
      <c r="H64" s="54">
        <v>45114</v>
      </c>
      <c r="I64" s="6" t="str">
        <v>YG(供应链预估)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</row>
    <row r="65">
      <c r="A65" s="6" t="str">
        <v>ID64</v>
      </c>
      <c r="B65" s="6" t="str">
        <v>系统</v>
      </c>
      <c r="C65" s="6" t="str">
        <v>13.01.04.050</v>
      </c>
      <c r="D65" s="6" t="str">
        <v>TFmini-i-CAN(整箱) 2m散线</v>
      </c>
      <c r="E65" s="6" t="str">
        <v>日常</v>
      </c>
      <c r="F65" s="6" t="str">
        <v>系统</v>
      </c>
      <c r="G65" s="6">
        <v>15</v>
      </c>
      <c r="H65" s="54">
        <v>45114</v>
      </c>
      <c r="I65" s="6" t="str">
        <v>YG(供应链预估)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</row>
    <row r="66">
      <c r="A66" s="6" t="str">
        <v>ID65</v>
      </c>
      <c r="B66" s="6" t="str">
        <v>系统</v>
      </c>
      <c r="C66" s="6" t="str">
        <v>13.01.04.051</v>
      </c>
      <c r="D66" s="6" t="str">
        <v>TFmini-i-485(整箱) 2m散线</v>
      </c>
      <c r="E66" s="6" t="str">
        <v>日常</v>
      </c>
      <c r="F66" s="6" t="str">
        <v>系统</v>
      </c>
      <c r="G66" s="6">
        <v>50</v>
      </c>
      <c r="H66" s="54">
        <v>45114</v>
      </c>
      <c r="I66" s="6" t="str">
        <v>YG(供应链预估)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</row>
    <row r="67">
      <c r="A67" s="6" t="str">
        <v>ID66</v>
      </c>
      <c r="B67" s="6" t="str">
        <v>系统</v>
      </c>
      <c r="C67" s="6" t="str">
        <v>13.01.04.054</v>
      </c>
      <c r="D67" s="6" t="str">
        <v>TFmini-i-CAN(单品包装)-V1.1</v>
      </c>
      <c r="E67" s="6" t="str">
        <v>日常</v>
      </c>
      <c r="F67" s="6" t="str">
        <v>系统</v>
      </c>
      <c r="G67" s="6">
        <v>5</v>
      </c>
      <c r="H67" s="54">
        <v>45114</v>
      </c>
      <c r="I67" s="6" t="str">
        <v>YG(供应链预估)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</row>
    <row r="68">
      <c r="A68" s="6" t="str">
        <v>ID67</v>
      </c>
      <c r="B68" s="6" t="str">
        <v>系统</v>
      </c>
      <c r="C68" s="6" t="str">
        <v>13.01.04.056</v>
      </c>
      <c r="D68" s="6" t="str">
        <v>TFmini-i-CAN-2m散线-V1.1</v>
      </c>
      <c r="E68" s="6" t="str">
        <v>日常</v>
      </c>
      <c r="F68" s="6" t="str">
        <v>系统</v>
      </c>
      <c r="G68" s="6">
        <v>23</v>
      </c>
      <c r="H68" s="54">
        <v>45114</v>
      </c>
      <c r="I68" s="6" t="str">
        <v>YG(供应链预估)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</row>
    <row r="69">
      <c r="A69" s="6" t="str">
        <v>ID68</v>
      </c>
      <c r="B69" s="6" t="str">
        <v>系统</v>
      </c>
      <c r="C69" s="6" t="str">
        <v>13.01.05.005</v>
      </c>
      <c r="D69" s="6" t="str">
        <v>TF03-UART(单品包装)-V1.1</v>
      </c>
      <c r="E69" s="6" t="str">
        <v>日常</v>
      </c>
      <c r="F69" s="6" t="str">
        <v>系统</v>
      </c>
      <c r="G69" s="6">
        <v>34</v>
      </c>
      <c r="H69" s="54">
        <v>45114</v>
      </c>
      <c r="I69" s="6" t="str">
        <v>YG(供应链预估)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</row>
    <row r="70">
      <c r="A70" s="6" t="str">
        <v>ID69</v>
      </c>
      <c r="B70" s="6" t="str">
        <v>系统</v>
      </c>
      <c r="C70" s="6" t="str">
        <v>13.01.05.006</v>
      </c>
      <c r="D70" s="6" t="str">
        <v>TF03-485(单品包装)-V1.1</v>
      </c>
      <c r="E70" s="6" t="str">
        <v>日常</v>
      </c>
      <c r="F70" s="6" t="str">
        <v>系统</v>
      </c>
      <c r="G70" s="6">
        <v>15</v>
      </c>
      <c r="H70" s="54">
        <v>45114</v>
      </c>
      <c r="I70" s="6" t="str">
        <v>YG(供应链预估)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</row>
    <row r="71">
      <c r="A71" s="6" t="str">
        <v>ID70</v>
      </c>
      <c r="B71" s="6" t="str">
        <v>系统</v>
      </c>
      <c r="C71" s="6" t="str">
        <v>13.01.05.011</v>
      </c>
      <c r="D71" s="6" t="str">
        <v>TF03-180 4~20mA（单品包装）-V1.0</v>
      </c>
      <c r="E71" s="6" t="str">
        <v>日常</v>
      </c>
      <c r="F71" s="6" t="str">
        <v>系统</v>
      </c>
      <c r="G71" s="6">
        <v>2</v>
      </c>
      <c r="H71" s="54">
        <v>45114</v>
      </c>
      <c r="I71" s="6" t="str">
        <v>YG(供应链预估)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</row>
    <row r="72">
      <c r="A72" s="6" t="str">
        <v>ID71</v>
      </c>
      <c r="B72" s="6" t="str">
        <v>系统</v>
      </c>
      <c r="C72" s="6" t="str">
        <v>13.01.05.013</v>
      </c>
      <c r="D72" s="6" t="str">
        <v>TF03-100 4~20mA（单品包装）-V1.0</v>
      </c>
      <c r="E72" s="6" t="str">
        <v>日常</v>
      </c>
      <c r="F72" s="6" t="str">
        <v>系统</v>
      </c>
      <c r="G72" s="6">
        <v>3</v>
      </c>
      <c r="H72" s="54">
        <v>45114</v>
      </c>
      <c r="I72" s="6" t="str">
        <v>YG(供应链预估)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</row>
    <row r="73">
      <c r="A73" s="6" t="str">
        <v>ID72</v>
      </c>
      <c r="B73" s="6" t="str">
        <v>系统</v>
      </c>
      <c r="C73" s="6" t="str">
        <v>13.01.05.016</v>
      </c>
      <c r="D73" s="6" t="str">
        <v>TF03-232(单品包装)-V1.0</v>
      </c>
      <c r="E73" s="6" t="str">
        <v>日常</v>
      </c>
      <c r="F73" s="6" t="str">
        <v>系统</v>
      </c>
      <c r="G73" s="6">
        <v>3</v>
      </c>
      <c r="H73" s="54">
        <v>45114</v>
      </c>
      <c r="I73" s="6" t="str">
        <v>YG(供应链预估)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</row>
    <row r="74">
      <c r="A74" s="6" t="str">
        <v>ID73</v>
      </c>
      <c r="B74" s="6" t="str">
        <v>系统</v>
      </c>
      <c r="C74" s="6" t="str">
        <v>13.01.05.017</v>
      </c>
      <c r="D74" s="6" t="str">
        <v>TF03-UART(整箱包装)-V1.1</v>
      </c>
      <c r="E74" s="6" t="str">
        <v>日常</v>
      </c>
      <c r="F74" s="6" t="str">
        <v>系统</v>
      </c>
      <c r="G74" s="6">
        <v>2</v>
      </c>
      <c r="H74" s="54">
        <v>45114</v>
      </c>
      <c r="I74" s="6" t="str">
        <v>YG(供应链预估)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</row>
    <row r="75">
      <c r="A75" s="6" t="str">
        <v>ID74</v>
      </c>
      <c r="B75" s="6" t="str">
        <v>系统</v>
      </c>
      <c r="C75" s="6" t="str">
        <v>13.01.05.018</v>
      </c>
      <c r="D75" s="6" t="str">
        <v>TF03-485(整箱包装)-V1.1</v>
      </c>
      <c r="E75" s="6" t="str">
        <v>日常</v>
      </c>
      <c r="F75" s="6" t="str">
        <v>系统</v>
      </c>
      <c r="G75" s="6">
        <v>6</v>
      </c>
      <c r="H75" s="54">
        <v>45114</v>
      </c>
      <c r="I75" s="6" t="str">
        <v>YG(供应链预估)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</row>
    <row r="76">
      <c r="A76" s="6" t="str">
        <v>ID75</v>
      </c>
      <c r="B76" s="6" t="str">
        <v>系统</v>
      </c>
      <c r="C76" s="6" t="str">
        <v>13.01.05.021</v>
      </c>
      <c r="D76" s="6" t="str">
        <v>TF03-V3-MT</v>
      </c>
      <c r="E76" s="6" t="str">
        <v>日常</v>
      </c>
      <c r="F76" s="6" t="str">
        <v>系统</v>
      </c>
      <c r="G76" s="6">
        <v>1</v>
      </c>
      <c r="H76" s="54">
        <v>45114</v>
      </c>
      <c r="I76" s="6" t="str">
        <v>YG(供应链预估)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</row>
    <row r="77">
      <c r="A77" s="6" t="str">
        <v>ID76</v>
      </c>
      <c r="B77" s="6" t="str">
        <v>系统</v>
      </c>
      <c r="C77" s="6" t="str">
        <v>13.01.05.032</v>
      </c>
      <c r="D77" s="6" t="str">
        <v>TF03-UART-无LOGO</v>
      </c>
      <c r="E77" s="6" t="str">
        <v>日常</v>
      </c>
      <c r="F77" s="6" t="str">
        <v>系统</v>
      </c>
      <c r="G77" s="6">
        <v>1</v>
      </c>
      <c r="H77" s="54">
        <v>45114</v>
      </c>
      <c r="I77" s="6" t="str">
        <v>YG(供应链预估)</v>
      </c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</row>
    <row r="78">
      <c r="A78" s="6" t="str">
        <v>ID77</v>
      </c>
      <c r="B78" s="6" t="str">
        <v>系统</v>
      </c>
      <c r="C78" s="6" t="str">
        <v>13.01.06.004</v>
      </c>
      <c r="D78" s="6" t="str">
        <v>S2R继电器板</v>
      </c>
      <c r="E78" s="6" t="str">
        <v>日常</v>
      </c>
      <c r="F78" s="6" t="str">
        <v>系统</v>
      </c>
      <c r="G78" s="6">
        <v>6</v>
      </c>
      <c r="H78" s="54">
        <v>45114</v>
      </c>
      <c r="I78" s="6" t="str">
        <v>YG(供应链预估)</v>
      </c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</row>
    <row r="79">
      <c r="A79" s="6" t="str">
        <v>ID78</v>
      </c>
      <c r="B79" s="6" t="str">
        <v>系统</v>
      </c>
      <c r="C79" s="6" t="str">
        <v>13.01.07.001</v>
      </c>
      <c r="D79" s="6" t="str">
        <v>TF-luna(标品/单品包装)-V1.0</v>
      </c>
      <c r="E79" s="6" t="str">
        <v>日常</v>
      </c>
      <c r="F79" s="6" t="str">
        <v>系统</v>
      </c>
      <c r="G79" s="6">
        <v>388</v>
      </c>
      <c r="H79" s="54">
        <v>45114</v>
      </c>
      <c r="I79" s="6" t="str">
        <v>YG(供应链预估)</v>
      </c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</row>
    <row r="80">
      <c r="A80" s="6" t="str">
        <v>ID79</v>
      </c>
      <c r="B80" s="6" t="str">
        <v>系统</v>
      </c>
      <c r="C80" s="6" t="str">
        <v>13.01.07.002</v>
      </c>
      <c r="D80" s="6" t="str">
        <v>TF-luna(标品/整箱包装)-V1.0</v>
      </c>
      <c r="E80" s="6" t="str">
        <v>日常</v>
      </c>
      <c r="F80" s="6" t="str">
        <v>系统</v>
      </c>
      <c r="G80" s="6">
        <v>154</v>
      </c>
      <c r="H80" s="54">
        <v>45114</v>
      </c>
      <c r="I80" s="6" t="str">
        <v>YG(供应链预估)</v>
      </c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</row>
    <row r="81">
      <c r="A81" s="6" t="str">
        <v>ID80</v>
      </c>
      <c r="B81" s="6" t="str">
        <v>系统</v>
      </c>
      <c r="C81" s="6" t="str">
        <v>13.01.08.005</v>
      </c>
      <c r="D81" s="6" t="str">
        <v>TFmini Plus-2400标品(单品包装)-V1.0</v>
      </c>
      <c r="E81" s="6" t="str">
        <v>日常</v>
      </c>
      <c r="F81" s="6" t="str">
        <v>系统</v>
      </c>
      <c r="G81" s="6">
        <v>317</v>
      </c>
      <c r="H81" s="54">
        <v>45114</v>
      </c>
      <c r="I81" s="6" t="str">
        <v>YG(供应链预估)</v>
      </c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</row>
    <row r="82">
      <c r="A82" s="6" t="str">
        <v>ID81</v>
      </c>
      <c r="B82" s="6" t="str">
        <v>系统</v>
      </c>
      <c r="C82" s="6" t="str">
        <v>13.01.08.006</v>
      </c>
      <c r="D82" s="6" t="str">
        <v>TFmini Plus-2400标品(整箱包装)-V1.0</v>
      </c>
      <c r="E82" s="6" t="str">
        <v>日常</v>
      </c>
      <c r="F82" s="6" t="str">
        <v>系统</v>
      </c>
      <c r="G82" s="6">
        <v>160</v>
      </c>
      <c r="H82" s="54">
        <v>45114</v>
      </c>
      <c r="I82" s="6" t="str">
        <v>YG(供应链预估)</v>
      </c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</row>
    <row r="83">
      <c r="A83" s="6" t="str">
        <v>ID82</v>
      </c>
      <c r="B83" s="6" t="str">
        <v>系统</v>
      </c>
      <c r="C83" s="6" t="str">
        <v>13.01.08.007</v>
      </c>
      <c r="D83" s="6" t="str">
        <v>TFmini Plus-2400-I²C(单品包装)-V1.0</v>
      </c>
      <c r="E83" s="6" t="str">
        <v>日常</v>
      </c>
      <c r="F83" s="6" t="str">
        <v>系统</v>
      </c>
      <c r="G83" s="6">
        <v>15</v>
      </c>
      <c r="H83" s="54">
        <v>45114</v>
      </c>
      <c r="I83" s="6" t="str">
        <v>YG(供应链预估)</v>
      </c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</row>
    <row r="84">
      <c r="A84" s="6" t="str">
        <v>ID83</v>
      </c>
      <c r="B84" s="6" t="str">
        <v>系统</v>
      </c>
      <c r="C84" s="6" t="str">
        <v>13.01.09.001</v>
      </c>
      <c r="D84" s="6" t="str">
        <v>TF350-UART(单品包装)-V1.0</v>
      </c>
      <c r="E84" s="6" t="str">
        <v>日常</v>
      </c>
      <c r="F84" s="6" t="str">
        <v>系统</v>
      </c>
      <c r="G84" s="6">
        <v>2</v>
      </c>
      <c r="H84" s="54">
        <v>45114</v>
      </c>
      <c r="I84" s="6" t="str">
        <v>YG(供应链预估)</v>
      </c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</row>
    <row r="85">
      <c r="A85" s="6" t="str">
        <v>ID84</v>
      </c>
      <c r="B85" s="6" t="str">
        <v>系统</v>
      </c>
      <c r="C85" s="6" t="str">
        <v>13.01.09.002</v>
      </c>
      <c r="D85" s="6" t="str">
        <v>TF350-485(单品包装)-V1.0</v>
      </c>
      <c r="E85" s="6" t="str">
        <v>日常</v>
      </c>
      <c r="F85" s="6" t="str">
        <v>系统</v>
      </c>
      <c r="G85" s="6">
        <v>1</v>
      </c>
      <c r="H85" s="54">
        <v>45114</v>
      </c>
      <c r="I85" s="6" t="str">
        <v>YG(供应链预估)</v>
      </c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</row>
    <row r="86">
      <c r="A86" s="6" t="str">
        <v>ID85</v>
      </c>
      <c r="B86" s="6" t="str">
        <v>系统</v>
      </c>
      <c r="C86" s="6" t="str">
        <v>13.01.09.003</v>
      </c>
      <c r="D86" s="6" t="str">
        <v>TF350-232(单品包装)-V1.0</v>
      </c>
      <c r="E86" s="6" t="str">
        <v>日常</v>
      </c>
      <c r="F86" s="6" t="str">
        <v>系统</v>
      </c>
      <c r="G86" s="6">
        <v>1</v>
      </c>
      <c r="H86" s="54">
        <v>45114</v>
      </c>
      <c r="I86" s="6" t="str">
        <v>YG(供应链预估)</v>
      </c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</row>
    <row r="87">
      <c r="A87" s="6" t="str">
        <v>ID86</v>
      </c>
      <c r="B87" s="6" t="str">
        <v>系统</v>
      </c>
      <c r="C87" s="6" t="str">
        <v>13.01.02.023</v>
      </c>
      <c r="D87" s="6" t="str">
        <v>TF02-Pro标品(整箱包装)-V1.0</v>
      </c>
      <c r="E87" s="6" t="str">
        <v>代理商</v>
      </c>
      <c r="F87" s="6" t="str">
        <v>系统</v>
      </c>
      <c r="G87" s="6">
        <v>14</v>
      </c>
      <c r="H87" s="54">
        <v>45114</v>
      </c>
      <c r="I87" s="6" t="str">
        <v>YG(供应链预估)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</row>
    <row r="88">
      <c r="A88" s="6" t="str">
        <v>ID87</v>
      </c>
      <c r="B88" s="6" t="str">
        <v>系统</v>
      </c>
      <c r="C88" s="6" t="str">
        <v>13.01.02.024</v>
      </c>
      <c r="D88" s="6" t="str">
        <v>TF02-Pro标品(单品包装)-V1.0</v>
      </c>
      <c r="E88" s="6" t="str">
        <v>代理商</v>
      </c>
      <c r="F88" s="6" t="str">
        <v>系统</v>
      </c>
      <c r="G88" s="6">
        <v>32</v>
      </c>
      <c r="H88" s="54">
        <v>45114</v>
      </c>
      <c r="I88" s="6" t="str">
        <v>YG(供应链预估)</v>
      </c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</row>
    <row r="89">
      <c r="A89" s="6" t="str">
        <v>ID88</v>
      </c>
      <c r="B89" s="6" t="str">
        <v>系统</v>
      </c>
      <c r="C89" s="6" t="str">
        <v>13.01.02.035</v>
      </c>
      <c r="D89" s="6" t="str">
        <v>TF02-i-485(单品包装)-V1.0</v>
      </c>
      <c r="E89" s="6" t="str">
        <v>代理商</v>
      </c>
      <c r="F89" s="6" t="str">
        <v>系统</v>
      </c>
      <c r="G89" s="6">
        <v>3</v>
      </c>
      <c r="H89" s="54">
        <v>45114</v>
      </c>
      <c r="I89" s="6" t="str">
        <v>YG(供应链预估)</v>
      </c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</row>
    <row r="90">
      <c r="A90" s="6" t="str">
        <v>ID89</v>
      </c>
      <c r="B90" s="6" t="str">
        <v>系统</v>
      </c>
      <c r="C90" s="6" t="str">
        <v>13.01.02.038</v>
      </c>
      <c r="D90" s="6" t="str">
        <v>TF02-Pro-W-485(单品包装)-V1.0</v>
      </c>
      <c r="E90" s="6" t="str">
        <v>代理商</v>
      </c>
      <c r="F90" s="6" t="str">
        <v>系统</v>
      </c>
      <c r="G90" s="6">
        <v>1</v>
      </c>
      <c r="H90" s="54">
        <v>45114</v>
      </c>
      <c r="I90" s="6" t="str">
        <v>YG(供应链预估)</v>
      </c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</row>
    <row r="91">
      <c r="A91" s="6" t="str">
        <v>ID90</v>
      </c>
      <c r="B91" s="6" t="str">
        <v>系统</v>
      </c>
      <c r="C91" s="6" t="str">
        <v>13.01.04.041</v>
      </c>
      <c r="D91" s="6" t="str">
        <v>TFmini-S-V1.8.1(单品包装)-V1.0</v>
      </c>
      <c r="E91" s="6" t="str">
        <v>代理商</v>
      </c>
      <c r="F91" s="6" t="str">
        <v>系统</v>
      </c>
      <c r="G91" s="6">
        <v>75</v>
      </c>
      <c r="H91" s="54">
        <v>45114</v>
      </c>
      <c r="I91" s="6" t="str">
        <v>YG(供应链预估)</v>
      </c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</row>
    <row r="92">
      <c r="A92" s="6" t="str">
        <v>ID91</v>
      </c>
      <c r="B92" s="6" t="str">
        <v>系统</v>
      </c>
      <c r="C92" s="6" t="str">
        <v>13.01.04.048</v>
      </c>
      <c r="D92" s="6" t="str">
        <v>TFmini-i-485(单品包装)-V1.0</v>
      </c>
      <c r="E92" s="6" t="str">
        <v>代理商</v>
      </c>
      <c r="F92" s="6" t="str">
        <v>系统</v>
      </c>
      <c r="G92" s="6">
        <v>3</v>
      </c>
      <c r="H92" s="54">
        <v>45114</v>
      </c>
      <c r="I92" s="6" t="str">
        <v>YG(供应链预估)</v>
      </c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</row>
    <row r="93">
      <c r="A93" s="6" t="str">
        <v>ID92</v>
      </c>
      <c r="B93" s="6" t="str">
        <v>系统</v>
      </c>
      <c r="C93" s="6" t="str">
        <v>13.01.05.018</v>
      </c>
      <c r="D93" s="6" t="str">
        <v>TF03-485(整箱包装)-V1.1</v>
      </c>
      <c r="E93" s="6" t="str">
        <v>代理商</v>
      </c>
      <c r="F93" s="6" t="str">
        <v>系统</v>
      </c>
      <c r="G93" s="6">
        <v>13</v>
      </c>
      <c r="H93" s="54">
        <v>45114</v>
      </c>
      <c r="I93" s="6" t="str">
        <v>YG(供应链预估)</v>
      </c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</row>
    <row r="94">
      <c r="A94" s="6" t="str">
        <v>ID93</v>
      </c>
      <c r="B94" s="6" t="str">
        <v>系统</v>
      </c>
      <c r="C94" s="6" t="str">
        <v>13.01.06.004</v>
      </c>
      <c r="D94" s="6" t="str">
        <v>S2R继电器板</v>
      </c>
      <c r="E94" s="6" t="str">
        <v>代理商</v>
      </c>
      <c r="F94" s="6" t="str">
        <v>系统</v>
      </c>
      <c r="G94" s="6">
        <v>2</v>
      </c>
      <c r="H94" s="54">
        <v>45114</v>
      </c>
      <c r="I94" s="6" t="str">
        <v>YG(供应链预估)</v>
      </c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</row>
    <row r="95">
      <c r="A95" s="6" t="str">
        <v>ID94</v>
      </c>
      <c r="B95" s="6" t="str">
        <v>系统</v>
      </c>
      <c r="C95" s="6" t="str">
        <v>13.01.07.001</v>
      </c>
      <c r="D95" s="6" t="str">
        <v>TF-luna(标品/单品包装)-V1.0</v>
      </c>
      <c r="E95" s="6" t="str">
        <v>代理商</v>
      </c>
      <c r="F95" s="6" t="str">
        <v>系统</v>
      </c>
      <c r="G95" s="6">
        <v>75</v>
      </c>
      <c r="H95" s="54">
        <v>45114</v>
      </c>
      <c r="I95" s="6" t="str">
        <v>YG(供应链预估)</v>
      </c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</row>
    <row r="96">
      <c r="A96" s="6" t="str">
        <v>ID95</v>
      </c>
      <c r="B96" s="6" t="str">
        <v>系统</v>
      </c>
      <c r="C96" s="6" t="str">
        <v>13.01.07.002</v>
      </c>
      <c r="D96" s="6" t="str">
        <v>TF-luna(标品/整箱包装)-V1.0</v>
      </c>
      <c r="E96" s="6" t="str">
        <v>代理商</v>
      </c>
      <c r="F96" s="6" t="str">
        <v>系统</v>
      </c>
      <c r="G96" s="6">
        <v>108</v>
      </c>
      <c r="H96" s="54">
        <v>45114</v>
      </c>
      <c r="I96" s="6" t="str">
        <v>YG(供应链预估)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</row>
    <row r="97">
      <c r="A97" s="6" t="str">
        <v>ID96</v>
      </c>
      <c r="B97" s="6" t="str">
        <v>系统</v>
      </c>
      <c r="C97" s="6" t="str">
        <v>13.01.08.005</v>
      </c>
      <c r="D97" s="6" t="str">
        <v>TFmini Plus-2400标品(单品包装)-V1.0</v>
      </c>
      <c r="E97" s="6" t="str">
        <v>代理商</v>
      </c>
      <c r="F97" s="6" t="str">
        <v>系统</v>
      </c>
      <c r="G97" s="6">
        <v>31</v>
      </c>
      <c r="H97" s="54">
        <v>45114</v>
      </c>
      <c r="I97" s="6" t="str">
        <v>YG(供应链预估)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</row>
    <row r="98">
      <c r="A98" s="6" t="str">
        <v>ID97</v>
      </c>
      <c r="B98" s="6" t="str">
        <v>系统</v>
      </c>
      <c r="C98" s="6" t="str">
        <v>13.01.08.007</v>
      </c>
      <c r="D98" s="6" t="str">
        <v>TFmini Plus-2400-I²C(单品包装)-V1.0</v>
      </c>
      <c r="E98" s="6" t="str">
        <v>代理商</v>
      </c>
      <c r="F98" s="6" t="str">
        <v>系统</v>
      </c>
      <c r="G98" s="6">
        <v>10</v>
      </c>
      <c r="H98" s="54">
        <v>45114</v>
      </c>
      <c r="I98" s="6" t="str">
        <v>YG(供应链预估)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</row>
    <row r="99">
      <c r="A99" s="6" t="str">
        <v>ID98</v>
      </c>
      <c r="B99" s="55" t="str">
        <v>赵璐</v>
      </c>
      <c r="C99" s="22" t="str">
        <v>13.01.04.042</v>
      </c>
      <c r="D99" s="22" t="str">
        <v>TFmini-S-V1.8.1(整箱包装)-V1.0</v>
      </c>
      <c r="E99" s="6"/>
      <c r="F99" s="55" t="str">
        <v>赵璐</v>
      </c>
      <c r="G99" s="55">
        <v>1000</v>
      </c>
      <c r="H99" s="54">
        <v>45114</v>
      </c>
      <c r="I99" s="6" t="str">
        <v>YC(销售预测)</v>
      </c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</row>
    <row r="100">
      <c r="A100" s="6" t="str">
        <v>ID99</v>
      </c>
      <c r="B100" s="55" t="str">
        <v>赵璐</v>
      </c>
      <c r="C100" s="22" t="str">
        <v>13.01.04.042</v>
      </c>
      <c r="D100" s="22" t="str">
        <v>TFmini-S-V1.8.1(整箱包装)-V1.0</v>
      </c>
      <c r="E100" s="6"/>
      <c r="F100" s="55" t="str">
        <v>赵璐</v>
      </c>
      <c r="G100" s="55">
        <v>1000</v>
      </c>
      <c r="H100" s="54">
        <v>45114</v>
      </c>
      <c r="I100" s="6" t="str">
        <v>YC(销售预测)</v>
      </c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</row>
    <row r="101">
      <c r="A101" s="6" t="str">
        <v>ID100</v>
      </c>
      <c r="B101" s="55" t="str">
        <v>冯志刚</v>
      </c>
      <c r="C101" s="22" t="str">
        <v>13.01.07.002</v>
      </c>
      <c r="D101" s="22" t="str">
        <v>TF-luna(标品/整箱包装)-V1.0</v>
      </c>
      <c r="E101" s="6"/>
      <c r="F101" s="55" t="str">
        <v>冯志刚</v>
      </c>
      <c r="G101" s="55">
        <v>400</v>
      </c>
      <c r="H101" s="54">
        <v>45114</v>
      </c>
      <c r="I101" s="6" t="str">
        <v>YC(销售预测)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</row>
    <row r="102">
      <c r="A102" s="6" t="str">
        <v>ID101</v>
      </c>
      <c r="B102" s="6" t="str">
        <v>系统</v>
      </c>
      <c r="C102" s="6" t="str">
        <v>13.01.02.023</v>
      </c>
      <c r="D102" s="6" t="str">
        <v>TF02-Pro标品(整箱包装)-V1.0</v>
      </c>
      <c r="E102" s="6" t="str">
        <v>日常</v>
      </c>
      <c r="F102" s="6" t="str">
        <v>系统</v>
      </c>
      <c r="G102" s="6">
        <v>10</v>
      </c>
      <c r="H102" s="54">
        <v>45121</v>
      </c>
      <c r="I102" s="6" t="str">
        <v>YG(供应链预估)</v>
      </c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</row>
    <row r="103">
      <c r="A103" s="6" t="str">
        <v>ID102</v>
      </c>
      <c r="B103" s="6" t="str">
        <v>系统</v>
      </c>
      <c r="C103" s="6" t="str">
        <v>13.01.02.024</v>
      </c>
      <c r="D103" s="6" t="str">
        <v>TF02-Pro标品(单品包装)-V1.0</v>
      </c>
      <c r="E103" s="6" t="str">
        <v>日常</v>
      </c>
      <c r="F103" s="6" t="str">
        <v>系统</v>
      </c>
      <c r="G103" s="6">
        <v>40</v>
      </c>
      <c r="H103" s="54">
        <v>45121</v>
      </c>
      <c r="I103" s="6" t="str">
        <v>YG(供应链预估)</v>
      </c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</row>
    <row r="104">
      <c r="A104" s="6" t="str">
        <v>ID103</v>
      </c>
      <c r="B104" s="6" t="str">
        <v>系统</v>
      </c>
      <c r="C104" s="6" t="str">
        <v>13.01.02.035</v>
      </c>
      <c r="D104" s="6" t="str">
        <v>TF02-i-485(单品包装)-V1.0</v>
      </c>
      <c r="E104" s="6" t="str">
        <v>日常</v>
      </c>
      <c r="F104" s="6" t="str">
        <v>系统</v>
      </c>
      <c r="G104" s="6">
        <v>6</v>
      </c>
      <c r="H104" s="54">
        <v>45121</v>
      </c>
      <c r="I104" s="6" t="str">
        <v>YG(供应链预估)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</row>
    <row r="105">
      <c r="A105" s="6" t="str">
        <v>ID104</v>
      </c>
      <c r="B105" s="6" t="str">
        <v>系统</v>
      </c>
      <c r="C105" s="6" t="str">
        <v>13.01.02.036</v>
      </c>
      <c r="D105" s="6" t="str">
        <v>TF02-i-CAN(单品包装)-V1.0</v>
      </c>
      <c r="E105" s="6" t="str">
        <v>日常</v>
      </c>
      <c r="F105" s="6" t="str">
        <v>系统</v>
      </c>
      <c r="G105" s="6">
        <v>6</v>
      </c>
      <c r="H105" s="54">
        <v>45121</v>
      </c>
      <c r="I105" s="6" t="str">
        <v>YG(供应链预估)</v>
      </c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</row>
    <row r="106">
      <c r="A106" s="6" t="str">
        <v>ID105</v>
      </c>
      <c r="B106" s="6" t="str">
        <v>系统</v>
      </c>
      <c r="C106" s="6" t="str">
        <v>13.01.02.037</v>
      </c>
      <c r="D106" s="6" t="str">
        <v>TF02-Pro-W(单品包装)-V1.0</v>
      </c>
      <c r="E106" s="6" t="str">
        <v>日常</v>
      </c>
      <c r="F106" s="6" t="str">
        <v>系统</v>
      </c>
      <c r="G106" s="6">
        <v>4</v>
      </c>
      <c r="H106" s="54">
        <v>45121</v>
      </c>
      <c r="I106" s="6" t="str">
        <v>YG(供应链预估)</v>
      </c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</row>
    <row r="107">
      <c r="A107" s="6" t="str">
        <v>ID106</v>
      </c>
      <c r="B107" s="6" t="str">
        <v>系统</v>
      </c>
      <c r="C107" s="6" t="str">
        <v>13.01.02.038</v>
      </c>
      <c r="D107" s="6" t="str">
        <v>TF02-Pro-W-485(单品包装)-V1.0</v>
      </c>
      <c r="E107" s="6" t="str">
        <v>日常</v>
      </c>
      <c r="F107" s="6" t="str">
        <v>系统</v>
      </c>
      <c r="G107" s="6">
        <v>5</v>
      </c>
      <c r="H107" s="54">
        <v>45121</v>
      </c>
      <c r="I107" s="6" t="str">
        <v>YG(供应链预估)</v>
      </c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</row>
    <row r="108">
      <c r="A108" s="6" t="str">
        <v>ID107</v>
      </c>
      <c r="B108" s="6" t="str">
        <v>系统</v>
      </c>
      <c r="C108" s="6" t="str">
        <v>13.01.02.039</v>
      </c>
      <c r="D108" s="6" t="str">
        <v>TF02-Pro-Breezer</v>
      </c>
      <c r="E108" s="6" t="str">
        <v>日常</v>
      </c>
      <c r="F108" s="6" t="str">
        <v>系统</v>
      </c>
      <c r="G108" s="6">
        <v>2</v>
      </c>
      <c r="H108" s="54">
        <v>45121</v>
      </c>
      <c r="I108" s="6" t="str">
        <v>YG(供应链预估)</v>
      </c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</row>
    <row r="109">
      <c r="A109" s="6" t="str">
        <v>ID108</v>
      </c>
      <c r="B109" s="6" t="str">
        <v>系统</v>
      </c>
      <c r="C109" s="6" t="str">
        <v>13.01.04.035</v>
      </c>
      <c r="D109" s="6" t="str">
        <v>TFmini-S-I²C(单品包装)-V1.0</v>
      </c>
      <c r="E109" s="6" t="str">
        <v>日常</v>
      </c>
      <c r="F109" s="6" t="str">
        <v>系统</v>
      </c>
      <c r="G109" s="6">
        <v>10</v>
      </c>
      <c r="H109" s="54">
        <v>45121</v>
      </c>
      <c r="I109" s="6" t="str">
        <v>YG(供应链预估)</v>
      </c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</row>
    <row r="110">
      <c r="A110" s="6" t="str">
        <v>ID109</v>
      </c>
      <c r="B110" s="6" t="str">
        <v>系统</v>
      </c>
      <c r="C110" s="6" t="str">
        <v>13.01.04.041</v>
      </c>
      <c r="D110" s="6" t="str">
        <v>TFmini-S-V1.8.1(单品包装)-V1.0</v>
      </c>
      <c r="E110" s="6" t="str">
        <v>日常</v>
      </c>
      <c r="F110" s="6" t="str">
        <v>系统</v>
      </c>
      <c r="G110" s="6">
        <v>132</v>
      </c>
      <c r="H110" s="54">
        <v>45121</v>
      </c>
      <c r="I110" s="6" t="str">
        <v>YG(供应链预估)</v>
      </c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</row>
    <row r="111">
      <c r="A111" s="6" t="str">
        <v>ID110</v>
      </c>
      <c r="B111" s="6" t="str">
        <v>系统</v>
      </c>
      <c r="C111" s="6" t="str">
        <v>13.01.04.042</v>
      </c>
      <c r="D111" s="6" t="str">
        <v>TFmini-S-V1.8.1(整箱包装)-V1.0</v>
      </c>
      <c r="E111" s="6" t="str">
        <v>日常</v>
      </c>
      <c r="F111" s="6" t="str">
        <v>系统</v>
      </c>
      <c r="G111" s="6">
        <v>55</v>
      </c>
      <c r="H111" s="54">
        <v>45121</v>
      </c>
      <c r="I111" s="6" t="str">
        <v>YG(供应链预估)</v>
      </c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</row>
    <row r="112">
      <c r="A112" s="6" t="str">
        <v>ID111</v>
      </c>
      <c r="B112" s="6" t="str">
        <v>系统</v>
      </c>
      <c r="C112" s="6" t="str">
        <v>13.01.04.046</v>
      </c>
      <c r="D112" s="6" t="str">
        <v>TFmini-i-485(整箱包装)-V1.0</v>
      </c>
      <c r="E112" s="6" t="str">
        <v>日常</v>
      </c>
      <c r="F112" s="6" t="str">
        <v>系统</v>
      </c>
      <c r="G112" s="6">
        <v>7</v>
      </c>
      <c r="H112" s="54">
        <v>45121</v>
      </c>
      <c r="I112" s="6" t="str">
        <v>YG(供应链预估)</v>
      </c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</row>
    <row r="113">
      <c r="A113" s="6" t="str">
        <v>ID112</v>
      </c>
      <c r="B113" s="6" t="str">
        <v>系统</v>
      </c>
      <c r="C113" s="6" t="str">
        <v>13.01.04.047</v>
      </c>
      <c r="D113" s="6" t="str">
        <v>TFmini-i-CAN(整箱包装)-V1.0</v>
      </c>
      <c r="E113" s="6" t="str">
        <v>日常</v>
      </c>
      <c r="F113" s="6" t="str">
        <v>系统</v>
      </c>
      <c r="G113" s="6">
        <v>16</v>
      </c>
      <c r="H113" s="54">
        <v>45121</v>
      </c>
      <c r="I113" s="6" t="str">
        <v>YG(供应链预估)</v>
      </c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</row>
    <row r="114">
      <c r="A114" s="6" t="str">
        <v>ID113</v>
      </c>
      <c r="B114" s="6" t="str">
        <v>系统</v>
      </c>
      <c r="C114" s="6" t="str">
        <v>13.01.04.048</v>
      </c>
      <c r="D114" s="6" t="str">
        <v>TFmini-i-485(单品包装)-V1.0</v>
      </c>
      <c r="E114" s="6" t="str">
        <v>日常</v>
      </c>
      <c r="F114" s="6" t="str">
        <v>系统</v>
      </c>
      <c r="G114" s="6">
        <v>33</v>
      </c>
      <c r="H114" s="54">
        <v>45121</v>
      </c>
      <c r="I114" s="6" t="str">
        <v>YG(供应链预估)</v>
      </c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</row>
    <row r="115">
      <c r="A115" s="6" t="str">
        <v>ID114</v>
      </c>
      <c r="B115" s="6" t="str">
        <v>系统</v>
      </c>
      <c r="C115" s="6" t="str">
        <v>13.01.04.049</v>
      </c>
      <c r="D115" s="6" t="str">
        <v>TFmini-i-CAN(单品包装)-V1.0</v>
      </c>
      <c r="E115" s="6" t="str">
        <v>日常</v>
      </c>
      <c r="F115" s="6" t="str">
        <v>系统</v>
      </c>
      <c r="G115" s="6">
        <v>12</v>
      </c>
      <c r="H115" s="54">
        <v>45121</v>
      </c>
      <c r="I115" s="6" t="str">
        <v>YG(供应链预估)</v>
      </c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</row>
    <row r="116">
      <c r="A116" s="6" t="str">
        <v>ID115</v>
      </c>
      <c r="B116" s="6" t="str">
        <v>系统</v>
      </c>
      <c r="C116" s="6" t="str">
        <v>13.01.04.050</v>
      </c>
      <c r="D116" s="6" t="str">
        <v>TFmini-i-CAN(整箱) 2m散线</v>
      </c>
      <c r="E116" s="6" t="str">
        <v>日常</v>
      </c>
      <c r="F116" s="6" t="str">
        <v>系统</v>
      </c>
      <c r="G116" s="6">
        <v>15</v>
      </c>
      <c r="H116" s="54">
        <v>45121</v>
      </c>
      <c r="I116" s="6" t="str">
        <v>YG(供应链预估)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</row>
    <row r="117">
      <c r="A117" s="6" t="str">
        <v>ID116</v>
      </c>
      <c r="B117" s="6" t="str">
        <v>系统</v>
      </c>
      <c r="C117" s="6" t="str">
        <v>13.01.04.051</v>
      </c>
      <c r="D117" s="6" t="str">
        <v>TFmini-i-485(整箱) 2m散线</v>
      </c>
      <c r="E117" s="6" t="str">
        <v>日常</v>
      </c>
      <c r="F117" s="6" t="str">
        <v>系统</v>
      </c>
      <c r="G117" s="6">
        <v>50</v>
      </c>
      <c r="H117" s="54">
        <v>45121</v>
      </c>
      <c r="I117" s="6" t="str">
        <v>YG(供应链预估)</v>
      </c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</row>
    <row r="118">
      <c r="A118" s="6" t="str">
        <v>ID117</v>
      </c>
      <c r="B118" s="6" t="str">
        <v>系统</v>
      </c>
      <c r="C118" s="6" t="str">
        <v>13.01.04.054</v>
      </c>
      <c r="D118" s="6" t="str">
        <v>TFmini-i-CAN(单品包装)-V1.1</v>
      </c>
      <c r="E118" s="6" t="str">
        <v>日常</v>
      </c>
      <c r="F118" s="6" t="str">
        <v>系统</v>
      </c>
      <c r="G118" s="6">
        <v>5</v>
      </c>
      <c r="H118" s="54">
        <v>45121</v>
      </c>
      <c r="I118" s="6" t="str">
        <v>YG(供应链预估)</v>
      </c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</row>
    <row r="119">
      <c r="A119" s="6" t="str">
        <v>ID118</v>
      </c>
      <c r="B119" s="6" t="str">
        <v>系统</v>
      </c>
      <c r="C119" s="6" t="str">
        <v>13.01.04.056</v>
      </c>
      <c r="D119" s="6" t="str">
        <v>TFmini-i-CAN-2m散线-V1.1</v>
      </c>
      <c r="E119" s="6" t="str">
        <v>日常</v>
      </c>
      <c r="F119" s="6" t="str">
        <v>系统</v>
      </c>
      <c r="G119" s="6">
        <v>23</v>
      </c>
      <c r="H119" s="54">
        <v>45121</v>
      </c>
      <c r="I119" s="6" t="str">
        <v>YG(供应链预估)</v>
      </c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</row>
    <row r="120">
      <c r="A120" s="6" t="str">
        <v>ID119</v>
      </c>
      <c r="B120" s="6" t="str">
        <v>系统</v>
      </c>
      <c r="C120" s="6" t="str">
        <v>13.01.05.005</v>
      </c>
      <c r="D120" s="6" t="str">
        <v>TF03-UART(单品包装)-V1.1</v>
      </c>
      <c r="E120" s="6" t="str">
        <v>日常</v>
      </c>
      <c r="F120" s="6" t="str">
        <v>系统</v>
      </c>
      <c r="G120" s="6">
        <v>34</v>
      </c>
      <c r="H120" s="54">
        <v>45121</v>
      </c>
      <c r="I120" s="6" t="str">
        <v>YG(供应链预估)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</row>
    <row r="121">
      <c r="A121" s="6" t="str">
        <v>ID120</v>
      </c>
      <c r="B121" s="6" t="str">
        <v>系统</v>
      </c>
      <c r="C121" s="6" t="str">
        <v>13.01.05.006</v>
      </c>
      <c r="D121" s="6" t="str">
        <v>TF03-485(单品包装)-V1.1</v>
      </c>
      <c r="E121" s="6" t="str">
        <v>日常</v>
      </c>
      <c r="F121" s="6" t="str">
        <v>系统</v>
      </c>
      <c r="G121" s="6">
        <v>15</v>
      </c>
      <c r="H121" s="54">
        <v>45121</v>
      </c>
      <c r="I121" s="6" t="str">
        <v>YG(供应链预估)</v>
      </c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</row>
    <row r="122">
      <c r="A122" s="6" t="str">
        <v>ID121</v>
      </c>
      <c r="B122" s="6" t="str">
        <v>系统</v>
      </c>
      <c r="C122" s="6" t="str">
        <v>13.01.05.011</v>
      </c>
      <c r="D122" s="6" t="str">
        <v>TF03-180 4~20mA（单品包装）-V1.0</v>
      </c>
      <c r="E122" s="6" t="str">
        <v>日常</v>
      </c>
      <c r="F122" s="6" t="str">
        <v>系统</v>
      </c>
      <c r="G122" s="6">
        <v>2</v>
      </c>
      <c r="H122" s="54">
        <v>45121</v>
      </c>
      <c r="I122" s="6" t="str">
        <v>YG(供应链预估)</v>
      </c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</row>
    <row r="123">
      <c r="A123" s="6" t="str">
        <v>ID122</v>
      </c>
      <c r="B123" s="6" t="str">
        <v>系统</v>
      </c>
      <c r="C123" s="6" t="str">
        <v>13.01.05.013</v>
      </c>
      <c r="D123" s="6" t="str">
        <v>TF03-100 4~20mA（单品包装）-V1.0</v>
      </c>
      <c r="E123" s="6" t="str">
        <v>日常</v>
      </c>
      <c r="F123" s="6" t="str">
        <v>系统</v>
      </c>
      <c r="G123" s="6">
        <v>3</v>
      </c>
      <c r="H123" s="54">
        <v>45121</v>
      </c>
      <c r="I123" s="6" t="str">
        <v>YG(供应链预估)</v>
      </c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</row>
    <row r="124">
      <c r="A124" s="6" t="str">
        <v>ID123</v>
      </c>
      <c r="B124" s="6" t="str">
        <v>系统</v>
      </c>
      <c r="C124" s="6" t="str">
        <v>13.01.05.016</v>
      </c>
      <c r="D124" s="6" t="str">
        <v>TF03-232(单品包装)-V1.0</v>
      </c>
      <c r="E124" s="6" t="str">
        <v>日常</v>
      </c>
      <c r="F124" s="6" t="str">
        <v>系统</v>
      </c>
      <c r="G124" s="6">
        <v>3</v>
      </c>
      <c r="H124" s="54">
        <v>45121</v>
      </c>
      <c r="I124" s="6" t="str">
        <v>YG(供应链预估)</v>
      </c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</row>
    <row r="125">
      <c r="A125" s="6" t="str">
        <v>ID124</v>
      </c>
      <c r="B125" s="6" t="str">
        <v>系统</v>
      </c>
      <c r="C125" s="6" t="str">
        <v>13.01.05.017</v>
      </c>
      <c r="D125" s="6" t="str">
        <v>TF03-UART(整箱包装)-V1.1</v>
      </c>
      <c r="E125" s="6" t="str">
        <v>日常</v>
      </c>
      <c r="F125" s="6" t="str">
        <v>系统</v>
      </c>
      <c r="G125" s="6">
        <v>2</v>
      </c>
      <c r="H125" s="54">
        <v>45121</v>
      </c>
      <c r="I125" s="6" t="str">
        <v>YG(供应链预估)</v>
      </c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</row>
    <row r="126">
      <c r="A126" s="6" t="str">
        <v>ID125</v>
      </c>
      <c r="B126" s="6" t="str">
        <v>系统</v>
      </c>
      <c r="C126" s="6" t="str">
        <v>13.01.05.018</v>
      </c>
      <c r="D126" s="6" t="str">
        <v>TF03-485(整箱包装)-V1.1</v>
      </c>
      <c r="E126" s="6" t="str">
        <v>日常</v>
      </c>
      <c r="F126" s="6" t="str">
        <v>系统</v>
      </c>
      <c r="G126" s="6">
        <v>6</v>
      </c>
      <c r="H126" s="54">
        <v>45121</v>
      </c>
      <c r="I126" s="6" t="str">
        <v>YG(供应链预估)</v>
      </c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</row>
    <row r="127">
      <c r="A127" s="6" t="str">
        <v>ID126</v>
      </c>
      <c r="B127" s="6" t="str">
        <v>系统</v>
      </c>
      <c r="C127" s="6" t="str">
        <v>13.01.05.021</v>
      </c>
      <c r="D127" s="6" t="str">
        <v>TF03-V3-MT</v>
      </c>
      <c r="E127" s="6" t="str">
        <v>日常</v>
      </c>
      <c r="F127" s="6" t="str">
        <v>系统</v>
      </c>
      <c r="G127" s="6">
        <v>1</v>
      </c>
      <c r="H127" s="54">
        <v>45121</v>
      </c>
      <c r="I127" s="6" t="str">
        <v>YG(供应链预估)</v>
      </c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</row>
    <row r="128">
      <c r="A128" s="6" t="str">
        <v>ID127</v>
      </c>
      <c r="B128" s="6" t="str">
        <v>系统</v>
      </c>
      <c r="C128" s="6" t="str">
        <v>13.01.05.032</v>
      </c>
      <c r="D128" s="6" t="str">
        <v>TF03-UART-无LOGO</v>
      </c>
      <c r="E128" s="6" t="str">
        <v>日常</v>
      </c>
      <c r="F128" s="6" t="str">
        <v>系统</v>
      </c>
      <c r="G128" s="6">
        <v>1</v>
      </c>
      <c r="H128" s="54">
        <v>45121</v>
      </c>
      <c r="I128" s="6" t="str">
        <v>YG(供应链预估)</v>
      </c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</row>
    <row r="129">
      <c r="A129" s="6" t="str">
        <v>ID128</v>
      </c>
      <c r="B129" s="6" t="str">
        <v>系统</v>
      </c>
      <c r="C129" s="6" t="str">
        <v>13.01.06.004</v>
      </c>
      <c r="D129" s="6" t="str">
        <v>S2R继电器板</v>
      </c>
      <c r="E129" s="6" t="str">
        <v>日常</v>
      </c>
      <c r="F129" s="6" t="str">
        <v>系统</v>
      </c>
      <c r="G129" s="6">
        <v>6</v>
      </c>
      <c r="H129" s="54">
        <v>45121</v>
      </c>
      <c r="I129" s="6" t="str">
        <v>YG(供应链预估)</v>
      </c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</row>
    <row r="130">
      <c r="A130" s="6" t="str">
        <v>ID129</v>
      </c>
      <c r="B130" s="6" t="str">
        <v>系统</v>
      </c>
      <c r="C130" s="6" t="str">
        <v>13.01.07.001</v>
      </c>
      <c r="D130" s="6" t="str">
        <v>TF-luna(标品/单品包装)-V1.0</v>
      </c>
      <c r="E130" s="6" t="str">
        <v>日常</v>
      </c>
      <c r="F130" s="6" t="str">
        <v>系统</v>
      </c>
      <c r="G130" s="6">
        <v>388</v>
      </c>
      <c r="H130" s="54">
        <v>45121</v>
      </c>
      <c r="I130" s="6" t="str">
        <v>YG(供应链预估)</v>
      </c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</row>
    <row r="131">
      <c r="A131" s="6" t="str">
        <v>ID130</v>
      </c>
      <c r="B131" s="6" t="str">
        <v>系统</v>
      </c>
      <c r="C131" s="6" t="str">
        <v>13.01.07.002</v>
      </c>
      <c r="D131" s="6" t="str">
        <v>TF-luna(标品/整箱包装)-V1.0</v>
      </c>
      <c r="E131" s="6" t="str">
        <v>日常</v>
      </c>
      <c r="F131" s="6" t="str">
        <v>系统</v>
      </c>
      <c r="G131" s="6">
        <v>154</v>
      </c>
      <c r="H131" s="54">
        <v>45121</v>
      </c>
      <c r="I131" s="6" t="str">
        <v>YG(供应链预估)</v>
      </c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</row>
    <row r="132">
      <c r="A132" s="6" t="str">
        <v>ID131</v>
      </c>
      <c r="B132" s="6" t="str">
        <v>系统</v>
      </c>
      <c r="C132" s="6" t="str">
        <v>13.01.08.005</v>
      </c>
      <c r="D132" s="6" t="str">
        <v>TFmini Plus-2400标品(单品包装)-V1.0</v>
      </c>
      <c r="E132" s="6" t="str">
        <v>日常</v>
      </c>
      <c r="F132" s="6" t="str">
        <v>系统</v>
      </c>
      <c r="G132" s="6">
        <v>317</v>
      </c>
      <c r="H132" s="54">
        <v>45121</v>
      </c>
      <c r="I132" s="6" t="str">
        <v>YG(供应链预估)</v>
      </c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</row>
    <row r="133">
      <c r="A133" s="6" t="str">
        <v>ID132</v>
      </c>
      <c r="B133" s="6" t="str">
        <v>系统</v>
      </c>
      <c r="C133" s="6" t="str">
        <v>13.01.08.006</v>
      </c>
      <c r="D133" s="6" t="str">
        <v>TFmini Plus-2400标品(整箱包装)-V1.0</v>
      </c>
      <c r="E133" s="6" t="str">
        <v>日常</v>
      </c>
      <c r="F133" s="6" t="str">
        <v>系统</v>
      </c>
      <c r="G133" s="6">
        <v>160</v>
      </c>
      <c r="H133" s="54">
        <v>45121</v>
      </c>
      <c r="I133" s="6" t="str">
        <v>YG(供应链预估)</v>
      </c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</row>
    <row r="134">
      <c r="A134" s="6" t="str">
        <v>ID133</v>
      </c>
      <c r="B134" s="6" t="str">
        <v>系统</v>
      </c>
      <c r="C134" s="6" t="str">
        <v>13.01.08.007</v>
      </c>
      <c r="D134" s="6" t="str">
        <v>TFmini Plus-2400-I²C(单品包装)-V1.0</v>
      </c>
      <c r="E134" s="6" t="str">
        <v>日常</v>
      </c>
      <c r="F134" s="6" t="str">
        <v>系统</v>
      </c>
      <c r="G134" s="6">
        <v>15</v>
      </c>
      <c r="H134" s="54">
        <v>45121</v>
      </c>
      <c r="I134" s="6" t="str">
        <v>YG(供应链预估)</v>
      </c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</row>
    <row r="135">
      <c r="A135" s="6" t="str">
        <v>ID134</v>
      </c>
      <c r="B135" s="6" t="str">
        <v>系统</v>
      </c>
      <c r="C135" s="6" t="str">
        <v>13.01.09.001</v>
      </c>
      <c r="D135" s="6" t="str">
        <v>TF350-UART(单品包装)-V1.0</v>
      </c>
      <c r="E135" s="6" t="str">
        <v>日常</v>
      </c>
      <c r="F135" s="6" t="str">
        <v>系统</v>
      </c>
      <c r="G135" s="6">
        <v>2</v>
      </c>
      <c r="H135" s="54">
        <v>45121</v>
      </c>
      <c r="I135" s="6" t="str">
        <v>YG(供应链预估)</v>
      </c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</row>
    <row r="136">
      <c r="A136" s="6" t="str">
        <v>ID135</v>
      </c>
      <c r="B136" s="6" t="str">
        <v>系统</v>
      </c>
      <c r="C136" s="6" t="str">
        <v>13.01.09.002</v>
      </c>
      <c r="D136" s="6" t="str">
        <v>TF350-485(单品包装)-V1.0</v>
      </c>
      <c r="E136" s="6" t="str">
        <v>日常</v>
      </c>
      <c r="F136" s="6" t="str">
        <v>系统</v>
      </c>
      <c r="G136" s="6">
        <v>1</v>
      </c>
      <c r="H136" s="54">
        <v>45121</v>
      </c>
      <c r="I136" s="6" t="str">
        <v>YG(供应链预估)</v>
      </c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</row>
    <row r="137">
      <c r="A137" s="6" t="str">
        <v>ID136</v>
      </c>
      <c r="B137" s="6" t="str">
        <v>系统</v>
      </c>
      <c r="C137" s="6" t="str">
        <v>13.01.09.003</v>
      </c>
      <c r="D137" s="6" t="str">
        <v>TF350-232(单品包装)-V1.0</v>
      </c>
      <c r="E137" s="6" t="str">
        <v>日常</v>
      </c>
      <c r="F137" s="6" t="str">
        <v>系统</v>
      </c>
      <c r="G137" s="6">
        <v>1</v>
      </c>
      <c r="H137" s="54">
        <v>45121</v>
      </c>
      <c r="I137" s="6" t="str">
        <v>YG(供应链预估)</v>
      </c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</row>
    <row r="138">
      <c r="A138" s="6" t="str">
        <v>ID137</v>
      </c>
      <c r="B138" s="6" t="str">
        <v>系统</v>
      </c>
      <c r="C138" s="6" t="str">
        <v>13.01.02.023</v>
      </c>
      <c r="D138" s="6" t="str">
        <v>TF02-Pro标品(整箱包装)-V1.0</v>
      </c>
      <c r="E138" s="6" t="str">
        <v>代理商</v>
      </c>
      <c r="F138" s="6" t="str">
        <v>系统</v>
      </c>
      <c r="G138" s="6">
        <v>14</v>
      </c>
      <c r="H138" s="54">
        <v>45121</v>
      </c>
      <c r="I138" s="6" t="str">
        <v>YG(供应链预估)</v>
      </c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</row>
    <row r="139">
      <c r="A139" s="6" t="str">
        <v>ID138</v>
      </c>
      <c r="B139" s="6" t="str">
        <v>系统</v>
      </c>
      <c r="C139" s="6" t="str">
        <v>13.01.02.024</v>
      </c>
      <c r="D139" s="6" t="str">
        <v>TF02-Pro标品(单品包装)-V1.0</v>
      </c>
      <c r="E139" s="6" t="str">
        <v>代理商</v>
      </c>
      <c r="F139" s="6" t="str">
        <v>系统</v>
      </c>
      <c r="G139" s="6">
        <v>32</v>
      </c>
      <c r="H139" s="54">
        <v>45121</v>
      </c>
      <c r="I139" s="6" t="str">
        <v>YG(供应链预估)</v>
      </c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</row>
    <row r="140">
      <c r="A140" s="6" t="str">
        <v>ID139</v>
      </c>
      <c r="B140" s="6" t="str">
        <v>系统</v>
      </c>
      <c r="C140" s="6" t="str">
        <v>13.01.02.035</v>
      </c>
      <c r="D140" s="6" t="str">
        <v>TF02-i-485(单品包装)-V1.0</v>
      </c>
      <c r="E140" s="6" t="str">
        <v>代理商</v>
      </c>
      <c r="F140" s="6" t="str">
        <v>系统</v>
      </c>
      <c r="G140" s="6">
        <v>3</v>
      </c>
      <c r="H140" s="54">
        <v>45121</v>
      </c>
      <c r="I140" s="6" t="str">
        <v>YG(供应链预估)</v>
      </c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</row>
    <row r="141">
      <c r="A141" s="6" t="str">
        <v>ID140</v>
      </c>
      <c r="B141" s="6" t="str">
        <v>系统</v>
      </c>
      <c r="C141" s="6" t="str">
        <v>13.01.02.038</v>
      </c>
      <c r="D141" s="6" t="str">
        <v>TF02-Pro-W-485(单品包装)-V1.0</v>
      </c>
      <c r="E141" s="6" t="str">
        <v>代理商</v>
      </c>
      <c r="F141" s="6" t="str">
        <v>系统</v>
      </c>
      <c r="G141" s="6">
        <v>1</v>
      </c>
      <c r="H141" s="54">
        <v>45121</v>
      </c>
      <c r="I141" s="6" t="str">
        <v>YG(供应链预估)</v>
      </c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</row>
    <row r="142">
      <c r="A142" s="6" t="str">
        <v>ID141</v>
      </c>
      <c r="B142" s="6" t="str">
        <v>系统</v>
      </c>
      <c r="C142" s="6" t="str">
        <v>13.01.04.041</v>
      </c>
      <c r="D142" s="6" t="str">
        <v>TFmini-S-V1.8.1(单品包装)-V1.0</v>
      </c>
      <c r="E142" s="6" t="str">
        <v>代理商</v>
      </c>
      <c r="F142" s="6" t="str">
        <v>系统</v>
      </c>
      <c r="G142" s="6">
        <v>75</v>
      </c>
      <c r="H142" s="54">
        <v>45121</v>
      </c>
      <c r="I142" s="6" t="str">
        <v>YG(供应链预估)</v>
      </c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</row>
    <row r="143">
      <c r="A143" s="6" t="str">
        <v>ID142</v>
      </c>
      <c r="B143" s="6" t="str">
        <v>系统</v>
      </c>
      <c r="C143" s="6" t="str">
        <v>13.01.04.048</v>
      </c>
      <c r="D143" s="6" t="str">
        <v>TFmini-i-485(单品包装)-V1.0</v>
      </c>
      <c r="E143" s="6" t="str">
        <v>代理商</v>
      </c>
      <c r="F143" s="6" t="str">
        <v>系统</v>
      </c>
      <c r="G143" s="6">
        <v>3</v>
      </c>
      <c r="H143" s="54">
        <v>45121</v>
      </c>
      <c r="I143" s="6" t="str">
        <v>YG(供应链预估)</v>
      </c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</row>
    <row r="144">
      <c r="A144" s="6" t="str">
        <v>ID143</v>
      </c>
      <c r="B144" s="6" t="str">
        <v>系统</v>
      </c>
      <c r="C144" s="6" t="str">
        <v>13.01.05.018</v>
      </c>
      <c r="D144" s="6" t="str">
        <v>TF03-485(整箱包装)-V1.1</v>
      </c>
      <c r="E144" s="6" t="str">
        <v>代理商</v>
      </c>
      <c r="F144" s="6" t="str">
        <v>系统</v>
      </c>
      <c r="G144" s="6">
        <v>13</v>
      </c>
      <c r="H144" s="54">
        <v>45121</v>
      </c>
      <c r="I144" s="6" t="str">
        <v>YG(供应链预估)</v>
      </c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</row>
    <row r="145">
      <c r="A145" s="6" t="str">
        <v>ID144</v>
      </c>
      <c r="B145" s="6" t="str">
        <v>系统</v>
      </c>
      <c r="C145" s="6" t="str">
        <v>13.01.06.004</v>
      </c>
      <c r="D145" s="6" t="str">
        <v>S2R继电器板</v>
      </c>
      <c r="E145" s="6" t="str">
        <v>代理商</v>
      </c>
      <c r="F145" s="6" t="str">
        <v>系统</v>
      </c>
      <c r="G145" s="6">
        <v>2</v>
      </c>
      <c r="H145" s="54">
        <v>45121</v>
      </c>
      <c r="I145" s="6" t="str">
        <v>YG(供应链预估)</v>
      </c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</row>
    <row r="146">
      <c r="A146" s="6" t="str">
        <v>ID145</v>
      </c>
      <c r="B146" s="6" t="str">
        <v>系统</v>
      </c>
      <c r="C146" s="6" t="str">
        <v>13.01.07.001</v>
      </c>
      <c r="D146" s="6" t="str">
        <v>TF-luna(标品/单品包装)-V1.0</v>
      </c>
      <c r="E146" s="6" t="str">
        <v>代理商</v>
      </c>
      <c r="F146" s="6" t="str">
        <v>系统</v>
      </c>
      <c r="G146" s="6">
        <v>75</v>
      </c>
      <c r="H146" s="54">
        <v>45121</v>
      </c>
      <c r="I146" s="6" t="str">
        <v>YG(供应链预估)</v>
      </c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</row>
    <row r="147">
      <c r="A147" s="6" t="str">
        <v>ID146</v>
      </c>
      <c r="B147" s="6" t="str">
        <v>系统</v>
      </c>
      <c r="C147" s="6" t="str">
        <v>13.01.07.002</v>
      </c>
      <c r="D147" s="6" t="str">
        <v>TF-luna(标品/整箱包装)-V1.0</v>
      </c>
      <c r="E147" s="6" t="str">
        <v>代理商</v>
      </c>
      <c r="F147" s="6" t="str">
        <v>系统</v>
      </c>
      <c r="G147" s="6">
        <v>108</v>
      </c>
      <c r="H147" s="54">
        <v>45121</v>
      </c>
      <c r="I147" s="6" t="str">
        <v>YG(供应链预估)</v>
      </c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</row>
    <row r="148">
      <c r="A148" s="6" t="str">
        <v>ID147</v>
      </c>
      <c r="B148" s="6" t="str">
        <v>系统</v>
      </c>
      <c r="C148" s="6" t="str">
        <v>13.01.08.005</v>
      </c>
      <c r="D148" s="6" t="str">
        <v>TFmini Plus-2400标品(单品包装)-V1.0</v>
      </c>
      <c r="E148" s="6" t="str">
        <v>代理商</v>
      </c>
      <c r="F148" s="6" t="str">
        <v>系统</v>
      </c>
      <c r="G148" s="6">
        <v>31</v>
      </c>
      <c r="H148" s="54">
        <v>45121</v>
      </c>
      <c r="I148" s="6" t="str">
        <v>YG(供应链预估)</v>
      </c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</row>
    <row r="149">
      <c r="A149" s="6" t="str">
        <v>ID148</v>
      </c>
      <c r="B149" s="6" t="str">
        <v>系统</v>
      </c>
      <c r="C149" s="6" t="str">
        <v>13.01.08.007</v>
      </c>
      <c r="D149" s="6" t="str">
        <v>TFmini Plus-2400-I²C(单品包装)-V1.0</v>
      </c>
      <c r="E149" s="6" t="str">
        <v>代理商</v>
      </c>
      <c r="F149" s="6" t="str">
        <v>系统</v>
      </c>
      <c r="G149" s="6">
        <v>10</v>
      </c>
      <c r="H149" s="54">
        <v>45121</v>
      </c>
      <c r="I149" s="6" t="str">
        <v>YG(供应链预估)</v>
      </c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</row>
    <row r="150">
      <c r="A150" s="6" t="str">
        <v>ID149</v>
      </c>
      <c r="B150" s="55" t="str">
        <v>吕楠</v>
      </c>
      <c r="C150" s="22" t="str">
        <v>13.01.04.042</v>
      </c>
      <c r="D150" s="22" t="str">
        <v>TFmini-S-V1.8.1(整箱包装)-V1.0</v>
      </c>
      <c r="E150" s="6"/>
      <c r="F150" s="55" t="str">
        <v>吕楠</v>
      </c>
      <c r="G150" s="55">
        <v>7552</v>
      </c>
      <c r="H150" s="54">
        <v>45122</v>
      </c>
      <c r="I150" s="6" t="str">
        <v>YC(销售预测)</v>
      </c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</row>
    <row r="151">
      <c r="A151" s="6" t="str">
        <v>ID151</v>
      </c>
      <c r="B151" s="55" t="str">
        <v>刘洪清</v>
      </c>
      <c r="C151" s="22" t="str">
        <v>13.01.05.018</v>
      </c>
      <c r="D151" s="22" t="str">
        <v>TF03-485(整箱包装)-V1.1</v>
      </c>
      <c r="E151" s="6"/>
      <c r="F151" s="55" t="str">
        <v>刘洪清</v>
      </c>
      <c r="G151" s="55">
        <v>30</v>
      </c>
      <c r="H151" s="54">
        <v>45122</v>
      </c>
      <c r="I151" s="6" t="str">
        <v>YC(销售预测)</v>
      </c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</row>
    <row r="152">
      <c r="A152" s="6" t="str">
        <v>ID152</v>
      </c>
      <c r="B152" s="55" t="str">
        <v>郑凯文</v>
      </c>
      <c r="C152" s="6" t="str">
        <v>13.01.05.021</v>
      </c>
      <c r="D152" s="6" t="str">
        <v>TF03-V3-MT</v>
      </c>
      <c r="E152" s="6"/>
      <c r="F152" s="55" t="str">
        <v>郑凯文</v>
      </c>
      <c r="G152" s="55">
        <v>117</v>
      </c>
      <c r="H152" s="54">
        <v>45122</v>
      </c>
      <c r="I152" s="6" t="str">
        <v>YC(销售预测)</v>
      </c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</row>
    <row r="153">
      <c r="A153" s="6" t="str">
        <v>ID153</v>
      </c>
      <c r="B153" s="55" t="str">
        <v>孙彦青</v>
      </c>
      <c r="C153" s="22" t="str">
        <v>13.01.09.002</v>
      </c>
      <c r="D153" s="22" t="str">
        <v>TF350-485(单品包装)-V1.0</v>
      </c>
      <c r="E153" s="6"/>
      <c r="F153" s="55" t="str">
        <v>孙彦青</v>
      </c>
      <c r="G153" s="55">
        <v>20</v>
      </c>
      <c r="H153" s="54">
        <v>45122</v>
      </c>
      <c r="I153" s="6" t="str">
        <v>YC(销售预测)</v>
      </c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</row>
    <row r="154">
      <c r="A154" s="6" t="str">
        <v>ID154</v>
      </c>
      <c r="B154" s="6" t="str">
        <v>郑凯文</v>
      </c>
      <c r="C154" s="6" t="str">
        <v>13.01.05.035</v>
      </c>
      <c r="D154" s="6" t="str">
        <v>TF03-100-CAN-无logo-SDJL(整箱包装)</v>
      </c>
      <c r="E154" s="6" t="str">
        <v>山东艾克动力装备有限公司</v>
      </c>
      <c r="F154" s="6" t="str">
        <v>郑凯文</v>
      </c>
      <c r="G154" s="6">
        <v>60</v>
      </c>
      <c r="H154" s="54">
        <v>45127</v>
      </c>
      <c r="I154" s="6" t="str">
        <v>PO(客户付款)</v>
      </c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</row>
    <row r="155">
      <c r="A155" s="6" t="str">
        <v>ID155</v>
      </c>
      <c r="B155" s="6" t="str">
        <v>系统</v>
      </c>
      <c r="C155" s="6" t="str">
        <v>13.01.02.023</v>
      </c>
      <c r="D155" s="6" t="str">
        <v>TF02-Pro标品(整箱包装)-V1.0</v>
      </c>
      <c r="E155" s="6" t="str">
        <v>日常</v>
      </c>
      <c r="F155" s="6" t="str">
        <v>系统</v>
      </c>
      <c r="G155" s="6">
        <v>10</v>
      </c>
      <c r="H155" s="54">
        <v>45128</v>
      </c>
      <c r="I155" s="6" t="str">
        <v>YG(供应链预估)</v>
      </c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</row>
    <row r="156">
      <c r="A156" s="6" t="str">
        <v>ID156</v>
      </c>
      <c r="B156" s="6" t="str">
        <v>系统</v>
      </c>
      <c r="C156" s="6" t="str">
        <v>13.01.02.024</v>
      </c>
      <c r="D156" s="6" t="str">
        <v>TF02-Pro标品(单品包装)-V1.0</v>
      </c>
      <c r="E156" s="6" t="str">
        <v>日常</v>
      </c>
      <c r="F156" s="6" t="str">
        <v>系统</v>
      </c>
      <c r="G156" s="6">
        <v>40</v>
      </c>
      <c r="H156" s="54">
        <v>45128</v>
      </c>
      <c r="I156" s="6" t="str">
        <v>YG(供应链预估)</v>
      </c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</row>
    <row r="157">
      <c r="A157" s="6" t="str">
        <v>ID157</v>
      </c>
      <c r="B157" s="6" t="str">
        <v>系统</v>
      </c>
      <c r="C157" s="6" t="str">
        <v>13.01.02.035</v>
      </c>
      <c r="D157" s="6" t="str">
        <v>TF02-i-485(单品包装)-V1.0</v>
      </c>
      <c r="E157" s="6" t="str">
        <v>日常</v>
      </c>
      <c r="F157" s="6" t="str">
        <v>系统</v>
      </c>
      <c r="G157" s="6">
        <v>6</v>
      </c>
      <c r="H157" s="54">
        <v>45128</v>
      </c>
      <c r="I157" s="6" t="str">
        <v>YG(供应链预估)</v>
      </c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</row>
    <row r="158">
      <c r="A158" s="6" t="str">
        <v>ID158</v>
      </c>
      <c r="B158" s="6" t="str">
        <v>系统</v>
      </c>
      <c r="C158" s="6" t="str">
        <v>13.01.02.036</v>
      </c>
      <c r="D158" s="6" t="str">
        <v>TF02-i-CAN(单品包装)-V1.0</v>
      </c>
      <c r="E158" s="6" t="str">
        <v>日常</v>
      </c>
      <c r="F158" s="6" t="str">
        <v>系统</v>
      </c>
      <c r="G158" s="6">
        <v>6</v>
      </c>
      <c r="H158" s="54">
        <v>45128</v>
      </c>
      <c r="I158" s="6" t="str">
        <v>YG(供应链预估)</v>
      </c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</row>
    <row r="159">
      <c r="A159" s="6" t="str">
        <v>ID159</v>
      </c>
      <c r="B159" s="6" t="str">
        <v>系统</v>
      </c>
      <c r="C159" s="6" t="str">
        <v>13.01.02.037</v>
      </c>
      <c r="D159" s="6" t="str">
        <v>TF02-Pro-W(单品包装)-V1.0</v>
      </c>
      <c r="E159" s="6" t="str">
        <v>日常</v>
      </c>
      <c r="F159" s="6" t="str">
        <v>系统</v>
      </c>
      <c r="G159" s="6">
        <v>4</v>
      </c>
      <c r="H159" s="54">
        <v>45128</v>
      </c>
      <c r="I159" s="6" t="str">
        <v>YG(供应链预估)</v>
      </c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</row>
    <row r="160">
      <c r="A160" s="6" t="str">
        <v>ID160</v>
      </c>
      <c r="B160" s="6" t="str">
        <v>系统</v>
      </c>
      <c r="C160" s="6" t="str">
        <v>13.01.02.038</v>
      </c>
      <c r="D160" s="6" t="str">
        <v>TF02-Pro-W-485(单品包装)-V1.0</v>
      </c>
      <c r="E160" s="6" t="str">
        <v>日常</v>
      </c>
      <c r="F160" s="6" t="str">
        <v>系统</v>
      </c>
      <c r="G160" s="6">
        <v>5</v>
      </c>
      <c r="H160" s="54">
        <v>45128</v>
      </c>
      <c r="I160" s="6" t="str">
        <v>YG(供应链预估)</v>
      </c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</row>
    <row r="161">
      <c r="A161" s="6" t="str">
        <v>ID161</v>
      </c>
      <c r="B161" s="6" t="str">
        <v>系统</v>
      </c>
      <c r="C161" s="6" t="str">
        <v>13.01.02.039</v>
      </c>
      <c r="D161" s="6" t="str">
        <v>TF02-Pro-Breezer</v>
      </c>
      <c r="E161" s="6" t="str">
        <v>日常</v>
      </c>
      <c r="F161" s="6" t="str">
        <v>系统</v>
      </c>
      <c r="G161" s="6">
        <v>2</v>
      </c>
      <c r="H161" s="54">
        <v>45128</v>
      </c>
      <c r="I161" s="6" t="str">
        <v>YG(供应链预估)</v>
      </c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</row>
    <row r="162">
      <c r="A162" s="6" t="str">
        <v>ID162</v>
      </c>
      <c r="B162" s="6" t="str">
        <v>系统</v>
      </c>
      <c r="C162" s="6" t="str">
        <v>13.01.04.035</v>
      </c>
      <c r="D162" s="6" t="str">
        <v>TFmini-S-I²C(单品包装)-V1.0</v>
      </c>
      <c r="E162" s="6" t="str">
        <v>日常</v>
      </c>
      <c r="F162" s="6" t="str">
        <v>系统</v>
      </c>
      <c r="G162" s="6">
        <v>10</v>
      </c>
      <c r="H162" s="54">
        <v>45128</v>
      </c>
      <c r="I162" s="6" t="str">
        <v>YG(供应链预估)</v>
      </c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</row>
    <row r="163">
      <c r="A163" s="6" t="str">
        <v>ID163</v>
      </c>
      <c r="B163" s="6" t="str">
        <v>系统</v>
      </c>
      <c r="C163" s="6" t="str">
        <v>13.01.04.041</v>
      </c>
      <c r="D163" s="6" t="str">
        <v>TFmini-S-V1.8.1(单品包装)-V1.0</v>
      </c>
      <c r="E163" s="6" t="str">
        <v>日常</v>
      </c>
      <c r="F163" s="6" t="str">
        <v>系统</v>
      </c>
      <c r="G163" s="6">
        <v>132</v>
      </c>
      <c r="H163" s="54">
        <v>45128</v>
      </c>
      <c r="I163" s="6" t="str">
        <v>YG(供应链预估)</v>
      </c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</row>
    <row r="164">
      <c r="A164" s="6" t="str">
        <v>ID164</v>
      </c>
      <c r="B164" s="6" t="str">
        <v>系统</v>
      </c>
      <c r="C164" s="6" t="str">
        <v>13.01.04.042</v>
      </c>
      <c r="D164" s="6" t="str">
        <v>TFmini-S-V1.8.1(整箱包装)-V1.0</v>
      </c>
      <c r="E164" s="6" t="str">
        <v>日常</v>
      </c>
      <c r="F164" s="6" t="str">
        <v>系统</v>
      </c>
      <c r="G164" s="6">
        <v>55</v>
      </c>
      <c r="H164" s="54">
        <v>45128</v>
      </c>
      <c r="I164" s="6" t="str">
        <v>YG(供应链预估)</v>
      </c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</row>
    <row r="165">
      <c r="A165" s="6" t="str">
        <v>ID165</v>
      </c>
      <c r="B165" s="6" t="str">
        <v>系统</v>
      </c>
      <c r="C165" s="6" t="str">
        <v>13.01.04.046</v>
      </c>
      <c r="D165" s="6" t="str">
        <v>TFmini-i-485(整箱包装)-V1.0</v>
      </c>
      <c r="E165" s="6" t="str">
        <v>日常</v>
      </c>
      <c r="F165" s="6" t="str">
        <v>系统</v>
      </c>
      <c r="G165" s="6">
        <v>7</v>
      </c>
      <c r="H165" s="54">
        <v>45128</v>
      </c>
      <c r="I165" s="6" t="str">
        <v>YG(供应链预估)</v>
      </c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</row>
    <row r="166">
      <c r="A166" s="6" t="str">
        <v>ID166</v>
      </c>
      <c r="B166" s="6" t="str">
        <v>系统</v>
      </c>
      <c r="C166" s="6" t="str">
        <v>13.01.04.047</v>
      </c>
      <c r="D166" s="6" t="str">
        <v>TFmini-i-CAN(整箱包装)-V1.0</v>
      </c>
      <c r="E166" s="6" t="str">
        <v>日常</v>
      </c>
      <c r="F166" s="6" t="str">
        <v>系统</v>
      </c>
      <c r="G166" s="6">
        <v>16</v>
      </c>
      <c r="H166" s="54">
        <v>45128</v>
      </c>
      <c r="I166" s="6" t="str">
        <v>YG(供应链预估)</v>
      </c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</row>
    <row r="167">
      <c r="A167" s="6" t="str">
        <v>ID167</v>
      </c>
      <c r="B167" s="6" t="str">
        <v>系统</v>
      </c>
      <c r="C167" s="6" t="str">
        <v>13.01.04.048</v>
      </c>
      <c r="D167" s="6" t="str">
        <v>TFmini-i-485(单品包装)-V1.0</v>
      </c>
      <c r="E167" s="6" t="str">
        <v>日常</v>
      </c>
      <c r="F167" s="6" t="str">
        <v>系统</v>
      </c>
      <c r="G167" s="6">
        <v>33</v>
      </c>
      <c r="H167" s="54">
        <v>45128</v>
      </c>
      <c r="I167" s="6" t="str">
        <v>YG(供应链预估)</v>
      </c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</row>
    <row r="168">
      <c r="A168" s="6" t="str">
        <v>ID168</v>
      </c>
      <c r="B168" s="6" t="str">
        <v>系统</v>
      </c>
      <c r="C168" s="6" t="str">
        <v>13.01.04.049</v>
      </c>
      <c r="D168" s="6" t="str">
        <v>TFmini-i-CAN(单品包装)-V1.0</v>
      </c>
      <c r="E168" s="6" t="str">
        <v>日常</v>
      </c>
      <c r="F168" s="6" t="str">
        <v>系统</v>
      </c>
      <c r="G168" s="6">
        <v>12</v>
      </c>
      <c r="H168" s="54">
        <v>45128</v>
      </c>
      <c r="I168" s="6" t="str">
        <v>YG(供应链预估)</v>
      </c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</row>
    <row r="169">
      <c r="A169" s="6" t="str">
        <v>ID169</v>
      </c>
      <c r="B169" s="6" t="str">
        <v>系统</v>
      </c>
      <c r="C169" s="6" t="str">
        <v>13.01.04.050</v>
      </c>
      <c r="D169" s="6" t="str">
        <v>TFmini-i-CAN(整箱) 2m散线</v>
      </c>
      <c r="E169" s="6" t="str">
        <v>日常</v>
      </c>
      <c r="F169" s="6" t="str">
        <v>系统</v>
      </c>
      <c r="G169" s="6">
        <v>15</v>
      </c>
      <c r="H169" s="54">
        <v>45128</v>
      </c>
      <c r="I169" s="6" t="str">
        <v>YG(供应链预估)</v>
      </c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</row>
    <row r="170">
      <c r="A170" s="6" t="str">
        <v>ID170</v>
      </c>
      <c r="B170" s="6" t="str">
        <v>系统</v>
      </c>
      <c r="C170" s="6" t="str">
        <v>13.01.04.051</v>
      </c>
      <c r="D170" s="6" t="str">
        <v>TFmini-i-485(整箱) 2m散线</v>
      </c>
      <c r="E170" s="6" t="str">
        <v>日常</v>
      </c>
      <c r="F170" s="6" t="str">
        <v>系统</v>
      </c>
      <c r="G170" s="6">
        <v>50</v>
      </c>
      <c r="H170" s="54">
        <v>45128</v>
      </c>
      <c r="I170" s="6" t="str">
        <v>YG(供应链预估)</v>
      </c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</row>
    <row r="171">
      <c r="A171" s="6" t="str">
        <v>ID171</v>
      </c>
      <c r="B171" s="6" t="str">
        <v>系统</v>
      </c>
      <c r="C171" s="6" t="str">
        <v>13.01.04.054</v>
      </c>
      <c r="D171" s="6" t="str">
        <v>TFmini-i-CAN(单品包装)-V1.1</v>
      </c>
      <c r="E171" s="6" t="str">
        <v>日常</v>
      </c>
      <c r="F171" s="6" t="str">
        <v>系统</v>
      </c>
      <c r="G171" s="6">
        <v>5</v>
      </c>
      <c r="H171" s="54">
        <v>45128</v>
      </c>
      <c r="I171" s="6" t="str">
        <v>YG(供应链预估)</v>
      </c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</row>
    <row r="172">
      <c r="A172" s="6" t="str">
        <v>ID172</v>
      </c>
      <c r="B172" s="6" t="str">
        <v>系统</v>
      </c>
      <c r="C172" s="6" t="str">
        <v>13.01.04.056</v>
      </c>
      <c r="D172" s="6" t="str">
        <v>TFmini-i-CAN-2m散线-V1.1</v>
      </c>
      <c r="E172" s="6" t="str">
        <v>日常</v>
      </c>
      <c r="F172" s="6" t="str">
        <v>系统</v>
      </c>
      <c r="G172" s="6">
        <v>23</v>
      </c>
      <c r="H172" s="54">
        <v>45128</v>
      </c>
      <c r="I172" s="6" t="str">
        <v>YG(供应链预估)</v>
      </c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</row>
    <row r="173">
      <c r="A173" s="6" t="str">
        <v>ID173</v>
      </c>
      <c r="B173" s="6" t="str">
        <v>系统</v>
      </c>
      <c r="C173" s="6" t="str">
        <v>13.01.05.005</v>
      </c>
      <c r="D173" s="6" t="str">
        <v>TF03-UART(单品包装)-V1.1</v>
      </c>
      <c r="E173" s="6" t="str">
        <v>日常</v>
      </c>
      <c r="F173" s="6" t="str">
        <v>系统</v>
      </c>
      <c r="G173" s="6">
        <v>34</v>
      </c>
      <c r="H173" s="54">
        <v>45128</v>
      </c>
      <c r="I173" s="6" t="str">
        <v>YG(供应链预估)</v>
      </c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</row>
    <row r="174">
      <c r="A174" s="6" t="str">
        <v>ID174</v>
      </c>
      <c r="B174" s="6" t="str">
        <v>系统</v>
      </c>
      <c r="C174" s="6" t="str">
        <v>13.01.05.006</v>
      </c>
      <c r="D174" s="6" t="str">
        <v>TF03-485(单品包装)-V1.1</v>
      </c>
      <c r="E174" s="6" t="str">
        <v>日常</v>
      </c>
      <c r="F174" s="6" t="str">
        <v>系统</v>
      </c>
      <c r="G174" s="6">
        <v>15</v>
      </c>
      <c r="H174" s="54">
        <v>45128</v>
      </c>
      <c r="I174" s="6" t="str">
        <v>YG(供应链预估)</v>
      </c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</row>
    <row r="175">
      <c r="A175" s="6" t="str">
        <v>ID175</v>
      </c>
      <c r="B175" s="6" t="str">
        <v>系统</v>
      </c>
      <c r="C175" s="6" t="str">
        <v>13.01.05.011</v>
      </c>
      <c r="D175" s="6" t="str">
        <v>TF03-180 4~20mA（单品包装）-V1.0</v>
      </c>
      <c r="E175" s="6" t="str">
        <v>日常</v>
      </c>
      <c r="F175" s="6" t="str">
        <v>系统</v>
      </c>
      <c r="G175" s="6">
        <v>2</v>
      </c>
      <c r="H175" s="54">
        <v>45128</v>
      </c>
      <c r="I175" s="6" t="str">
        <v>YG(供应链预估)</v>
      </c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</row>
    <row r="176">
      <c r="A176" s="6" t="str">
        <v>ID176</v>
      </c>
      <c r="B176" s="6" t="str">
        <v>系统</v>
      </c>
      <c r="C176" s="6" t="str">
        <v>13.01.05.013</v>
      </c>
      <c r="D176" s="6" t="str">
        <v>TF03-100 4~20mA（单品包装）-V1.0</v>
      </c>
      <c r="E176" s="6" t="str">
        <v>日常</v>
      </c>
      <c r="F176" s="6" t="str">
        <v>系统</v>
      </c>
      <c r="G176" s="6">
        <v>3</v>
      </c>
      <c r="H176" s="54">
        <v>45128</v>
      </c>
      <c r="I176" s="6" t="str">
        <v>YG(供应链预估)</v>
      </c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</row>
    <row r="177">
      <c r="A177" s="6" t="str">
        <v>ID177</v>
      </c>
      <c r="B177" s="6" t="str">
        <v>系统</v>
      </c>
      <c r="C177" s="6" t="str">
        <v>13.01.05.016</v>
      </c>
      <c r="D177" s="6" t="str">
        <v>TF03-232(单品包装)-V1.0</v>
      </c>
      <c r="E177" s="6" t="str">
        <v>日常</v>
      </c>
      <c r="F177" s="6" t="str">
        <v>系统</v>
      </c>
      <c r="G177" s="6">
        <v>3</v>
      </c>
      <c r="H177" s="54">
        <v>45128</v>
      </c>
      <c r="I177" s="6" t="str">
        <v>YG(供应链预估)</v>
      </c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</row>
    <row r="178">
      <c r="A178" s="6" t="str">
        <v>ID178</v>
      </c>
      <c r="B178" s="6" t="str">
        <v>系统</v>
      </c>
      <c r="C178" s="6" t="str">
        <v>13.01.05.017</v>
      </c>
      <c r="D178" s="6" t="str">
        <v>TF03-UART(整箱包装)-V1.1</v>
      </c>
      <c r="E178" s="6" t="str">
        <v>日常</v>
      </c>
      <c r="F178" s="6" t="str">
        <v>系统</v>
      </c>
      <c r="G178" s="6">
        <v>2</v>
      </c>
      <c r="H178" s="54">
        <v>45128</v>
      </c>
      <c r="I178" s="6" t="str">
        <v>YG(供应链预估)</v>
      </c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</row>
    <row r="179">
      <c r="A179" s="6" t="str">
        <v>ID179</v>
      </c>
      <c r="B179" s="6" t="str">
        <v>系统</v>
      </c>
      <c r="C179" s="6" t="str">
        <v>13.01.05.018</v>
      </c>
      <c r="D179" s="6" t="str">
        <v>TF03-485(整箱包装)-V1.1</v>
      </c>
      <c r="E179" s="6" t="str">
        <v>日常</v>
      </c>
      <c r="F179" s="6" t="str">
        <v>系统</v>
      </c>
      <c r="G179" s="6">
        <v>6</v>
      </c>
      <c r="H179" s="54">
        <v>45128</v>
      </c>
      <c r="I179" s="6" t="str">
        <v>YG(供应链预估)</v>
      </c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</row>
    <row r="180">
      <c r="A180" s="6" t="str">
        <v>ID180</v>
      </c>
      <c r="B180" s="6" t="str">
        <v>系统</v>
      </c>
      <c r="C180" s="6" t="str">
        <v>13.01.05.021</v>
      </c>
      <c r="D180" s="6" t="str">
        <v>TF03-V3-MT</v>
      </c>
      <c r="E180" s="6" t="str">
        <v>日常</v>
      </c>
      <c r="F180" s="6" t="str">
        <v>系统</v>
      </c>
      <c r="G180" s="6">
        <v>1</v>
      </c>
      <c r="H180" s="54">
        <v>45128</v>
      </c>
      <c r="I180" s="6" t="str">
        <v>YG(供应链预估)</v>
      </c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</row>
    <row r="181">
      <c r="A181" s="6" t="str">
        <v>ID181</v>
      </c>
      <c r="B181" s="6" t="str">
        <v>系统</v>
      </c>
      <c r="C181" s="6" t="str">
        <v>13.01.05.032</v>
      </c>
      <c r="D181" s="6" t="str">
        <v>TF03-UART-无LOGO</v>
      </c>
      <c r="E181" s="6" t="str">
        <v>日常</v>
      </c>
      <c r="F181" s="6" t="str">
        <v>系统</v>
      </c>
      <c r="G181" s="6">
        <v>1</v>
      </c>
      <c r="H181" s="54">
        <v>45128</v>
      </c>
      <c r="I181" s="6" t="str">
        <v>YG(供应链预估)</v>
      </c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</row>
    <row r="182">
      <c r="A182" s="6" t="str">
        <v>ID182</v>
      </c>
      <c r="B182" s="6" t="str">
        <v>系统</v>
      </c>
      <c r="C182" s="6" t="str">
        <v>13.01.06.004</v>
      </c>
      <c r="D182" s="6" t="str">
        <v>S2R继电器板</v>
      </c>
      <c r="E182" s="6" t="str">
        <v>日常</v>
      </c>
      <c r="F182" s="6" t="str">
        <v>系统</v>
      </c>
      <c r="G182" s="6">
        <v>6</v>
      </c>
      <c r="H182" s="54">
        <v>45128</v>
      </c>
      <c r="I182" s="6" t="str">
        <v>YG(供应链预估)</v>
      </c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</row>
    <row r="183">
      <c r="A183" s="6" t="str">
        <v>ID183</v>
      </c>
      <c r="B183" s="6" t="str">
        <v>系统</v>
      </c>
      <c r="C183" s="6" t="str">
        <v>13.01.07.001</v>
      </c>
      <c r="D183" s="6" t="str">
        <v>TF-luna(标品/单品包装)-V1.0</v>
      </c>
      <c r="E183" s="6" t="str">
        <v>日常</v>
      </c>
      <c r="F183" s="6" t="str">
        <v>系统</v>
      </c>
      <c r="G183" s="6">
        <v>388</v>
      </c>
      <c r="H183" s="54">
        <v>45128</v>
      </c>
      <c r="I183" s="6" t="str">
        <v>YG(供应链预估)</v>
      </c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</row>
    <row r="184">
      <c r="A184" s="6" t="str">
        <v>ID184</v>
      </c>
      <c r="B184" s="6" t="str">
        <v>系统</v>
      </c>
      <c r="C184" s="6" t="str">
        <v>13.01.07.002</v>
      </c>
      <c r="D184" s="6" t="str">
        <v>TF-luna(标品/整箱包装)-V1.0</v>
      </c>
      <c r="E184" s="6" t="str">
        <v>日常</v>
      </c>
      <c r="F184" s="6" t="str">
        <v>系统</v>
      </c>
      <c r="G184" s="6">
        <v>154</v>
      </c>
      <c r="H184" s="54">
        <v>45128</v>
      </c>
      <c r="I184" s="6" t="str">
        <v>YG(供应链预估)</v>
      </c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</row>
    <row r="185">
      <c r="A185" s="6" t="str">
        <v>ID185</v>
      </c>
      <c r="B185" s="6" t="str">
        <v>系统</v>
      </c>
      <c r="C185" s="6" t="str">
        <v>13.01.08.005</v>
      </c>
      <c r="D185" s="6" t="str">
        <v>TFmini Plus-2400标品(单品包装)-V1.0</v>
      </c>
      <c r="E185" s="6" t="str">
        <v>日常</v>
      </c>
      <c r="F185" s="6" t="str">
        <v>系统</v>
      </c>
      <c r="G185" s="6">
        <v>317</v>
      </c>
      <c r="H185" s="54">
        <v>45128</v>
      </c>
      <c r="I185" s="6" t="str">
        <v>YG(供应链预估)</v>
      </c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</row>
    <row r="186">
      <c r="A186" s="6" t="str">
        <v>ID186</v>
      </c>
      <c r="B186" s="6" t="str">
        <v>系统</v>
      </c>
      <c r="C186" s="6" t="str">
        <v>13.01.08.006</v>
      </c>
      <c r="D186" s="6" t="str">
        <v>TFmini Plus-2400标品(整箱包装)-V1.0</v>
      </c>
      <c r="E186" s="6" t="str">
        <v>日常</v>
      </c>
      <c r="F186" s="6" t="str">
        <v>系统</v>
      </c>
      <c r="G186" s="6">
        <v>160</v>
      </c>
      <c r="H186" s="54">
        <v>45128</v>
      </c>
      <c r="I186" s="6" t="str">
        <v>YG(供应链预估)</v>
      </c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</row>
    <row r="187">
      <c r="A187" s="6" t="str">
        <v>ID187</v>
      </c>
      <c r="B187" s="6" t="str">
        <v>系统</v>
      </c>
      <c r="C187" s="6" t="str">
        <v>13.01.08.007</v>
      </c>
      <c r="D187" s="6" t="str">
        <v>TFmini Plus-2400-I²C(单品包装)-V1.0</v>
      </c>
      <c r="E187" s="6" t="str">
        <v>日常</v>
      </c>
      <c r="F187" s="6" t="str">
        <v>系统</v>
      </c>
      <c r="G187" s="6">
        <v>15</v>
      </c>
      <c r="H187" s="54">
        <v>45128</v>
      </c>
      <c r="I187" s="6" t="str">
        <v>YG(供应链预估)</v>
      </c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</row>
    <row r="188">
      <c r="A188" s="6" t="str">
        <v>ID188</v>
      </c>
      <c r="B188" s="6" t="str">
        <v>系统</v>
      </c>
      <c r="C188" s="6" t="str">
        <v>13.01.09.001</v>
      </c>
      <c r="D188" s="6" t="str">
        <v>TF350-UART(单品包装)-V1.0</v>
      </c>
      <c r="E188" s="6" t="str">
        <v>日常</v>
      </c>
      <c r="F188" s="6" t="str">
        <v>系统</v>
      </c>
      <c r="G188" s="6">
        <v>2</v>
      </c>
      <c r="H188" s="54">
        <v>45128</v>
      </c>
      <c r="I188" s="6" t="str">
        <v>YG(供应链预估)</v>
      </c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</row>
    <row r="189">
      <c r="A189" s="6" t="str">
        <v>ID189</v>
      </c>
      <c r="B189" s="6" t="str">
        <v>系统</v>
      </c>
      <c r="C189" s="6" t="str">
        <v>13.01.09.002</v>
      </c>
      <c r="D189" s="6" t="str">
        <v>TF350-485(单品包装)-V1.0</v>
      </c>
      <c r="E189" s="6" t="str">
        <v>日常</v>
      </c>
      <c r="F189" s="6" t="str">
        <v>系统</v>
      </c>
      <c r="G189" s="6">
        <v>1</v>
      </c>
      <c r="H189" s="54">
        <v>45128</v>
      </c>
      <c r="I189" s="6" t="str">
        <v>YG(供应链预估)</v>
      </c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</row>
    <row r="190">
      <c r="A190" s="6" t="str">
        <v>ID190</v>
      </c>
      <c r="B190" s="6" t="str">
        <v>系统</v>
      </c>
      <c r="C190" s="6" t="str">
        <v>13.01.09.003</v>
      </c>
      <c r="D190" s="6" t="str">
        <v>TF350-232(单品包装)-V1.0</v>
      </c>
      <c r="E190" s="6" t="str">
        <v>日常</v>
      </c>
      <c r="F190" s="6" t="str">
        <v>系统</v>
      </c>
      <c r="G190" s="6">
        <v>1</v>
      </c>
      <c r="H190" s="54">
        <v>45128</v>
      </c>
      <c r="I190" s="6" t="str">
        <v>YG(供应链预估)</v>
      </c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</row>
    <row r="191">
      <c r="A191" s="6" t="str">
        <v>ID191</v>
      </c>
      <c r="B191" s="6" t="str">
        <v>系统</v>
      </c>
      <c r="C191" s="6" t="str">
        <v>13.01.02.023</v>
      </c>
      <c r="D191" s="6" t="str">
        <v>TF02-Pro标品(整箱包装)-V1.0</v>
      </c>
      <c r="E191" s="6" t="str">
        <v>代理商</v>
      </c>
      <c r="F191" s="6" t="str">
        <v>系统</v>
      </c>
      <c r="G191" s="6">
        <v>14</v>
      </c>
      <c r="H191" s="54">
        <v>45128</v>
      </c>
      <c r="I191" s="6" t="str">
        <v>YG(供应链预估)</v>
      </c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</row>
    <row r="192">
      <c r="A192" s="6" t="str">
        <v>ID192</v>
      </c>
      <c r="B192" s="6" t="str">
        <v>系统</v>
      </c>
      <c r="C192" s="6" t="str">
        <v>13.01.02.024</v>
      </c>
      <c r="D192" s="6" t="str">
        <v>TF02-Pro标品(单品包装)-V1.0</v>
      </c>
      <c r="E192" s="6" t="str">
        <v>代理商</v>
      </c>
      <c r="F192" s="6" t="str">
        <v>系统</v>
      </c>
      <c r="G192" s="6">
        <v>32</v>
      </c>
      <c r="H192" s="54">
        <v>45128</v>
      </c>
      <c r="I192" s="6" t="str">
        <v>YG(供应链预估)</v>
      </c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</row>
    <row r="193">
      <c r="A193" s="6" t="str">
        <v>ID193</v>
      </c>
      <c r="B193" s="6" t="str">
        <v>系统</v>
      </c>
      <c r="C193" s="6" t="str">
        <v>13.01.02.035</v>
      </c>
      <c r="D193" s="6" t="str">
        <v>TF02-i-485(单品包装)-V1.0</v>
      </c>
      <c r="E193" s="6" t="str">
        <v>代理商</v>
      </c>
      <c r="F193" s="6" t="str">
        <v>系统</v>
      </c>
      <c r="G193" s="6">
        <v>3</v>
      </c>
      <c r="H193" s="54">
        <v>45128</v>
      </c>
      <c r="I193" s="6" t="str">
        <v>YG(供应链预估)</v>
      </c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</row>
    <row r="194">
      <c r="A194" s="6" t="str">
        <v>ID194</v>
      </c>
      <c r="B194" s="6" t="str">
        <v>系统</v>
      </c>
      <c r="C194" s="6" t="str">
        <v>13.01.02.038</v>
      </c>
      <c r="D194" s="6" t="str">
        <v>TF02-Pro-W-485(单品包装)-V1.0</v>
      </c>
      <c r="E194" s="6" t="str">
        <v>代理商</v>
      </c>
      <c r="F194" s="6" t="str">
        <v>系统</v>
      </c>
      <c r="G194" s="6">
        <v>1</v>
      </c>
      <c r="H194" s="54">
        <v>45128</v>
      </c>
      <c r="I194" s="6" t="str">
        <v>YG(供应链预估)</v>
      </c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</row>
    <row r="195">
      <c r="A195" s="6" t="str">
        <v>ID195</v>
      </c>
      <c r="B195" s="6" t="str">
        <v>系统</v>
      </c>
      <c r="C195" s="6" t="str">
        <v>13.01.04.041</v>
      </c>
      <c r="D195" s="6" t="str">
        <v>TFmini-S-V1.8.1(单品包装)-V1.0</v>
      </c>
      <c r="E195" s="6" t="str">
        <v>代理商</v>
      </c>
      <c r="F195" s="6" t="str">
        <v>系统</v>
      </c>
      <c r="G195" s="6">
        <v>75</v>
      </c>
      <c r="H195" s="54">
        <v>45128</v>
      </c>
      <c r="I195" s="6" t="str">
        <v>YG(供应链预估)</v>
      </c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</row>
    <row r="196">
      <c r="A196" s="6" t="str">
        <v>ID196</v>
      </c>
      <c r="B196" s="6" t="str">
        <v>系统</v>
      </c>
      <c r="C196" s="6" t="str">
        <v>13.01.04.048</v>
      </c>
      <c r="D196" s="6" t="str">
        <v>TFmini-i-485(单品包装)-V1.0</v>
      </c>
      <c r="E196" s="6" t="str">
        <v>代理商</v>
      </c>
      <c r="F196" s="6" t="str">
        <v>系统</v>
      </c>
      <c r="G196" s="6">
        <v>3</v>
      </c>
      <c r="H196" s="54">
        <v>45128</v>
      </c>
      <c r="I196" s="6" t="str">
        <v>YG(供应链预估)</v>
      </c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</row>
    <row r="197">
      <c r="A197" s="6" t="str">
        <v>ID197</v>
      </c>
      <c r="B197" s="6" t="str">
        <v>系统</v>
      </c>
      <c r="C197" s="6" t="str">
        <v>13.01.05.018</v>
      </c>
      <c r="D197" s="6" t="str">
        <v>TF03-485(整箱包装)-V1.1</v>
      </c>
      <c r="E197" s="6" t="str">
        <v>代理商</v>
      </c>
      <c r="F197" s="6" t="str">
        <v>系统</v>
      </c>
      <c r="G197" s="6">
        <v>13</v>
      </c>
      <c r="H197" s="54">
        <v>45128</v>
      </c>
      <c r="I197" s="6" t="str">
        <v>YG(供应链预估)</v>
      </c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</row>
    <row r="198">
      <c r="A198" s="6" t="str">
        <v>ID198</v>
      </c>
      <c r="B198" s="6" t="str">
        <v>系统</v>
      </c>
      <c r="C198" s="6" t="str">
        <v>13.01.06.004</v>
      </c>
      <c r="D198" s="6" t="str">
        <v>S2R继电器板</v>
      </c>
      <c r="E198" s="6" t="str">
        <v>代理商</v>
      </c>
      <c r="F198" s="6" t="str">
        <v>系统</v>
      </c>
      <c r="G198" s="6">
        <v>2</v>
      </c>
      <c r="H198" s="54">
        <v>45128</v>
      </c>
      <c r="I198" s="6" t="str">
        <v>YG(供应链预估)</v>
      </c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</row>
    <row r="199">
      <c r="A199" s="6" t="str">
        <v>ID199</v>
      </c>
      <c r="B199" s="6" t="str">
        <v>系统</v>
      </c>
      <c r="C199" s="6" t="str">
        <v>13.01.07.001</v>
      </c>
      <c r="D199" s="6" t="str">
        <v>TF-luna(标品/单品包装)-V1.0</v>
      </c>
      <c r="E199" s="6" t="str">
        <v>代理商</v>
      </c>
      <c r="F199" s="6" t="str">
        <v>系统</v>
      </c>
      <c r="G199" s="6">
        <v>75</v>
      </c>
      <c r="H199" s="54">
        <v>45128</v>
      </c>
      <c r="I199" s="6" t="str">
        <v>YG(供应链预估)</v>
      </c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</row>
    <row r="200">
      <c r="A200" s="6" t="str">
        <v>ID200</v>
      </c>
      <c r="B200" s="6" t="str">
        <v>系统</v>
      </c>
      <c r="C200" s="6" t="str">
        <v>13.01.07.002</v>
      </c>
      <c r="D200" s="6" t="str">
        <v>TF-luna(标品/整箱包装)-V1.0</v>
      </c>
      <c r="E200" s="6" t="str">
        <v>代理商</v>
      </c>
      <c r="F200" s="6" t="str">
        <v>系统</v>
      </c>
      <c r="G200" s="6">
        <v>108</v>
      </c>
      <c r="H200" s="54">
        <v>45128</v>
      </c>
      <c r="I200" s="6" t="str">
        <v>YG(供应链预估)</v>
      </c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</row>
    <row r="201">
      <c r="A201" s="6" t="str">
        <v>ID201</v>
      </c>
      <c r="B201" s="6" t="str">
        <v>系统</v>
      </c>
      <c r="C201" s="6" t="str">
        <v>13.01.08.005</v>
      </c>
      <c r="D201" s="6" t="str">
        <v>TFmini Plus-2400标品(单品包装)-V1.0</v>
      </c>
      <c r="E201" s="6" t="str">
        <v>代理商</v>
      </c>
      <c r="F201" s="6" t="str">
        <v>系统</v>
      </c>
      <c r="G201" s="6">
        <v>31</v>
      </c>
      <c r="H201" s="54">
        <v>45128</v>
      </c>
      <c r="I201" s="6" t="str">
        <v>YG(供应链预估)</v>
      </c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</row>
    <row r="202">
      <c r="A202" s="6" t="str">
        <v>ID202</v>
      </c>
      <c r="B202" s="6" t="str">
        <v>系统</v>
      </c>
      <c r="C202" s="6" t="str">
        <v>13.01.08.007</v>
      </c>
      <c r="D202" s="6" t="str">
        <v>TFmini Plus-2400-I²C(单品包装)-V1.0</v>
      </c>
      <c r="E202" s="6" t="str">
        <v>代理商</v>
      </c>
      <c r="F202" s="6" t="str">
        <v>系统</v>
      </c>
      <c r="G202" s="6">
        <v>10</v>
      </c>
      <c r="H202" s="54">
        <v>45128</v>
      </c>
      <c r="I202" s="6" t="str">
        <v>YG(供应链预估)</v>
      </c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</row>
    <row r="203">
      <c r="A203" s="6" t="str">
        <v>ID203</v>
      </c>
      <c r="B203" s="55" t="str">
        <v>孙彦青</v>
      </c>
      <c r="C203" s="6" t="str">
        <v>13.01.02.040</v>
      </c>
      <c r="D203" s="6" t="str">
        <v>TF02-Pro-SY</v>
      </c>
      <c r="E203" s="6"/>
      <c r="F203" s="55" t="str">
        <v>孙彦青</v>
      </c>
      <c r="G203" s="55">
        <v>100</v>
      </c>
      <c r="H203" s="54">
        <v>45129</v>
      </c>
      <c r="I203" s="6" t="str">
        <v>YC(销售预测)</v>
      </c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</row>
    <row r="204">
      <c r="A204" s="6" t="str">
        <v>ID204</v>
      </c>
      <c r="B204" s="55" t="str">
        <v>刘洪清</v>
      </c>
      <c r="C204" s="22" t="str">
        <v>13.01.04.056</v>
      </c>
      <c r="D204" s="22" t="str">
        <v>TFmini-i-CAN-2m散线-V1.1</v>
      </c>
      <c r="E204" s="6"/>
      <c r="F204" s="55" t="str">
        <v>刘洪清</v>
      </c>
      <c r="G204" s="55">
        <v>120</v>
      </c>
      <c r="H204" s="54">
        <v>45129</v>
      </c>
      <c r="I204" s="6" t="str">
        <v>YC(销售预测)</v>
      </c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</row>
    <row r="205">
      <c r="A205" s="6" t="str">
        <v>ID205</v>
      </c>
      <c r="B205" s="55" t="str">
        <v>孙彦青</v>
      </c>
      <c r="C205" s="22" t="str">
        <v>13.01.05.017</v>
      </c>
      <c r="D205" s="22" t="str">
        <v>TF03-UART(整箱包装)-V1.1</v>
      </c>
      <c r="E205" s="6"/>
      <c r="F205" s="55" t="str">
        <v>孙彦青</v>
      </c>
      <c r="G205" s="55">
        <v>65</v>
      </c>
      <c r="H205" s="54">
        <v>45129</v>
      </c>
      <c r="I205" s="6" t="str">
        <v>YC(销售预测)</v>
      </c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</row>
    <row r="206">
      <c r="A206" s="6" t="str">
        <v>ID206</v>
      </c>
      <c r="B206" s="55" t="str">
        <v>冯志刚</v>
      </c>
      <c r="C206" s="22" t="str">
        <v>13.01.07.002</v>
      </c>
      <c r="D206" s="22" t="str">
        <v>TF-luna(标品/整箱包装)-V1.0</v>
      </c>
      <c r="E206" s="6"/>
      <c r="F206" s="55" t="str">
        <v>冯志刚</v>
      </c>
      <c r="G206" s="55">
        <v>1600</v>
      </c>
      <c r="H206" s="54">
        <v>45129</v>
      </c>
      <c r="I206" s="6" t="str">
        <v>YC(销售预测)</v>
      </c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</row>
    <row r="207">
      <c r="A207" s="6" t="str">
        <v>ID207</v>
      </c>
      <c r="B207" s="55" t="str">
        <v>刘洪清</v>
      </c>
      <c r="C207" s="22" t="str">
        <v>13.01.07.002</v>
      </c>
      <c r="D207" s="22" t="str">
        <v>TF-luna(标品/整箱包装)-V1.0</v>
      </c>
      <c r="E207" s="6"/>
      <c r="F207" s="55" t="str">
        <v>刘洪清</v>
      </c>
      <c r="G207" s="55">
        <v>1200</v>
      </c>
      <c r="H207" s="54">
        <v>45129</v>
      </c>
      <c r="I207" s="6" t="str">
        <v>YC(销售预测)</v>
      </c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</row>
    <row r="208">
      <c r="A208" s="6" t="str">
        <v>ID208</v>
      </c>
      <c r="B208" s="6" t="str">
        <v>系统</v>
      </c>
      <c r="C208" s="6" t="str">
        <v>13.01.02.023</v>
      </c>
      <c r="D208" s="6" t="str">
        <v>TF02-Pro标品(整箱包装)-V1.0</v>
      </c>
      <c r="E208" s="6" t="str">
        <v>日常</v>
      </c>
      <c r="F208" s="6" t="str">
        <v>系统</v>
      </c>
      <c r="G208" s="6">
        <v>10</v>
      </c>
      <c r="H208" s="54">
        <v>45135</v>
      </c>
      <c r="I208" s="6" t="str">
        <v>YG(供应链预估)</v>
      </c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</row>
    <row r="209">
      <c r="A209" s="6" t="str">
        <v>ID209</v>
      </c>
      <c r="B209" s="6" t="str">
        <v>系统</v>
      </c>
      <c r="C209" s="6" t="str">
        <v>13.01.02.024</v>
      </c>
      <c r="D209" s="6" t="str">
        <v>TF02-Pro标品(单品包装)-V1.0</v>
      </c>
      <c r="E209" s="6" t="str">
        <v>日常</v>
      </c>
      <c r="F209" s="6" t="str">
        <v>系统</v>
      </c>
      <c r="G209" s="6">
        <v>40</v>
      </c>
      <c r="H209" s="54">
        <v>45135</v>
      </c>
      <c r="I209" s="6" t="str">
        <v>YG(供应链预估)</v>
      </c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</row>
    <row r="210">
      <c r="A210" s="6" t="str">
        <v>ID210</v>
      </c>
      <c r="B210" s="6" t="str">
        <v>系统</v>
      </c>
      <c r="C210" s="6" t="str">
        <v>13.01.02.035</v>
      </c>
      <c r="D210" s="6" t="str">
        <v>TF02-i-485(单品包装)-V1.0</v>
      </c>
      <c r="E210" s="6" t="str">
        <v>日常</v>
      </c>
      <c r="F210" s="6" t="str">
        <v>系统</v>
      </c>
      <c r="G210" s="6">
        <v>6</v>
      </c>
      <c r="H210" s="54">
        <v>45135</v>
      </c>
      <c r="I210" s="6" t="str">
        <v>YG(供应链预估)</v>
      </c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</row>
    <row r="211">
      <c r="A211" s="6" t="str">
        <v>ID211</v>
      </c>
      <c r="B211" s="6" t="str">
        <v>系统</v>
      </c>
      <c r="C211" s="6" t="str">
        <v>13.01.02.036</v>
      </c>
      <c r="D211" s="6" t="str">
        <v>TF02-i-CAN(单品包装)-V1.0</v>
      </c>
      <c r="E211" s="6" t="str">
        <v>日常</v>
      </c>
      <c r="F211" s="6" t="str">
        <v>系统</v>
      </c>
      <c r="G211" s="6">
        <v>6</v>
      </c>
      <c r="H211" s="54">
        <v>45135</v>
      </c>
      <c r="I211" s="6" t="str">
        <v>YG(供应链预估)</v>
      </c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</row>
    <row r="212">
      <c r="A212" s="6" t="str">
        <v>ID212</v>
      </c>
      <c r="B212" s="6" t="str">
        <v>系统</v>
      </c>
      <c r="C212" s="6" t="str">
        <v>13.01.02.037</v>
      </c>
      <c r="D212" s="6" t="str">
        <v>TF02-Pro-W(单品包装)-V1.0</v>
      </c>
      <c r="E212" s="6" t="str">
        <v>日常</v>
      </c>
      <c r="F212" s="6" t="str">
        <v>系统</v>
      </c>
      <c r="G212" s="6">
        <v>4</v>
      </c>
      <c r="H212" s="54">
        <v>45135</v>
      </c>
      <c r="I212" s="6" t="str">
        <v>YG(供应链预估)</v>
      </c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</row>
    <row r="213">
      <c r="A213" s="6" t="str">
        <v>ID213</v>
      </c>
      <c r="B213" s="6" t="str">
        <v>系统</v>
      </c>
      <c r="C213" s="6" t="str">
        <v>13.01.02.038</v>
      </c>
      <c r="D213" s="6" t="str">
        <v>TF02-Pro-W-485(单品包装)-V1.0</v>
      </c>
      <c r="E213" s="6" t="str">
        <v>日常</v>
      </c>
      <c r="F213" s="6" t="str">
        <v>系统</v>
      </c>
      <c r="G213" s="6">
        <v>5</v>
      </c>
      <c r="H213" s="54">
        <v>45135</v>
      </c>
      <c r="I213" s="6" t="str">
        <v>YG(供应链预估)</v>
      </c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</row>
    <row r="214">
      <c r="A214" s="6" t="str">
        <v>ID214</v>
      </c>
      <c r="B214" s="6" t="str">
        <v>系统</v>
      </c>
      <c r="C214" s="6" t="str">
        <v>13.01.02.039</v>
      </c>
      <c r="D214" s="6" t="str">
        <v>TF02-Pro-Breezer</v>
      </c>
      <c r="E214" s="6" t="str">
        <v>日常</v>
      </c>
      <c r="F214" s="6" t="str">
        <v>系统</v>
      </c>
      <c r="G214" s="6">
        <v>2</v>
      </c>
      <c r="H214" s="54">
        <v>45135</v>
      </c>
      <c r="I214" s="6" t="str">
        <v>YG(供应链预估)</v>
      </c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</row>
    <row r="215">
      <c r="A215" s="6" t="str">
        <v>ID215</v>
      </c>
      <c r="B215" s="6" t="str">
        <v>系统</v>
      </c>
      <c r="C215" s="6" t="str">
        <v>13.01.04.035</v>
      </c>
      <c r="D215" s="6" t="str">
        <v>TFmini-S-I²C(单品包装)-V1.0</v>
      </c>
      <c r="E215" s="6" t="str">
        <v>日常</v>
      </c>
      <c r="F215" s="6" t="str">
        <v>系统</v>
      </c>
      <c r="G215" s="6">
        <v>10</v>
      </c>
      <c r="H215" s="54">
        <v>45135</v>
      </c>
      <c r="I215" s="6" t="str">
        <v>YG(供应链预估)</v>
      </c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</row>
    <row r="216">
      <c r="A216" s="6" t="str">
        <v>ID216</v>
      </c>
      <c r="B216" s="6" t="str">
        <v>系统</v>
      </c>
      <c r="C216" s="6" t="str">
        <v>13.01.04.041</v>
      </c>
      <c r="D216" s="6" t="str">
        <v>TFmini-S-V1.8.1(单品包装)-V1.0</v>
      </c>
      <c r="E216" s="6" t="str">
        <v>日常</v>
      </c>
      <c r="F216" s="6" t="str">
        <v>系统</v>
      </c>
      <c r="G216" s="6">
        <v>132</v>
      </c>
      <c r="H216" s="54">
        <v>45135</v>
      </c>
      <c r="I216" s="6" t="str">
        <v>YG(供应链预估)</v>
      </c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</row>
    <row r="217">
      <c r="A217" s="6" t="str">
        <v>ID217</v>
      </c>
      <c r="B217" s="6" t="str">
        <v>系统</v>
      </c>
      <c r="C217" s="6" t="str">
        <v>13.01.04.042</v>
      </c>
      <c r="D217" s="6" t="str">
        <v>TFmini-S-V1.8.1(整箱包装)-V1.0</v>
      </c>
      <c r="E217" s="6" t="str">
        <v>日常</v>
      </c>
      <c r="F217" s="6" t="str">
        <v>系统</v>
      </c>
      <c r="G217" s="6">
        <v>55</v>
      </c>
      <c r="H217" s="54">
        <v>45135</v>
      </c>
      <c r="I217" s="6" t="str">
        <v>YG(供应链预估)</v>
      </c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</row>
    <row r="218">
      <c r="A218" s="6" t="str">
        <v>ID218</v>
      </c>
      <c r="B218" s="6" t="str">
        <v>系统</v>
      </c>
      <c r="C218" s="6" t="str">
        <v>13.01.04.046</v>
      </c>
      <c r="D218" s="6" t="str">
        <v>TFmini-i-485(整箱包装)-V1.0</v>
      </c>
      <c r="E218" s="6" t="str">
        <v>日常</v>
      </c>
      <c r="F218" s="6" t="str">
        <v>系统</v>
      </c>
      <c r="G218" s="6">
        <v>7</v>
      </c>
      <c r="H218" s="54">
        <v>45135</v>
      </c>
      <c r="I218" s="6" t="str">
        <v>YG(供应链预估)</v>
      </c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</row>
    <row r="219">
      <c r="A219" s="6" t="str">
        <v>ID219</v>
      </c>
      <c r="B219" s="6" t="str">
        <v>系统</v>
      </c>
      <c r="C219" s="6" t="str">
        <v>13.01.04.047</v>
      </c>
      <c r="D219" s="6" t="str">
        <v>TFmini-i-CAN(整箱包装)-V1.0</v>
      </c>
      <c r="E219" s="6" t="str">
        <v>日常</v>
      </c>
      <c r="F219" s="6" t="str">
        <v>系统</v>
      </c>
      <c r="G219" s="6">
        <v>16</v>
      </c>
      <c r="H219" s="54">
        <v>45135</v>
      </c>
      <c r="I219" s="6" t="str">
        <v>YG(供应链预估)</v>
      </c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</row>
    <row r="220">
      <c r="A220" s="6" t="str">
        <v>ID220</v>
      </c>
      <c r="B220" s="6" t="str">
        <v>系统</v>
      </c>
      <c r="C220" s="6" t="str">
        <v>13.01.04.048</v>
      </c>
      <c r="D220" s="6" t="str">
        <v>TFmini-i-485(单品包装)-V1.0</v>
      </c>
      <c r="E220" s="6" t="str">
        <v>日常</v>
      </c>
      <c r="F220" s="6" t="str">
        <v>系统</v>
      </c>
      <c r="G220" s="6">
        <v>33</v>
      </c>
      <c r="H220" s="54">
        <v>45135</v>
      </c>
      <c r="I220" s="6" t="str">
        <v>YG(供应链预估)</v>
      </c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</row>
    <row r="221">
      <c r="A221" s="6" t="str">
        <v>ID221</v>
      </c>
      <c r="B221" s="6" t="str">
        <v>系统</v>
      </c>
      <c r="C221" s="6" t="str">
        <v>13.01.04.049</v>
      </c>
      <c r="D221" s="6" t="str">
        <v>TFmini-i-CAN(单品包装)-V1.0</v>
      </c>
      <c r="E221" s="6" t="str">
        <v>日常</v>
      </c>
      <c r="F221" s="6" t="str">
        <v>系统</v>
      </c>
      <c r="G221" s="6">
        <v>12</v>
      </c>
      <c r="H221" s="54">
        <v>45135</v>
      </c>
      <c r="I221" s="6" t="str">
        <v>YG(供应链预估)</v>
      </c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</row>
    <row r="222">
      <c r="A222" s="6" t="str">
        <v>ID222</v>
      </c>
      <c r="B222" s="6" t="str">
        <v>系统</v>
      </c>
      <c r="C222" s="6" t="str">
        <v>13.01.04.050</v>
      </c>
      <c r="D222" s="6" t="str">
        <v>TFmini-i-CAN(整箱) 2m散线</v>
      </c>
      <c r="E222" s="6" t="str">
        <v>日常</v>
      </c>
      <c r="F222" s="6" t="str">
        <v>系统</v>
      </c>
      <c r="G222" s="6">
        <v>15</v>
      </c>
      <c r="H222" s="54">
        <v>45135</v>
      </c>
      <c r="I222" s="6" t="str">
        <v>YG(供应链预估)</v>
      </c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</row>
    <row r="223">
      <c r="A223" s="6" t="str">
        <v>ID223</v>
      </c>
      <c r="B223" s="6" t="str">
        <v>系统</v>
      </c>
      <c r="C223" s="6" t="str">
        <v>13.01.04.051</v>
      </c>
      <c r="D223" s="6" t="str">
        <v>TFmini-i-485(整箱) 2m散线</v>
      </c>
      <c r="E223" s="6" t="str">
        <v>日常</v>
      </c>
      <c r="F223" s="6" t="str">
        <v>系统</v>
      </c>
      <c r="G223" s="6">
        <v>50</v>
      </c>
      <c r="H223" s="54">
        <v>45135</v>
      </c>
      <c r="I223" s="6" t="str">
        <v>YG(供应链预估)</v>
      </c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</row>
    <row r="224">
      <c r="A224" s="6" t="str">
        <v>ID224</v>
      </c>
      <c r="B224" s="6" t="str">
        <v>系统</v>
      </c>
      <c r="C224" s="6" t="str">
        <v>13.01.04.054</v>
      </c>
      <c r="D224" s="6" t="str">
        <v>TFmini-i-CAN(单品包装)-V1.1</v>
      </c>
      <c r="E224" s="6" t="str">
        <v>日常</v>
      </c>
      <c r="F224" s="6" t="str">
        <v>系统</v>
      </c>
      <c r="G224" s="6">
        <v>5</v>
      </c>
      <c r="H224" s="54">
        <v>45135</v>
      </c>
      <c r="I224" s="6" t="str">
        <v>YG(供应链预估)</v>
      </c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</row>
    <row r="225">
      <c r="A225" s="6" t="str">
        <v>ID225</v>
      </c>
      <c r="B225" s="6" t="str">
        <v>系统</v>
      </c>
      <c r="C225" s="6" t="str">
        <v>13.01.04.056</v>
      </c>
      <c r="D225" s="6" t="str">
        <v>TFmini-i-CAN-2m散线-V1.1</v>
      </c>
      <c r="E225" s="6" t="str">
        <v>日常</v>
      </c>
      <c r="F225" s="6" t="str">
        <v>系统</v>
      </c>
      <c r="G225" s="6">
        <v>23</v>
      </c>
      <c r="H225" s="54">
        <v>45135</v>
      </c>
      <c r="I225" s="6" t="str">
        <v>YG(供应链预估)</v>
      </c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</row>
    <row r="226">
      <c r="A226" s="6" t="str">
        <v>ID226</v>
      </c>
      <c r="B226" s="6" t="str">
        <v>系统</v>
      </c>
      <c r="C226" s="6" t="str">
        <v>13.01.05.005</v>
      </c>
      <c r="D226" s="6" t="str">
        <v>TF03-UART(单品包装)-V1.1</v>
      </c>
      <c r="E226" s="6" t="str">
        <v>日常</v>
      </c>
      <c r="F226" s="6" t="str">
        <v>系统</v>
      </c>
      <c r="G226" s="6">
        <v>34</v>
      </c>
      <c r="H226" s="54">
        <v>45135</v>
      </c>
      <c r="I226" s="6" t="str">
        <v>YG(供应链预估)</v>
      </c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</row>
    <row r="227">
      <c r="A227" s="6" t="str">
        <v>ID227</v>
      </c>
      <c r="B227" s="6" t="str">
        <v>系统</v>
      </c>
      <c r="C227" s="6" t="str">
        <v>13.01.05.006</v>
      </c>
      <c r="D227" s="6" t="str">
        <v>TF03-485(单品包装)-V1.1</v>
      </c>
      <c r="E227" s="6" t="str">
        <v>日常</v>
      </c>
      <c r="F227" s="6" t="str">
        <v>系统</v>
      </c>
      <c r="G227" s="6">
        <v>15</v>
      </c>
      <c r="H227" s="54">
        <v>45135</v>
      </c>
      <c r="I227" s="6" t="str">
        <v>YG(供应链预估)</v>
      </c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</row>
    <row r="228">
      <c r="A228" s="6" t="str">
        <v>ID228</v>
      </c>
      <c r="B228" s="6" t="str">
        <v>系统</v>
      </c>
      <c r="C228" s="6" t="str">
        <v>13.01.05.011</v>
      </c>
      <c r="D228" s="6" t="str">
        <v>TF03-180 4~20mA（单品包装）-V1.0</v>
      </c>
      <c r="E228" s="6" t="str">
        <v>日常</v>
      </c>
      <c r="F228" s="6" t="str">
        <v>系统</v>
      </c>
      <c r="G228" s="6">
        <v>2</v>
      </c>
      <c r="H228" s="54">
        <v>45135</v>
      </c>
      <c r="I228" s="6" t="str">
        <v>YG(供应链预估)</v>
      </c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</row>
    <row r="229">
      <c r="A229" s="6" t="str">
        <v>ID229</v>
      </c>
      <c r="B229" s="6" t="str">
        <v>系统</v>
      </c>
      <c r="C229" s="6" t="str">
        <v>13.01.05.013</v>
      </c>
      <c r="D229" s="6" t="str">
        <v>TF03-100 4~20mA（单品包装）-V1.0</v>
      </c>
      <c r="E229" s="6" t="str">
        <v>日常</v>
      </c>
      <c r="F229" s="6" t="str">
        <v>系统</v>
      </c>
      <c r="G229" s="6">
        <v>3</v>
      </c>
      <c r="H229" s="54">
        <v>45135</v>
      </c>
      <c r="I229" s="6" t="str">
        <v>YG(供应链预估)</v>
      </c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</row>
    <row r="230">
      <c r="A230" s="6" t="str">
        <v>ID230</v>
      </c>
      <c r="B230" s="6" t="str">
        <v>系统</v>
      </c>
      <c r="C230" s="6" t="str">
        <v>13.01.05.016</v>
      </c>
      <c r="D230" s="6" t="str">
        <v>TF03-232(单品包装)-V1.0</v>
      </c>
      <c r="E230" s="6" t="str">
        <v>日常</v>
      </c>
      <c r="F230" s="6" t="str">
        <v>系统</v>
      </c>
      <c r="G230" s="6">
        <v>3</v>
      </c>
      <c r="H230" s="54">
        <v>45135</v>
      </c>
      <c r="I230" s="6" t="str">
        <v>YG(供应链预估)</v>
      </c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</row>
    <row r="231">
      <c r="A231" s="6" t="str">
        <v>ID231</v>
      </c>
      <c r="B231" s="6" t="str">
        <v>系统</v>
      </c>
      <c r="C231" s="6" t="str">
        <v>13.01.05.017</v>
      </c>
      <c r="D231" s="6" t="str">
        <v>TF03-UART(整箱包装)-V1.1</v>
      </c>
      <c r="E231" s="6" t="str">
        <v>日常</v>
      </c>
      <c r="F231" s="6" t="str">
        <v>系统</v>
      </c>
      <c r="G231" s="6">
        <v>2</v>
      </c>
      <c r="H231" s="54">
        <v>45135</v>
      </c>
      <c r="I231" s="6" t="str">
        <v>YG(供应链预估)</v>
      </c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</row>
    <row r="232">
      <c r="A232" s="6" t="str">
        <v>ID232</v>
      </c>
      <c r="B232" s="6" t="str">
        <v>系统</v>
      </c>
      <c r="C232" s="6" t="str">
        <v>13.01.05.018</v>
      </c>
      <c r="D232" s="6" t="str">
        <v>TF03-485(整箱包装)-V1.1</v>
      </c>
      <c r="E232" s="6" t="str">
        <v>日常</v>
      </c>
      <c r="F232" s="6" t="str">
        <v>系统</v>
      </c>
      <c r="G232" s="6">
        <v>6</v>
      </c>
      <c r="H232" s="54">
        <v>45135</v>
      </c>
      <c r="I232" s="6" t="str">
        <v>YG(供应链预估)</v>
      </c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</row>
    <row r="233">
      <c r="A233" s="6" t="str">
        <v>ID233</v>
      </c>
      <c r="B233" s="6" t="str">
        <v>系统</v>
      </c>
      <c r="C233" s="6" t="str">
        <v>13.01.05.021</v>
      </c>
      <c r="D233" s="6" t="str">
        <v>TF03-V3-MT</v>
      </c>
      <c r="E233" s="6" t="str">
        <v>日常</v>
      </c>
      <c r="F233" s="6" t="str">
        <v>系统</v>
      </c>
      <c r="G233" s="6">
        <v>1</v>
      </c>
      <c r="H233" s="54">
        <v>45135</v>
      </c>
      <c r="I233" s="6" t="str">
        <v>YG(供应链预估)</v>
      </c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</row>
    <row r="234">
      <c r="A234" s="6" t="str">
        <v>ID234</v>
      </c>
      <c r="B234" s="6" t="str">
        <v>系统</v>
      </c>
      <c r="C234" s="6" t="str">
        <v>13.01.05.032</v>
      </c>
      <c r="D234" s="6" t="str">
        <v>TF03-UART-无LOGO</v>
      </c>
      <c r="E234" s="6" t="str">
        <v>日常</v>
      </c>
      <c r="F234" s="6" t="str">
        <v>系统</v>
      </c>
      <c r="G234" s="6">
        <v>1</v>
      </c>
      <c r="H234" s="54">
        <v>45135</v>
      </c>
      <c r="I234" s="6" t="str">
        <v>YG(供应链预估)</v>
      </c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</row>
    <row r="235">
      <c r="A235" s="6" t="str">
        <v>ID235</v>
      </c>
      <c r="B235" s="6" t="str">
        <v>系统</v>
      </c>
      <c r="C235" s="6" t="str">
        <v>13.01.06.004</v>
      </c>
      <c r="D235" s="6" t="str">
        <v>S2R继电器板</v>
      </c>
      <c r="E235" s="6" t="str">
        <v>日常</v>
      </c>
      <c r="F235" s="6" t="str">
        <v>系统</v>
      </c>
      <c r="G235" s="6">
        <v>6</v>
      </c>
      <c r="H235" s="54">
        <v>45135</v>
      </c>
      <c r="I235" s="6" t="str">
        <v>YG(供应链预估)</v>
      </c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</row>
    <row r="236">
      <c r="A236" s="6" t="str">
        <v>ID236</v>
      </c>
      <c r="B236" s="6" t="str">
        <v>系统</v>
      </c>
      <c r="C236" s="6" t="str">
        <v>13.01.07.001</v>
      </c>
      <c r="D236" s="6" t="str">
        <v>TF-luna(标品/单品包装)-V1.0</v>
      </c>
      <c r="E236" s="6" t="str">
        <v>日常</v>
      </c>
      <c r="F236" s="6" t="str">
        <v>系统</v>
      </c>
      <c r="G236" s="6">
        <v>388</v>
      </c>
      <c r="H236" s="54">
        <v>45135</v>
      </c>
      <c r="I236" s="6" t="str">
        <v>YG(供应链预估)</v>
      </c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</row>
    <row r="237">
      <c r="A237" s="6" t="str">
        <v>ID237</v>
      </c>
      <c r="B237" s="6" t="str">
        <v>系统</v>
      </c>
      <c r="C237" s="6" t="str">
        <v>13.01.07.002</v>
      </c>
      <c r="D237" s="6" t="str">
        <v>TF-luna(标品/整箱包装)-V1.0</v>
      </c>
      <c r="E237" s="6" t="str">
        <v>日常</v>
      </c>
      <c r="F237" s="6" t="str">
        <v>系统</v>
      </c>
      <c r="G237" s="6">
        <v>154</v>
      </c>
      <c r="H237" s="54">
        <v>45135</v>
      </c>
      <c r="I237" s="6" t="str">
        <v>YG(供应链预估)</v>
      </c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</row>
    <row r="238">
      <c r="A238" s="6" t="str">
        <v>ID238</v>
      </c>
      <c r="B238" s="6" t="str">
        <v>系统</v>
      </c>
      <c r="C238" s="6" t="str">
        <v>13.01.08.005</v>
      </c>
      <c r="D238" s="6" t="str">
        <v>TFmini Plus-2400标品(单品包装)-V1.0</v>
      </c>
      <c r="E238" s="6" t="str">
        <v>日常</v>
      </c>
      <c r="F238" s="6" t="str">
        <v>系统</v>
      </c>
      <c r="G238" s="6">
        <v>317</v>
      </c>
      <c r="H238" s="54">
        <v>45135</v>
      </c>
      <c r="I238" s="6" t="str">
        <v>YG(供应链预估)</v>
      </c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</row>
    <row r="239">
      <c r="A239" s="6" t="str">
        <v>ID239</v>
      </c>
      <c r="B239" s="6" t="str">
        <v>系统</v>
      </c>
      <c r="C239" s="6" t="str">
        <v>13.01.08.006</v>
      </c>
      <c r="D239" s="6" t="str">
        <v>TFmini Plus-2400标品(整箱包装)-V1.0</v>
      </c>
      <c r="E239" s="6" t="str">
        <v>日常</v>
      </c>
      <c r="F239" s="6" t="str">
        <v>系统</v>
      </c>
      <c r="G239" s="6">
        <v>160</v>
      </c>
      <c r="H239" s="54">
        <v>45135</v>
      </c>
      <c r="I239" s="6" t="str">
        <v>YG(供应链预估)</v>
      </c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</row>
    <row r="240">
      <c r="A240" s="6" t="str">
        <v>ID240</v>
      </c>
      <c r="B240" s="6" t="str">
        <v>系统</v>
      </c>
      <c r="C240" s="6" t="str">
        <v>13.01.08.007</v>
      </c>
      <c r="D240" s="6" t="str">
        <v>TFmini Plus-2400-I²C(单品包装)-V1.0</v>
      </c>
      <c r="E240" s="6" t="str">
        <v>日常</v>
      </c>
      <c r="F240" s="6" t="str">
        <v>系统</v>
      </c>
      <c r="G240" s="6">
        <v>15</v>
      </c>
      <c r="H240" s="54">
        <v>45135</v>
      </c>
      <c r="I240" s="6" t="str">
        <v>YG(供应链预估)</v>
      </c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</row>
    <row r="241">
      <c r="A241" s="6" t="str">
        <v>ID241</v>
      </c>
      <c r="B241" s="6" t="str">
        <v>系统</v>
      </c>
      <c r="C241" s="6" t="str">
        <v>13.01.09.001</v>
      </c>
      <c r="D241" s="6" t="str">
        <v>TF350-UART(单品包装)-V1.0</v>
      </c>
      <c r="E241" s="6" t="str">
        <v>日常</v>
      </c>
      <c r="F241" s="6" t="str">
        <v>系统</v>
      </c>
      <c r="G241" s="6">
        <v>2</v>
      </c>
      <c r="H241" s="54">
        <v>45135</v>
      </c>
      <c r="I241" s="6" t="str">
        <v>YG(供应链预估)</v>
      </c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</row>
    <row r="242">
      <c r="A242" s="6" t="str">
        <v>ID242</v>
      </c>
      <c r="B242" s="6" t="str">
        <v>系统</v>
      </c>
      <c r="C242" s="6" t="str">
        <v>13.01.09.002</v>
      </c>
      <c r="D242" s="6" t="str">
        <v>TF350-485(单品包装)-V1.0</v>
      </c>
      <c r="E242" s="6" t="str">
        <v>日常</v>
      </c>
      <c r="F242" s="6" t="str">
        <v>系统</v>
      </c>
      <c r="G242" s="6">
        <v>1</v>
      </c>
      <c r="H242" s="54">
        <v>45135</v>
      </c>
      <c r="I242" s="6" t="str">
        <v>YG(供应链预估)</v>
      </c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</row>
    <row r="243">
      <c r="A243" s="6" t="str">
        <v>ID243</v>
      </c>
      <c r="B243" s="6" t="str">
        <v>系统</v>
      </c>
      <c r="C243" s="6" t="str">
        <v>13.01.09.003</v>
      </c>
      <c r="D243" s="6" t="str">
        <v>TF350-232(单品包装)-V1.0</v>
      </c>
      <c r="E243" s="6" t="str">
        <v>日常</v>
      </c>
      <c r="F243" s="6" t="str">
        <v>系统</v>
      </c>
      <c r="G243" s="6">
        <v>1</v>
      </c>
      <c r="H243" s="54">
        <v>45135</v>
      </c>
      <c r="I243" s="6" t="str">
        <v>YG(供应链预估)</v>
      </c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</row>
    <row r="244">
      <c r="A244" s="6" t="str">
        <v>ID244</v>
      </c>
      <c r="B244" s="6" t="str">
        <v>系统</v>
      </c>
      <c r="C244" s="6" t="str">
        <v>13.01.02.023</v>
      </c>
      <c r="D244" s="6" t="str">
        <v>TF02-Pro标品(整箱包装)-V1.0</v>
      </c>
      <c r="E244" s="6" t="str">
        <v>代理商</v>
      </c>
      <c r="F244" s="6" t="str">
        <v>系统</v>
      </c>
      <c r="G244" s="6">
        <v>14</v>
      </c>
      <c r="H244" s="54">
        <v>45135</v>
      </c>
      <c r="I244" s="6" t="str">
        <v>YG(供应链预估)</v>
      </c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</row>
    <row r="245">
      <c r="A245" s="6" t="str">
        <v>ID245</v>
      </c>
      <c r="B245" s="6" t="str">
        <v>系统</v>
      </c>
      <c r="C245" s="6" t="str">
        <v>13.01.02.024</v>
      </c>
      <c r="D245" s="6" t="str">
        <v>TF02-Pro标品(单品包装)-V1.0</v>
      </c>
      <c r="E245" s="6" t="str">
        <v>代理商</v>
      </c>
      <c r="F245" s="6" t="str">
        <v>系统</v>
      </c>
      <c r="G245" s="6">
        <v>32</v>
      </c>
      <c r="H245" s="54">
        <v>45135</v>
      </c>
      <c r="I245" s="6" t="str">
        <v>YG(供应链预估)</v>
      </c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</row>
    <row r="246">
      <c r="A246" s="6" t="str">
        <v>ID246</v>
      </c>
      <c r="B246" s="6" t="str">
        <v>系统</v>
      </c>
      <c r="C246" s="6" t="str">
        <v>13.01.02.035</v>
      </c>
      <c r="D246" s="6" t="str">
        <v>TF02-i-485(单品包装)-V1.0</v>
      </c>
      <c r="E246" s="6" t="str">
        <v>代理商</v>
      </c>
      <c r="F246" s="6" t="str">
        <v>系统</v>
      </c>
      <c r="G246" s="6">
        <v>3</v>
      </c>
      <c r="H246" s="54">
        <v>45135</v>
      </c>
      <c r="I246" s="6" t="str">
        <v>YG(供应链预估)</v>
      </c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</row>
    <row r="247">
      <c r="A247" s="6" t="str">
        <v>ID247</v>
      </c>
      <c r="B247" s="6" t="str">
        <v>系统</v>
      </c>
      <c r="C247" s="6" t="str">
        <v>13.01.02.038</v>
      </c>
      <c r="D247" s="6" t="str">
        <v>TF02-Pro-W-485(单品包装)-V1.0</v>
      </c>
      <c r="E247" s="6" t="str">
        <v>代理商</v>
      </c>
      <c r="F247" s="6" t="str">
        <v>系统</v>
      </c>
      <c r="G247" s="6">
        <v>1</v>
      </c>
      <c r="H247" s="54">
        <v>45135</v>
      </c>
      <c r="I247" s="6" t="str">
        <v>YG(供应链预估)</v>
      </c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</row>
    <row r="248">
      <c r="A248" s="6" t="str">
        <v>ID248</v>
      </c>
      <c r="B248" s="6" t="str">
        <v>系统</v>
      </c>
      <c r="C248" s="6" t="str">
        <v>13.01.04.041</v>
      </c>
      <c r="D248" s="6" t="str">
        <v>TFmini-S-V1.8.1(单品包装)-V1.0</v>
      </c>
      <c r="E248" s="6" t="str">
        <v>代理商</v>
      </c>
      <c r="F248" s="6" t="str">
        <v>系统</v>
      </c>
      <c r="G248" s="6">
        <v>75</v>
      </c>
      <c r="H248" s="54">
        <v>45135</v>
      </c>
      <c r="I248" s="6" t="str">
        <v>YG(供应链预估)</v>
      </c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</row>
    <row r="249">
      <c r="A249" s="6" t="str">
        <v>ID249</v>
      </c>
      <c r="B249" s="6" t="str">
        <v>系统</v>
      </c>
      <c r="C249" s="6" t="str">
        <v>13.01.04.048</v>
      </c>
      <c r="D249" s="6" t="str">
        <v>TFmini-i-485(单品包装)-V1.0</v>
      </c>
      <c r="E249" s="6" t="str">
        <v>代理商</v>
      </c>
      <c r="F249" s="6" t="str">
        <v>系统</v>
      </c>
      <c r="G249" s="6">
        <v>3</v>
      </c>
      <c r="H249" s="54">
        <v>45135</v>
      </c>
      <c r="I249" s="6" t="str">
        <v>YG(供应链预估)</v>
      </c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</row>
    <row r="250">
      <c r="A250" s="6" t="str">
        <v>ID250</v>
      </c>
      <c r="B250" s="6" t="str">
        <v>系统</v>
      </c>
      <c r="C250" s="6" t="str">
        <v>13.01.05.018</v>
      </c>
      <c r="D250" s="6" t="str">
        <v>TF03-485(整箱包装)-V1.1</v>
      </c>
      <c r="E250" s="6" t="str">
        <v>代理商</v>
      </c>
      <c r="F250" s="6" t="str">
        <v>系统</v>
      </c>
      <c r="G250" s="6">
        <v>13</v>
      </c>
      <c r="H250" s="54">
        <v>45135</v>
      </c>
      <c r="I250" s="6" t="str">
        <v>YG(供应链预估)</v>
      </c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</row>
    <row r="251">
      <c r="A251" s="6" t="str">
        <v>ID251</v>
      </c>
      <c r="B251" s="6" t="str">
        <v>系统</v>
      </c>
      <c r="C251" s="6" t="str">
        <v>13.01.06.004</v>
      </c>
      <c r="D251" s="6" t="str">
        <v>S2R继电器板</v>
      </c>
      <c r="E251" s="6" t="str">
        <v>代理商</v>
      </c>
      <c r="F251" s="6" t="str">
        <v>系统</v>
      </c>
      <c r="G251" s="6">
        <v>2</v>
      </c>
      <c r="H251" s="54">
        <v>45135</v>
      </c>
      <c r="I251" s="6" t="str">
        <v>YG(供应链预估)</v>
      </c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</row>
    <row r="252">
      <c r="A252" s="6" t="str">
        <v>ID252</v>
      </c>
      <c r="B252" s="6" t="str">
        <v>系统</v>
      </c>
      <c r="C252" s="6" t="str">
        <v>13.01.07.001</v>
      </c>
      <c r="D252" s="6" t="str">
        <v>TF-luna(标品/单品包装)-V1.0</v>
      </c>
      <c r="E252" s="6" t="str">
        <v>代理商</v>
      </c>
      <c r="F252" s="6" t="str">
        <v>系统</v>
      </c>
      <c r="G252" s="6">
        <v>75</v>
      </c>
      <c r="H252" s="54">
        <v>45135</v>
      </c>
      <c r="I252" s="6" t="str">
        <v>YG(供应链预估)</v>
      </c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</row>
    <row r="253">
      <c r="A253" s="6" t="str">
        <v>ID253</v>
      </c>
      <c r="B253" s="6" t="str">
        <v>系统</v>
      </c>
      <c r="C253" s="6" t="str">
        <v>13.01.07.002</v>
      </c>
      <c r="D253" s="6" t="str">
        <v>TF-luna(标品/整箱包装)-V1.0</v>
      </c>
      <c r="E253" s="6" t="str">
        <v>代理商</v>
      </c>
      <c r="F253" s="6" t="str">
        <v>系统</v>
      </c>
      <c r="G253" s="6">
        <v>108</v>
      </c>
      <c r="H253" s="54">
        <v>45135</v>
      </c>
      <c r="I253" s="6" t="str">
        <v>YG(供应链预估)</v>
      </c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</row>
    <row r="254">
      <c r="A254" s="6" t="str">
        <v>ID254</v>
      </c>
      <c r="B254" s="6" t="str">
        <v>系统</v>
      </c>
      <c r="C254" s="6" t="str">
        <v>13.01.08.005</v>
      </c>
      <c r="D254" s="6" t="str">
        <v>TFmini Plus-2400标品(单品包装)-V1.0</v>
      </c>
      <c r="E254" s="6" t="str">
        <v>代理商</v>
      </c>
      <c r="F254" s="6" t="str">
        <v>系统</v>
      </c>
      <c r="G254" s="6">
        <v>31</v>
      </c>
      <c r="H254" s="54">
        <v>45135</v>
      </c>
      <c r="I254" s="6" t="str">
        <v>YG(供应链预估)</v>
      </c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</row>
    <row r="255">
      <c r="A255" s="6" t="str">
        <v>ID255</v>
      </c>
      <c r="B255" s="6" t="str">
        <v>系统</v>
      </c>
      <c r="C255" s="6" t="str">
        <v>13.01.08.007</v>
      </c>
      <c r="D255" s="6" t="str">
        <v>TFmini Plus-2400-I²C(单品包装)-V1.0</v>
      </c>
      <c r="E255" s="6" t="str">
        <v>代理商</v>
      </c>
      <c r="F255" s="6" t="str">
        <v>系统</v>
      </c>
      <c r="G255" s="6">
        <v>10</v>
      </c>
      <c r="H255" s="54">
        <v>45135</v>
      </c>
      <c r="I255" s="6" t="str">
        <v>YG(供应链预估)</v>
      </c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</row>
    <row r="256">
      <c r="A256" s="6" t="str">
        <v>ID256</v>
      </c>
      <c r="B256" s="6" t="str">
        <v>系统</v>
      </c>
      <c r="C256" s="6" t="str">
        <v>13.01.02.023</v>
      </c>
      <c r="D256" s="6" t="str">
        <v>TF02-Pro标品(整箱包装)-V1.0</v>
      </c>
      <c r="E256" s="6" t="str">
        <v>日常</v>
      </c>
      <c r="F256" s="6" t="str">
        <v>系统</v>
      </c>
      <c r="G256" s="6">
        <v>10</v>
      </c>
      <c r="H256" s="54">
        <v>45135</v>
      </c>
      <c r="I256" s="6" t="str">
        <v>YG(供应链预估)</v>
      </c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</row>
    <row r="257">
      <c r="A257" s="6" t="str">
        <v>ID257</v>
      </c>
      <c r="B257" s="6" t="str">
        <v>系统</v>
      </c>
      <c r="C257" s="6" t="str">
        <v>13.01.02.024</v>
      </c>
      <c r="D257" s="6" t="str">
        <v>TF02-Pro标品(单品包装)-V1.0</v>
      </c>
      <c r="E257" s="6" t="str">
        <v>日常</v>
      </c>
      <c r="F257" s="6" t="str">
        <v>系统</v>
      </c>
      <c r="G257" s="6">
        <v>40</v>
      </c>
      <c r="H257" s="54">
        <v>45135</v>
      </c>
      <c r="I257" s="6" t="str">
        <v>YG(供应链预估)</v>
      </c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</row>
    <row r="258">
      <c r="A258" s="6" t="str">
        <v>ID258</v>
      </c>
      <c r="B258" s="6" t="str">
        <v>系统</v>
      </c>
      <c r="C258" s="6" t="str">
        <v>13.01.02.035</v>
      </c>
      <c r="D258" s="6" t="str">
        <v>TF02-i-485(单品包装)-V1.0</v>
      </c>
      <c r="E258" s="6" t="str">
        <v>日常</v>
      </c>
      <c r="F258" s="6" t="str">
        <v>系统</v>
      </c>
      <c r="G258" s="6">
        <v>6</v>
      </c>
      <c r="H258" s="54">
        <v>45135</v>
      </c>
      <c r="I258" s="6" t="str">
        <v>YG(供应链预估)</v>
      </c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</row>
    <row r="259">
      <c r="A259" s="6" t="str">
        <v>ID259</v>
      </c>
      <c r="B259" s="6" t="str">
        <v>系统</v>
      </c>
      <c r="C259" s="6" t="str">
        <v>13.01.02.036</v>
      </c>
      <c r="D259" s="6" t="str">
        <v>TF02-i-CAN(单品包装)-V1.0</v>
      </c>
      <c r="E259" s="6" t="str">
        <v>日常</v>
      </c>
      <c r="F259" s="6" t="str">
        <v>系统</v>
      </c>
      <c r="G259" s="6">
        <v>6</v>
      </c>
      <c r="H259" s="54">
        <v>45135</v>
      </c>
      <c r="I259" s="6" t="str">
        <v>YG(供应链预估)</v>
      </c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</row>
    <row r="260">
      <c r="A260" s="6" t="str">
        <v>ID260</v>
      </c>
      <c r="B260" s="6" t="str">
        <v>系统</v>
      </c>
      <c r="C260" s="6" t="str">
        <v>13.01.02.037</v>
      </c>
      <c r="D260" s="6" t="str">
        <v>TF02-Pro-W(单品包装)-V1.0</v>
      </c>
      <c r="E260" s="6" t="str">
        <v>日常</v>
      </c>
      <c r="F260" s="6" t="str">
        <v>系统</v>
      </c>
      <c r="G260" s="6">
        <v>4</v>
      </c>
      <c r="H260" s="54">
        <v>45135</v>
      </c>
      <c r="I260" s="6" t="str">
        <v>YG(供应链预估)</v>
      </c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</row>
    <row r="261">
      <c r="A261" s="6" t="str">
        <v>ID261</v>
      </c>
      <c r="B261" s="6" t="str">
        <v>系统</v>
      </c>
      <c r="C261" s="6" t="str">
        <v>13.01.02.038</v>
      </c>
      <c r="D261" s="6" t="str">
        <v>TF02-Pro-W-485(单品包装)-V1.0</v>
      </c>
      <c r="E261" s="6" t="str">
        <v>日常</v>
      </c>
      <c r="F261" s="6" t="str">
        <v>系统</v>
      </c>
      <c r="G261" s="6">
        <v>5</v>
      </c>
      <c r="H261" s="54">
        <v>45135</v>
      </c>
      <c r="I261" s="6" t="str">
        <v>YG(供应链预估)</v>
      </c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</row>
    <row r="262">
      <c r="A262" s="6" t="str">
        <v>ID262</v>
      </c>
      <c r="B262" s="6" t="str">
        <v>系统</v>
      </c>
      <c r="C262" s="6" t="str">
        <v>13.01.02.039</v>
      </c>
      <c r="D262" s="6" t="str">
        <v>TF02-Pro-Breezer</v>
      </c>
      <c r="E262" s="6" t="str">
        <v>日常</v>
      </c>
      <c r="F262" s="6" t="str">
        <v>系统</v>
      </c>
      <c r="G262" s="6">
        <v>2</v>
      </c>
      <c r="H262" s="54">
        <v>45135</v>
      </c>
      <c r="I262" s="6" t="str">
        <v>YG(供应链预估)</v>
      </c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</row>
    <row r="263">
      <c r="A263" s="6" t="str">
        <v>ID263</v>
      </c>
      <c r="B263" s="6" t="str">
        <v>系统</v>
      </c>
      <c r="C263" s="6" t="str">
        <v>13.01.04.035</v>
      </c>
      <c r="D263" s="6" t="str">
        <v>TFmini-S-I²C(单品包装)-V1.0</v>
      </c>
      <c r="E263" s="6" t="str">
        <v>日常</v>
      </c>
      <c r="F263" s="6" t="str">
        <v>系统</v>
      </c>
      <c r="G263" s="6">
        <v>10</v>
      </c>
      <c r="H263" s="54">
        <v>45135</v>
      </c>
      <c r="I263" s="6" t="str">
        <v>YG(供应链预估)</v>
      </c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</row>
    <row r="264">
      <c r="A264" s="6" t="str">
        <v>ID264</v>
      </c>
      <c r="B264" s="6" t="str">
        <v>系统</v>
      </c>
      <c r="C264" s="6" t="str">
        <v>13.01.04.041</v>
      </c>
      <c r="D264" s="6" t="str">
        <v>TFmini-S-V1.8.1(单品包装)-V1.0</v>
      </c>
      <c r="E264" s="6" t="str">
        <v>日常</v>
      </c>
      <c r="F264" s="6" t="str">
        <v>系统</v>
      </c>
      <c r="G264" s="6">
        <v>132</v>
      </c>
      <c r="H264" s="54">
        <v>45135</v>
      </c>
      <c r="I264" s="6" t="str">
        <v>YG(供应链预估)</v>
      </c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</row>
    <row r="265">
      <c r="A265" s="6" t="str">
        <v>ID265</v>
      </c>
      <c r="B265" s="6" t="str">
        <v>系统</v>
      </c>
      <c r="C265" s="6" t="str">
        <v>13.01.04.042</v>
      </c>
      <c r="D265" s="6" t="str">
        <v>TFmini-S-V1.8.1(整箱包装)-V1.0</v>
      </c>
      <c r="E265" s="6" t="str">
        <v>日常</v>
      </c>
      <c r="F265" s="6" t="str">
        <v>系统</v>
      </c>
      <c r="G265" s="6">
        <v>55</v>
      </c>
      <c r="H265" s="54">
        <v>45135</v>
      </c>
      <c r="I265" s="6" t="str">
        <v>YG(供应链预估)</v>
      </c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</row>
    <row r="266">
      <c r="A266" s="6" t="str">
        <v>ID266</v>
      </c>
      <c r="B266" s="6" t="str">
        <v>系统</v>
      </c>
      <c r="C266" s="6" t="str">
        <v>13.01.04.046</v>
      </c>
      <c r="D266" s="6" t="str">
        <v>TFmini-i-485(整箱包装)-V1.0</v>
      </c>
      <c r="E266" s="6" t="str">
        <v>日常</v>
      </c>
      <c r="F266" s="6" t="str">
        <v>系统</v>
      </c>
      <c r="G266" s="6">
        <v>7</v>
      </c>
      <c r="H266" s="54">
        <v>45135</v>
      </c>
      <c r="I266" s="6" t="str">
        <v>YG(供应链预估)</v>
      </c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</row>
    <row r="267">
      <c r="A267" s="6" t="str">
        <v>ID267</v>
      </c>
      <c r="B267" s="55" t="str">
        <v>刘艳</v>
      </c>
      <c r="C267" s="22" t="str">
        <v>13.01.02.023</v>
      </c>
      <c r="D267" s="22" t="str">
        <v>TF02-Pro标品(整箱包装)-V1.0</v>
      </c>
      <c r="E267" s="6"/>
      <c r="F267" s="55" t="str">
        <v>刘艳</v>
      </c>
      <c r="G267" s="55">
        <v>50</v>
      </c>
      <c r="H267" s="54">
        <v>45136</v>
      </c>
      <c r="I267" s="6" t="str">
        <v>YC(销售预测)</v>
      </c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</row>
    <row r="268">
      <c r="A268" s="6" t="str">
        <v>ID268</v>
      </c>
      <c r="B268" s="55" t="str">
        <v>赵璐</v>
      </c>
      <c r="C268" s="22" t="str">
        <v>13.01.02.023</v>
      </c>
      <c r="D268" s="22" t="str">
        <v>TF02-Pro标品(整箱包装)-V1.0</v>
      </c>
      <c r="E268" s="6"/>
      <c r="F268" s="55" t="str">
        <v>赵璐</v>
      </c>
      <c r="G268" s="55">
        <v>100</v>
      </c>
      <c r="H268" s="54">
        <v>45136</v>
      </c>
      <c r="I268" s="6" t="str">
        <v>YC(销售预测)</v>
      </c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</row>
    <row r="269">
      <c r="A269" s="6" t="str">
        <v>ID269</v>
      </c>
      <c r="B269" s="55" t="str">
        <v>胡东森</v>
      </c>
      <c r="C269" s="22" t="str">
        <v>13.01.02.038</v>
      </c>
      <c r="D269" s="22" t="str">
        <v>TF02-Pro-W-485(单品包装)-V1.0</v>
      </c>
      <c r="E269" s="6"/>
      <c r="F269" s="55" t="str">
        <v>胡东森</v>
      </c>
      <c r="G269" s="55">
        <v>30</v>
      </c>
      <c r="H269" s="54">
        <v>45136</v>
      </c>
      <c r="I269" s="6" t="str">
        <v>YC(销售预测)</v>
      </c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</row>
    <row r="270">
      <c r="A270" s="6" t="str">
        <v>ID270</v>
      </c>
      <c r="B270" s="55" t="str">
        <v>赵璐</v>
      </c>
      <c r="C270" s="6" t="str">
        <v>13.01.04.033</v>
      </c>
      <c r="D270" s="6" t="str">
        <v>TFmini-S-R(整箱包装)-V1.0</v>
      </c>
      <c r="E270" s="6"/>
      <c r="F270" s="55" t="str">
        <v>赵璐</v>
      </c>
      <c r="G270" s="55">
        <v>10000</v>
      </c>
      <c r="H270" s="54">
        <v>45136</v>
      </c>
      <c r="I270" s="6" t="str">
        <v>YC(销售预测)</v>
      </c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</row>
    <row r="271">
      <c r="A271" s="6" t="str">
        <v>ID271</v>
      </c>
      <c r="B271" s="55" t="str">
        <v>胡东森</v>
      </c>
      <c r="C271" s="22" t="str">
        <v>13.01.04.046</v>
      </c>
      <c r="D271" s="22" t="str">
        <v>TFmini-i-485(整箱包装)-V1.0</v>
      </c>
      <c r="E271" s="6"/>
      <c r="F271" s="55" t="str">
        <v>胡东森</v>
      </c>
      <c r="G271" s="55">
        <v>32</v>
      </c>
      <c r="H271" s="54">
        <v>45136</v>
      </c>
      <c r="I271" s="6" t="str">
        <v>YC(销售预测)</v>
      </c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</row>
    <row r="272">
      <c r="A272" s="6" t="str">
        <v>ID272</v>
      </c>
      <c r="B272" s="55" t="str">
        <v>刘洪清</v>
      </c>
      <c r="C272" s="22" t="str">
        <v>13.01.04.051</v>
      </c>
      <c r="D272" s="22" t="str">
        <v>TFmini-i-485(整箱) 2m散线</v>
      </c>
      <c r="E272" s="6"/>
      <c r="F272" s="55" t="str">
        <v>刘洪清</v>
      </c>
      <c r="G272" s="55">
        <v>200</v>
      </c>
      <c r="H272" s="54">
        <v>45136</v>
      </c>
      <c r="I272" s="6" t="str">
        <v>YC(销售预测)</v>
      </c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</row>
    <row r="273">
      <c r="A273" s="6" t="str">
        <v>ID273</v>
      </c>
      <c r="B273" s="55" t="str">
        <v>霞强</v>
      </c>
      <c r="C273" s="22" t="str">
        <v>13.01.05.016</v>
      </c>
      <c r="D273" s="22" t="str">
        <v>TF03-232(单品包装)-V1.0</v>
      </c>
      <c r="E273" s="6"/>
      <c r="F273" s="55" t="str">
        <v>霞强</v>
      </c>
      <c r="G273" s="55">
        <v>57</v>
      </c>
      <c r="H273" s="54">
        <v>45136</v>
      </c>
      <c r="I273" s="6" t="str">
        <v>YC(销售预测)</v>
      </c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</row>
    <row r="274">
      <c r="A274" s="6" t="str">
        <v>ID274</v>
      </c>
      <c r="B274" s="55" t="str">
        <v>霞强</v>
      </c>
      <c r="C274" s="22" t="str">
        <v>13.01.05.017</v>
      </c>
      <c r="D274" s="22" t="str">
        <v>TF03-UART(整箱包装)-V1.1</v>
      </c>
      <c r="E274" s="6"/>
      <c r="F274" s="55" t="str">
        <v>霞强</v>
      </c>
      <c r="G274" s="55">
        <v>300</v>
      </c>
      <c r="H274" s="54">
        <v>45136</v>
      </c>
      <c r="I274" s="6" t="str">
        <v>YC(销售预测)</v>
      </c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</row>
    <row r="275">
      <c r="A275" s="6" t="str">
        <v>ID275</v>
      </c>
      <c r="B275" s="55" t="str">
        <v>胡东森</v>
      </c>
      <c r="C275" s="22" t="str">
        <v>13.01.06.004</v>
      </c>
      <c r="D275" s="22" t="str">
        <v>S2R继电器板</v>
      </c>
      <c r="E275" s="6"/>
      <c r="F275" s="55" t="str">
        <v>胡东森</v>
      </c>
      <c r="G275" s="55">
        <v>20</v>
      </c>
      <c r="H275" s="54">
        <v>45136</v>
      </c>
      <c r="I275" s="6" t="str">
        <v>YC(销售预测)</v>
      </c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</row>
    <row r="276">
      <c r="A276" s="6" t="str">
        <v>ID276</v>
      </c>
      <c r="B276" s="55" t="str">
        <v>刘艳</v>
      </c>
      <c r="C276" s="22" t="str">
        <v>13.01.07.002</v>
      </c>
      <c r="D276" s="22" t="str">
        <v>TF-luna(标品/整箱包装)-V1.0</v>
      </c>
      <c r="E276" s="6"/>
      <c r="F276" s="55" t="str">
        <v>刘艳</v>
      </c>
      <c r="G276" s="55">
        <v>300</v>
      </c>
      <c r="H276" s="54">
        <v>45136</v>
      </c>
      <c r="I276" s="6" t="str">
        <v>YC(销售预测)</v>
      </c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</row>
    <row r="277">
      <c r="A277" s="6" t="str">
        <v>ID277</v>
      </c>
      <c r="B277" s="55" t="str">
        <v>冯志刚</v>
      </c>
      <c r="C277" s="22" t="str">
        <v>13.01.07.002</v>
      </c>
      <c r="D277" s="22" t="str">
        <v>TF-luna(标品/整箱包装)-V1.0</v>
      </c>
      <c r="E277" s="6"/>
      <c r="F277" s="55" t="str">
        <v>冯志刚</v>
      </c>
      <c r="G277" s="55">
        <v>4600</v>
      </c>
      <c r="H277" s="54">
        <v>45136</v>
      </c>
      <c r="I277" s="6" t="str">
        <v>YC(销售预测)</v>
      </c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</row>
    <row r="278">
      <c r="A278" s="6" t="str">
        <v>ID278</v>
      </c>
      <c r="B278" s="55" t="str">
        <v>刘洪清</v>
      </c>
      <c r="C278" s="22" t="str">
        <v>13.01.07.002</v>
      </c>
      <c r="D278" s="22" t="str">
        <v>TF-luna(标品/整箱包装)-V1.0</v>
      </c>
      <c r="E278" s="6"/>
      <c r="F278" s="55" t="str">
        <v>刘洪清</v>
      </c>
      <c r="G278" s="55">
        <v>1000</v>
      </c>
      <c r="H278" s="54">
        <v>45136</v>
      </c>
      <c r="I278" s="6" t="str">
        <v>YC(销售预测)</v>
      </c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</row>
    <row r="279">
      <c r="A279" s="6" t="str">
        <v>ID279</v>
      </c>
      <c r="B279" s="55" t="str">
        <v>冯志刚</v>
      </c>
      <c r="C279" s="6" t="str">
        <v>13.01.07.003</v>
      </c>
      <c r="D279" s="6" t="str">
        <v>TF-Luna(LT/整箱包装)-V1.0</v>
      </c>
      <c r="E279" s="6"/>
      <c r="F279" s="55" t="str">
        <v>冯志刚</v>
      </c>
      <c r="G279" s="55">
        <v>1000</v>
      </c>
      <c r="H279" s="54">
        <v>45136</v>
      </c>
      <c r="I279" s="6" t="str">
        <v>YC(销售预测)</v>
      </c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</row>
    <row r="280">
      <c r="A280" s="6" t="str">
        <v>ID280</v>
      </c>
      <c r="B280" s="55" t="str">
        <v>聂林云</v>
      </c>
      <c r="C280" s="6" t="str">
        <v>13.01.07.008</v>
      </c>
      <c r="D280" s="6" t="str">
        <v>TF-Luna-ASU</v>
      </c>
      <c r="E280" s="6"/>
      <c r="F280" s="55" t="str">
        <v>聂林云</v>
      </c>
      <c r="G280" s="55">
        <v>1000</v>
      </c>
      <c r="H280" s="54">
        <v>45136</v>
      </c>
      <c r="I280" s="6" t="str">
        <v>YC(销售预测)</v>
      </c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</row>
    <row r="281">
      <c r="A281" s="6" t="str">
        <v>ID281</v>
      </c>
      <c r="B281" s="55" t="str">
        <v>刘艳</v>
      </c>
      <c r="C281" s="22" t="str">
        <v>13.01.08.005</v>
      </c>
      <c r="D281" s="22" t="str">
        <v>TFmini Plus-2400标品(单品包装)-V1.0</v>
      </c>
      <c r="E281" s="6"/>
      <c r="F281" s="55" t="str">
        <v>刘艳</v>
      </c>
      <c r="G281" s="55">
        <v>620</v>
      </c>
      <c r="H281" s="54">
        <v>45136</v>
      </c>
      <c r="I281" s="6" t="str">
        <v>YC(销售预测)</v>
      </c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</row>
    <row r="282">
      <c r="A282" s="6" t="str">
        <v>ID282</v>
      </c>
      <c r="B282" s="55" t="str">
        <v>刘艳</v>
      </c>
      <c r="C282" s="22" t="str">
        <v>13.01.08.006</v>
      </c>
      <c r="D282" s="22" t="str">
        <v>TFmini Plus-2400标品(整箱包装)-V1.0</v>
      </c>
      <c r="E282" s="6"/>
      <c r="F282" s="55" t="str">
        <v>刘艳</v>
      </c>
      <c r="G282" s="55">
        <v>500</v>
      </c>
      <c r="H282" s="54">
        <v>45136</v>
      </c>
      <c r="I282" s="6" t="str">
        <v>YC(销售预测)</v>
      </c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</row>
    <row r="283">
      <c r="A283" s="6" t="str">
        <v>ID283</v>
      </c>
      <c r="B283" s="55" t="str">
        <v>冯志刚</v>
      </c>
      <c r="C283" s="22" t="str">
        <v>13.01.08.006</v>
      </c>
      <c r="D283" s="22" t="str">
        <v>TFmini Plus-2400标品(整箱包装)-V1.0</v>
      </c>
      <c r="E283" s="6"/>
      <c r="F283" s="55" t="str">
        <v>冯志刚</v>
      </c>
      <c r="G283" s="55">
        <v>200</v>
      </c>
      <c r="H283" s="54">
        <v>45136</v>
      </c>
      <c r="I283" s="6" t="str">
        <v>YC(销售预测)</v>
      </c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</row>
    <row r="284">
      <c r="A284" s="6" t="str">
        <v>ID284</v>
      </c>
      <c r="B284" s="55" t="str">
        <v>胡东森</v>
      </c>
      <c r="C284" s="22" t="str">
        <v>13.01.08.006</v>
      </c>
      <c r="D284" s="22" t="str">
        <v>TFmini Plus-2400标品(整箱包装)-V1.0</v>
      </c>
      <c r="E284" s="6"/>
      <c r="F284" s="55" t="str">
        <v>胡东森</v>
      </c>
      <c r="G284" s="55">
        <v>50</v>
      </c>
      <c r="H284" s="54">
        <v>45136</v>
      </c>
      <c r="I284" s="6" t="str">
        <v>YC(销售预测)</v>
      </c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</row>
    <row r="285">
      <c r="A285" s="6" t="str">
        <v>ID285</v>
      </c>
      <c r="B285" s="6" t="str">
        <v>刘艳</v>
      </c>
      <c r="C285" s="6" t="str">
        <v>13.01.07.011</v>
      </c>
      <c r="D285" s="6" t="str">
        <v>TF-Luna-OW</v>
      </c>
      <c r="E285" s="6" t="str">
        <v>OTODATA WIRELESS NETWORK INC</v>
      </c>
      <c r="F285" s="6" t="str">
        <v>刘艳</v>
      </c>
      <c r="G285" s="6">
        <v>3000</v>
      </c>
      <c r="H285" s="54">
        <v>45137</v>
      </c>
      <c r="I285" s="6" t="str">
        <v>PO(客户付款)</v>
      </c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</row>
    <row r="286">
      <c r="A286" s="6" t="str">
        <v>ID286</v>
      </c>
      <c r="B286" s="6" t="str">
        <v>系统</v>
      </c>
      <c r="C286" s="6" t="str">
        <v>13.01.02.023</v>
      </c>
      <c r="D286" s="6" t="str">
        <v>TF02-Pro标品(整箱包装)-V1.0</v>
      </c>
      <c r="E286" s="6" t="str">
        <v>日常</v>
      </c>
      <c r="F286" s="6" t="str">
        <v>系统</v>
      </c>
      <c r="G286" s="6">
        <v>10</v>
      </c>
      <c r="H286" s="54">
        <v>45145</v>
      </c>
      <c r="I286" s="6" t="str">
        <v>YG(供应链预估)</v>
      </c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</row>
    <row r="287">
      <c r="A287" s="6" t="str">
        <v>ID287</v>
      </c>
      <c r="B287" s="6" t="str">
        <v>系统</v>
      </c>
      <c r="C287" s="6" t="str">
        <v>13.01.02.024</v>
      </c>
      <c r="D287" s="6" t="str">
        <v>TF02-Pro标品(单品包装)-V1.0</v>
      </c>
      <c r="E287" s="6" t="str">
        <v>日常</v>
      </c>
      <c r="F287" s="6" t="str">
        <v>系统</v>
      </c>
      <c r="G287" s="6">
        <v>40</v>
      </c>
      <c r="H287" s="54">
        <v>45145</v>
      </c>
      <c r="I287" s="6" t="str">
        <v>YG(供应链预估)</v>
      </c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</row>
    <row r="288">
      <c r="A288" s="6" t="str">
        <v>ID288</v>
      </c>
      <c r="B288" s="6" t="str">
        <v>系统</v>
      </c>
      <c r="C288" s="6" t="str">
        <v>13.01.02.035</v>
      </c>
      <c r="D288" s="6" t="str">
        <v>TF02-i-485(单品包装)-V1.0</v>
      </c>
      <c r="E288" s="6" t="str">
        <v>日常</v>
      </c>
      <c r="F288" s="6" t="str">
        <v>系统</v>
      </c>
      <c r="G288" s="6">
        <v>6</v>
      </c>
      <c r="H288" s="54">
        <v>45145</v>
      </c>
      <c r="I288" s="6" t="str">
        <v>YG(供应链预估)</v>
      </c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</row>
    <row r="289">
      <c r="A289" s="6" t="str">
        <v>ID289</v>
      </c>
      <c r="B289" s="6" t="str">
        <v>系统</v>
      </c>
      <c r="C289" s="6" t="str">
        <v>13.01.02.036</v>
      </c>
      <c r="D289" s="6" t="str">
        <v>TF02-i-CAN(单品包装)-V1.0</v>
      </c>
      <c r="E289" s="6" t="str">
        <v>日常</v>
      </c>
      <c r="F289" s="6" t="str">
        <v>系统</v>
      </c>
      <c r="G289" s="6">
        <v>6</v>
      </c>
      <c r="H289" s="54">
        <v>45145</v>
      </c>
      <c r="I289" s="6" t="str">
        <v>YG(供应链预估)</v>
      </c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</row>
    <row r="290">
      <c r="A290" s="6" t="str">
        <v>ID290</v>
      </c>
      <c r="B290" s="6" t="str">
        <v>系统</v>
      </c>
      <c r="C290" s="6" t="str">
        <v>13.01.02.037</v>
      </c>
      <c r="D290" s="6" t="str">
        <v>TF02-Pro-W(单品包装)-V1.0</v>
      </c>
      <c r="E290" s="6" t="str">
        <v>日常</v>
      </c>
      <c r="F290" s="6" t="str">
        <v>系统</v>
      </c>
      <c r="G290" s="6">
        <v>4</v>
      </c>
      <c r="H290" s="54">
        <v>45145</v>
      </c>
      <c r="I290" s="6" t="str">
        <v>YG(供应链预估)</v>
      </c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</row>
    <row r="291">
      <c r="A291" s="6" t="str">
        <v>ID291</v>
      </c>
      <c r="B291" s="6" t="str">
        <v>系统</v>
      </c>
      <c r="C291" s="6" t="str">
        <v>13.01.02.038</v>
      </c>
      <c r="D291" s="6" t="str">
        <v>TF02-Pro-W-485(单品包装)-V1.0</v>
      </c>
      <c r="E291" s="6" t="str">
        <v>日常</v>
      </c>
      <c r="F291" s="6" t="str">
        <v>系统</v>
      </c>
      <c r="G291" s="6">
        <v>5</v>
      </c>
      <c r="H291" s="54">
        <v>45145</v>
      </c>
      <c r="I291" s="6" t="str">
        <v>YG(供应链预估)</v>
      </c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</row>
    <row r="292">
      <c r="A292" s="6" t="str">
        <v>ID292</v>
      </c>
      <c r="B292" s="6" t="str">
        <v>系统</v>
      </c>
      <c r="C292" s="6" t="str">
        <v>13.01.02.039</v>
      </c>
      <c r="D292" s="6" t="str">
        <v>TF02-Pro-Breezer</v>
      </c>
      <c r="E292" s="6" t="str">
        <v>日常</v>
      </c>
      <c r="F292" s="6" t="str">
        <v>系统</v>
      </c>
      <c r="G292" s="6">
        <v>2</v>
      </c>
      <c r="H292" s="54">
        <v>45145</v>
      </c>
      <c r="I292" s="6" t="str">
        <v>YG(供应链预估)</v>
      </c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</row>
    <row r="293">
      <c r="A293" s="6" t="str">
        <v>ID293</v>
      </c>
      <c r="B293" s="6" t="str">
        <v>系统</v>
      </c>
      <c r="C293" s="6" t="str">
        <v>13.01.04.035</v>
      </c>
      <c r="D293" s="6" t="str">
        <v>TFmini-S-I²C(单品包装)-V1.0</v>
      </c>
      <c r="E293" s="6" t="str">
        <v>日常</v>
      </c>
      <c r="F293" s="6" t="str">
        <v>系统</v>
      </c>
      <c r="G293" s="6">
        <v>10</v>
      </c>
      <c r="H293" s="54">
        <v>45145</v>
      </c>
      <c r="I293" s="6" t="str">
        <v>YG(供应链预估)</v>
      </c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</row>
    <row r="294">
      <c r="A294" s="6" t="str">
        <v>ID294</v>
      </c>
      <c r="B294" s="6" t="str">
        <v>系统</v>
      </c>
      <c r="C294" s="6" t="str">
        <v>13.01.04.041</v>
      </c>
      <c r="D294" s="6" t="str">
        <v>TFmini-S-V1.8.1(单品包装)-V1.0</v>
      </c>
      <c r="E294" s="6" t="str">
        <v>日常</v>
      </c>
      <c r="F294" s="6" t="str">
        <v>系统</v>
      </c>
      <c r="G294" s="6">
        <v>132</v>
      </c>
      <c r="H294" s="54">
        <v>45145</v>
      </c>
      <c r="I294" s="6" t="str">
        <v>YG(供应链预估)</v>
      </c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</row>
    <row r="295">
      <c r="A295" s="6" t="str">
        <v>ID295</v>
      </c>
      <c r="B295" s="6" t="str">
        <v>系统</v>
      </c>
      <c r="C295" s="6" t="str">
        <v>13.01.04.042</v>
      </c>
      <c r="D295" s="6" t="str">
        <v>TFmini-S-V1.8.1(整箱包装)-V1.0</v>
      </c>
      <c r="E295" s="6" t="str">
        <v>日常</v>
      </c>
      <c r="F295" s="6" t="str">
        <v>系统</v>
      </c>
      <c r="G295" s="6">
        <v>55</v>
      </c>
      <c r="H295" s="54">
        <v>45145</v>
      </c>
      <c r="I295" s="6" t="str">
        <v>YG(供应链预估)</v>
      </c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</row>
    <row r="296">
      <c r="A296" s="6" t="str">
        <v>ID296</v>
      </c>
      <c r="B296" s="6" t="str">
        <v>系统</v>
      </c>
      <c r="C296" s="6" t="str">
        <v>13.01.04.046</v>
      </c>
      <c r="D296" s="6" t="str">
        <v>TFmini-i-485(整箱包装)-V1.0</v>
      </c>
      <c r="E296" s="6" t="str">
        <v>日常</v>
      </c>
      <c r="F296" s="6" t="str">
        <v>系统</v>
      </c>
      <c r="G296" s="6">
        <v>7</v>
      </c>
      <c r="H296" s="54">
        <v>45145</v>
      </c>
      <c r="I296" s="6" t="str">
        <v>YG(供应链预估)</v>
      </c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</row>
    <row r="297">
      <c r="A297" s="6" t="str">
        <v>ID297</v>
      </c>
      <c r="B297" s="6" t="str">
        <v>系统</v>
      </c>
      <c r="C297" s="6" t="str">
        <v>13.01.04.047</v>
      </c>
      <c r="D297" s="6" t="str">
        <v>TFmini-i-CAN(整箱包装)-V1.0</v>
      </c>
      <c r="E297" s="6" t="str">
        <v>日常</v>
      </c>
      <c r="F297" s="6" t="str">
        <v>系统</v>
      </c>
      <c r="G297" s="6">
        <v>16</v>
      </c>
      <c r="H297" s="54">
        <v>45145</v>
      </c>
      <c r="I297" s="6" t="str">
        <v>YG(供应链预估)</v>
      </c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</row>
    <row r="298">
      <c r="A298" s="6" t="str">
        <v>ID298</v>
      </c>
      <c r="B298" s="6" t="str">
        <v>系统</v>
      </c>
      <c r="C298" s="6" t="str">
        <v>13.01.04.048</v>
      </c>
      <c r="D298" s="6" t="str">
        <v>TFmini-i-485(单品包装)-V1.0</v>
      </c>
      <c r="E298" s="6" t="str">
        <v>日常</v>
      </c>
      <c r="F298" s="6" t="str">
        <v>系统</v>
      </c>
      <c r="G298" s="6">
        <v>33</v>
      </c>
      <c r="H298" s="54">
        <v>45145</v>
      </c>
      <c r="I298" s="6" t="str">
        <v>YG(供应链预估)</v>
      </c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</row>
    <row r="299">
      <c r="A299" s="6" t="str">
        <v>ID299</v>
      </c>
      <c r="B299" s="6" t="str">
        <v>系统</v>
      </c>
      <c r="C299" s="6" t="str">
        <v>13.01.04.049</v>
      </c>
      <c r="D299" s="6" t="str">
        <v>TFmini-i-CAN(单品包装)-V1.0</v>
      </c>
      <c r="E299" s="6" t="str">
        <v>日常</v>
      </c>
      <c r="F299" s="6" t="str">
        <v>系统</v>
      </c>
      <c r="G299" s="6">
        <v>12</v>
      </c>
      <c r="H299" s="54">
        <v>45145</v>
      </c>
      <c r="I299" s="6" t="str">
        <v>YG(供应链预估)</v>
      </c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</row>
    <row r="300">
      <c r="A300" s="6" t="str">
        <v>ID300</v>
      </c>
      <c r="B300" s="6" t="str">
        <v>系统</v>
      </c>
      <c r="C300" s="6" t="str">
        <v>13.01.04.050</v>
      </c>
      <c r="D300" s="6" t="str">
        <v>TFmini-i-CAN(整箱) 2m散线</v>
      </c>
      <c r="E300" s="6" t="str">
        <v>日常</v>
      </c>
      <c r="F300" s="6" t="str">
        <v>系统</v>
      </c>
      <c r="G300" s="6">
        <v>15</v>
      </c>
      <c r="H300" s="54">
        <v>45145</v>
      </c>
      <c r="I300" s="6" t="str">
        <v>YG(供应链预估)</v>
      </c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</row>
    <row r="301">
      <c r="A301" s="6" t="str">
        <v>ID301</v>
      </c>
      <c r="B301" s="6" t="str">
        <v>系统</v>
      </c>
      <c r="C301" s="6" t="str">
        <v>13.01.04.051</v>
      </c>
      <c r="D301" s="6" t="str">
        <v>TFmini-i-485(整箱) 2m散线</v>
      </c>
      <c r="E301" s="6" t="str">
        <v>日常</v>
      </c>
      <c r="F301" s="6" t="str">
        <v>系统</v>
      </c>
      <c r="G301" s="6">
        <v>50</v>
      </c>
      <c r="H301" s="54">
        <v>45145</v>
      </c>
      <c r="I301" s="6" t="str">
        <v>YG(供应链预估)</v>
      </c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</row>
    <row r="302">
      <c r="A302" s="6" t="str">
        <v>ID302</v>
      </c>
      <c r="B302" s="6" t="str">
        <v>系统</v>
      </c>
      <c r="C302" s="6" t="str">
        <v>13.01.04.054</v>
      </c>
      <c r="D302" s="6" t="str">
        <v>TFmini-i-CAN(单品包装)-V1.1</v>
      </c>
      <c r="E302" s="6" t="str">
        <v>日常</v>
      </c>
      <c r="F302" s="6" t="str">
        <v>系统</v>
      </c>
      <c r="G302" s="6">
        <v>5</v>
      </c>
      <c r="H302" s="54">
        <v>45145</v>
      </c>
      <c r="I302" s="6" t="str">
        <v>YG(供应链预估)</v>
      </c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</row>
    <row r="303">
      <c r="A303" s="6" t="str">
        <v>ID303</v>
      </c>
      <c r="B303" s="6" t="str">
        <v>系统</v>
      </c>
      <c r="C303" s="6" t="str">
        <v>13.01.04.056</v>
      </c>
      <c r="D303" s="6" t="str">
        <v>TFmini-i-CAN-2m散线-V1.1</v>
      </c>
      <c r="E303" s="6" t="str">
        <v>日常</v>
      </c>
      <c r="F303" s="6" t="str">
        <v>系统</v>
      </c>
      <c r="G303" s="6">
        <v>23</v>
      </c>
      <c r="H303" s="54">
        <v>45145</v>
      </c>
      <c r="I303" s="6" t="str">
        <v>YG(供应链预估)</v>
      </c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</row>
    <row r="304">
      <c r="A304" s="6" t="str">
        <v>ID304</v>
      </c>
      <c r="B304" s="6" t="str">
        <v>系统</v>
      </c>
      <c r="C304" s="6" t="str">
        <v>13.01.05.005</v>
      </c>
      <c r="D304" s="6" t="str">
        <v>TF03-UART(单品包装)-V1.1</v>
      </c>
      <c r="E304" s="6" t="str">
        <v>日常</v>
      </c>
      <c r="F304" s="6" t="str">
        <v>系统</v>
      </c>
      <c r="G304" s="6">
        <v>34</v>
      </c>
      <c r="H304" s="54">
        <v>45145</v>
      </c>
      <c r="I304" s="6" t="str">
        <v>YG(供应链预估)</v>
      </c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</row>
    <row r="305">
      <c r="A305" s="6" t="str">
        <v>ID305</v>
      </c>
      <c r="B305" s="6" t="str">
        <v>系统</v>
      </c>
      <c r="C305" s="6" t="str">
        <v>13.01.05.006</v>
      </c>
      <c r="D305" s="6" t="str">
        <v>TF03-485(单品包装)-V1.1</v>
      </c>
      <c r="E305" s="6" t="str">
        <v>日常</v>
      </c>
      <c r="F305" s="6" t="str">
        <v>系统</v>
      </c>
      <c r="G305" s="6">
        <v>15</v>
      </c>
      <c r="H305" s="54">
        <v>45145</v>
      </c>
      <c r="I305" s="6" t="str">
        <v>YG(供应链预估)</v>
      </c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</row>
    <row r="306">
      <c r="A306" s="6" t="str">
        <v>ID306</v>
      </c>
      <c r="B306" s="6" t="str">
        <v>系统</v>
      </c>
      <c r="C306" s="6" t="str">
        <v>13.01.05.011</v>
      </c>
      <c r="D306" s="6" t="str">
        <v>TF03-180 4~20mA（单品包装）-V1.0</v>
      </c>
      <c r="E306" s="6" t="str">
        <v>日常</v>
      </c>
      <c r="F306" s="6" t="str">
        <v>系统</v>
      </c>
      <c r="G306" s="6">
        <v>2</v>
      </c>
      <c r="H306" s="54">
        <v>45145</v>
      </c>
      <c r="I306" s="6" t="str">
        <v>YG(供应链预估)</v>
      </c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</row>
    <row r="307">
      <c r="A307" s="6" t="str">
        <v>ID307</v>
      </c>
      <c r="B307" s="6" t="str">
        <v>系统</v>
      </c>
      <c r="C307" s="6" t="str">
        <v>13.01.05.013</v>
      </c>
      <c r="D307" s="6" t="str">
        <v>TF03-100 4~20mA（单品包装）-V1.0</v>
      </c>
      <c r="E307" s="6" t="str">
        <v>日常</v>
      </c>
      <c r="F307" s="6" t="str">
        <v>系统</v>
      </c>
      <c r="G307" s="6">
        <v>3</v>
      </c>
      <c r="H307" s="54">
        <v>45145</v>
      </c>
      <c r="I307" s="6" t="str">
        <v>YG(供应链预估)</v>
      </c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</row>
    <row r="308">
      <c r="A308" s="6" t="str">
        <v>ID308</v>
      </c>
      <c r="B308" s="6" t="str">
        <v>系统</v>
      </c>
      <c r="C308" s="6" t="str">
        <v>13.01.05.016</v>
      </c>
      <c r="D308" s="6" t="str">
        <v>TF03-232(单品包装)-V1.0</v>
      </c>
      <c r="E308" s="6" t="str">
        <v>日常</v>
      </c>
      <c r="F308" s="6" t="str">
        <v>系统</v>
      </c>
      <c r="G308" s="6">
        <v>3</v>
      </c>
      <c r="H308" s="54">
        <v>45145</v>
      </c>
      <c r="I308" s="6" t="str">
        <v>YG(供应链预估)</v>
      </c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</row>
    <row r="309">
      <c r="A309" s="6" t="str">
        <v>ID309</v>
      </c>
      <c r="B309" s="6" t="str">
        <v>系统</v>
      </c>
      <c r="C309" s="6" t="str">
        <v>13.01.05.017</v>
      </c>
      <c r="D309" s="6" t="str">
        <v>TF03-UART(整箱包装)-V1.1</v>
      </c>
      <c r="E309" s="6" t="str">
        <v>日常</v>
      </c>
      <c r="F309" s="6" t="str">
        <v>系统</v>
      </c>
      <c r="G309" s="6">
        <v>2</v>
      </c>
      <c r="H309" s="54">
        <v>45145</v>
      </c>
      <c r="I309" s="6" t="str">
        <v>YG(供应链预估)</v>
      </c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</row>
    <row r="310">
      <c r="A310" s="6" t="str">
        <v>ID310</v>
      </c>
      <c r="B310" s="6" t="str">
        <v>系统</v>
      </c>
      <c r="C310" s="6" t="str">
        <v>13.01.05.018</v>
      </c>
      <c r="D310" s="6" t="str">
        <v>TF03-485(整箱包装)-V1.1</v>
      </c>
      <c r="E310" s="6" t="str">
        <v>日常</v>
      </c>
      <c r="F310" s="6" t="str">
        <v>系统</v>
      </c>
      <c r="G310" s="6">
        <v>6</v>
      </c>
      <c r="H310" s="54">
        <v>45145</v>
      </c>
      <c r="I310" s="6" t="str">
        <v>YG(供应链预估)</v>
      </c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</row>
    <row r="311">
      <c r="A311" s="6" t="str">
        <v>ID311</v>
      </c>
      <c r="B311" s="6" t="str">
        <v>系统</v>
      </c>
      <c r="C311" s="6" t="str">
        <v>13.01.05.021</v>
      </c>
      <c r="D311" s="6" t="str">
        <v>TF03-V3-MT</v>
      </c>
      <c r="E311" s="6" t="str">
        <v>日常</v>
      </c>
      <c r="F311" s="6" t="str">
        <v>系统</v>
      </c>
      <c r="G311" s="6">
        <v>1</v>
      </c>
      <c r="H311" s="54">
        <v>45145</v>
      </c>
      <c r="I311" s="6" t="str">
        <v>YG(供应链预估)</v>
      </c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</row>
    <row r="312">
      <c r="A312" s="6" t="str">
        <v>ID312</v>
      </c>
      <c r="B312" s="6" t="str">
        <v>系统</v>
      </c>
      <c r="C312" s="6" t="str">
        <v>13.01.05.032</v>
      </c>
      <c r="D312" s="6" t="str">
        <v>TF03-UART-无LOGO</v>
      </c>
      <c r="E312" s="6" t="str">
        <v>日常</v>
      </c>
      <c r="F312" s="6" t="str">
        <v>系统</v>
      </c>
      <c r="G312" s="6">
        <v>1</v>
      </c>
      <c r="H312" s="54">
        <v>45145</v>
      </c>
      <c r="I312" s="6" t="str">
        <v>YG(供应链预估)</v>
      </c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</row>
    <row r="313">
      <c r="A313" s="6" t="str">
        <v>ID313</v>
      </c>
      <c r="B313" s="6" t="str">
        <v>系统</v>
      </c>
      <c r="C313" s="6" t="str">
        <v>13.01.06.004</v>
      </c>
      <c r="D313" s="6" t="str">
        <v>S2R继电器板</v>
      </c>
      <c r="E313" s="6" t="str">
        <v>日常</v>
      </c>
      <c r="F313" s="6" t="str">
        <v>系统</v>
      </c>
      <c r="G313" s="6">
        <v>6</v>
      </c>
      <c r="H313" s="54">
        <v>45145</v>
      </c>
      <c r="I313" s="6" t="str">
        <v>YG(供应链预估)</v>
      </c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</row>
    <row r="314">
      <c r="A314" s="6" t="str">
        <v>ID314</v>
      </c>
      <c r="B314" s="6" t="str">
        <v>系统</v>
      </c>
      <c r="C314" s="6" t="str">
        <v>13.01.07.001</v>
      </c>
      <c r="D314" s="6" t="str">
        <v>TF-luna(标品/单品包装)-V1.0</v>
      </c>
      <c r="E314" s="6" t="str">
        <v>日常</v>
      </c>
      <c r="F314" s="6" t="str">
        <v>系统</v>
      </c>
      <c r="G314" s="6">
        <v>388</v>
      </c>
      <c r="H314" s="54">
        <v>45145</v>
      </c>
      <c r="I314" s="6" t="str">
        <v>YG(供应链预估)</v>
      </c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</row>
    <row r="315">
      <c r="A315" s="6" t="str">
        <v>ID315</v>
      </c>
      <c r="B315" s="6" t="str">
        <v>系统</v>
      </c>
      <c r="C315" s="6" t="str">
        <v>13.01.07.002</v>
      </c>
      <c r="D315" s="6" t="str">
        <v>TF-luna(标品/整箱包装)-V1.0</v>
      </c>
      <c r="E315" s="6" t="str">
        <v>日常</v>
      </c>
      <c r="F315" s="6" t="str">
        <v>系统</v>
      </c>
      <c r="G315" s="6">
        <v>154</v>
      </c>
      <c r="H315" s="54">
        <v>45145</v>
      </c>
      <c r="I315" s="6" t="str">
        <v>YG(供应链预估)</v>
      </c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</row>
    <row r="316">
      <c r="A316" s="6" t="str">
        <v>ID316</v>
      </c>
      <c r="B316" s="6" t="str">
        <v>系统</v>
      </c>
      <c r="C316" s="6" t="str">
        <v>13.01.08.005</v>
      </c>
      <c r="D316" s="6" t="str">
        <v>TFmini Plus-2400标品(单品包装)-V1.0</v>
      </c>
      <c r="E316" s="6" t="str">
        <v>日常</v>
      </c>
      <c r="F316" s="6" t="str">
        <v>系统</v>
      </c>
      <c r="G316" s="6">
        <v>317</v>
      </c>
      <c r="H316" s="54">
        <v>45145</v>
      </c>
      <c r="I316" s="6" t="str">
        <v>YG(供应链预估)</v>
      </c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</row>
    <row r="317">
      <c r="A317" s="6" t="str">
        <v>ID317</v>
      </c>
      <c r="B317" s="6" t="str">
        <v>系统</v>
      </c>
      <c r="C317" s="6" t="str">
        <v>13.01.08.006</v>
      </c>
      <c r="D317" s="6" t="str">
        <v>TFmini Plus-2400标品(整箱包装)-V1.0</v>
      </c>
      <c r="E317" s="6" t="str">
        <v>日常</v>
      </c>
      <c r="F317" s="6" t="str">
        <v>系统</v>
      </c>
      <c r="G317" s="6">
        <v>160</v>
      </c>
      <c r="H317" s="54">
        <v>45145</v>
      </c>
      <c r="I317" s="6" t="str">
        <v>YG(供应链预估)</v>
      </c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</row>
    <row r="318">
      <c r="A318" s="6" t="str">
        <v>ID318</v>
      </c>
      <c r="B318" s="6" t="str">
        <v>系统</v>
      </c>
      <c r="C318" s="6" t="str">
        <v>13.01.08.007</v>
      </c>
      <c r="D318" s="6" t="str">
        <v>TFmini Plus-2400-I²C(单品包装)-V1.0</v>
      </c>
      <c r="E318" s="6" t="str">
        <v>日常</v>
      </c>
      <c r="F318" s="6" t="str">
        <v>系统</v>
      </c>
      <c r="G318" s="6">
        <v>15</v>
      </c>
      <c r="H318" s="54">
        <v>45145</v>
      </c>
      <c r="I318" s="6" t="str">
        <v>YG(供应链预估)</v>
      </c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</row>
    <row r="319">
      <c r="A319" s="6" t="str">
        <v>ID319</v>
      </c>
      <c r="B319" s="6" t="str">
        <v>系统</v>
      </c>
      <c r="C319" s="6" t="str">
        <v>13.01.09.001</v>
      </c>
      <c r="D319" s="6" t="str">
        <v>TF350-UART(单品包装)-V1.0</v>
      </c>
      <c r="E319" s="6" t="str">
        <v>日常</v>
      </c>
      <c r="F319" s="6" t="str">
        <v>系统</v>
      </c>
      <c r="G319" s="6">
        <v>2</v>
      </c>
      <c r="H319" s="54">
        <v>45145</v>
      </c>
      <c r="I319" s="6" t="str">
        <v>YG(供应链预估)</v>
      </c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</row>
    <row r="320">
      <c r="A320" s="6" t="str">
        <v>ID320</v>
      </c>
      <c r="B320" s="6" t="str">
        <v>系统</v>
      </c>
      <c r="C320" s="6" t="str">
        <v>13.01.09.002</v>
      </c>
      <c r="D320" s="6" t="str">
        <v>TF350-485(单品包装)-V1.0</v>
      </c>
      <c r="E320" s="6" t="str">
        <v>日常</v>
      </c>
      <c r="F320" s="6" t="str">
        <v>系统</v>
      </c>
      <c r="G320" s="6">
        <v>1</v>
      </c>
      <c r="H320" s="54">
        <v>45145</v>
      </c>
      <c r="I320" s="6" t="str">
        <v>YG(供应链预估)</v>
      </c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</row>
    <row r="321">
      <c r="A321" s="6" t="str">
        <v>ID321</v>
      </c>
      <c r="B321" s="6" t="str">
        <v>系统</v>
      </c>
      <c r="C321" s="6" t="str">
        <v>13.01.09.003</v>
      </c>
      <c r="D321" s="6" t="str">
        <v>TF350-232(单品包装)-V1.0</v>
      </c>
      <c r="E321" s="6" t="str">
        <v>日常</v>
      </c>
      <c r="F321" s="6" t="str">
        <v>系统</v>
      </c>
      <c r="G321" s="6">
        <v>1</v>
      </c>
      <c r="H321" s="54">
        <v>45145</v>
      </c>
      <c r="I321" s="6" t="str">
        <v>YG(供应链预估)</v>
      </c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</row>
    <row r="322">
      <c r="A322" s="6" t="str">
        <v>ID322</v>
      </c>
      <c r="B322" s="6" t="str">
        <v>系统</v>
      </c>
      <c r="C322" s="6" t="str">
        <v>13.01.02.023</v>
      </c>
      <c r="D322" s="6" t="str">
        <v>TF02-Pro标品(整箱包装)-V1.0</v>
      </c>
      <c r="E322" s="6" t="str">
        <v>代理商</v>
      </c>
      <c r="F322" s="6" t="str">
        <v>系统</v>
      </c>
      <c r="G322" s="6">
        <v>14</v>
      </c>
      <c r="H322" s="54">
        <v>45145</v>
      </c>
      <c r="I322" s="6" t="str">
        <v>YG(供应链预估)</v>
      </c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</row>
    <row r="323">
      <c r="A323" s="6" t="str">
        <v>ID323</v>
      </c>
      <c r="B323" s="6" t="str">
        <v>系统</v>
      </c>
      <c r="C323" s="6" t="str">
        <v>13.01.02.024</v>
      </c>
      <c r="D323" s="6" t="str">
        <v>TF02-Pro标品(单品包装)-V1.0</v>
      </c>
      <c r="E323" s="6" t="str">
        <v>代理商</v>
      </c>
      <c r="F323" s="6" t="str">
        <v>系统</v>
      </c>
      <c r="G323" s="6">
        <v>32</v>
      </c>
      <c r="H323" s="54">
        <v>45145</v>
      </c>
      <c r="I323" s="6" t="str">
        <v>YG(供应链预估)</v>
      </c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</row>
    <row r="324">
      <c r="A324" s="6" t="str">
        <v>ID324</v>
      </c>
      <c r="B324" s="6" t="str">
        <v>系统</v>
      </c>
      <c r="C324" s="6" t="str">
        <v>13.01.02.035</v>
      </c>
      <c r="D324" s="6" t="str">
        <v>TF02-i-485(单品包装)-V1.0</v>
      </c>
      <c r="E324" s="6" t="str">
        <v>代理商</v>
      </c>
      <c r="F324" s="6" t="str">
        <v>系统</v>
      </c>
      <c r="G324" s="6">
        <v>3</v>
      </c>
      <c r="H324" s="54">
        <v>45145</v>
      </c>
      <c r="I324" s="6" t="str">
        <v>YG(供应链预估)</v>
      </c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</row>
    <row r="325">
      <c r="A325" s="6" t="str">
        <v>ID325</v>
      </c>
      <c r="B325" s="6" t="str">
        <v>系统</v>
      </c>
      <c r="C325" s="6" t="str">
        <v>13.01.02.038</v>
      </c>
      <c r="D325" s="6" t="str">
        <v>TF02-Pro-W-485(单品包装)-V1.0</v>
      </c>
      <c r="E325" s="6" t="str">
        <v>代理商</v>
      </c>
      <c r="F325" s="6" t="str">
        <v>系统</v>
      </c>
      <c r="G325" s="6">
        <v>1</v>
      </c>
      <c r="H325" s="54">
        <v>45145</v>
      </c>
      <c r="I325" s="6" t="str">
        <v>YG(供应链预估)</v>
      </c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</row>
    <row r="326">
      <c r="A326" s="6" t="str">
        <v>ID326</v>
      </c>
      <c r="B326" s="6" t="str">
        <v>系统</v>
      </c>
      <c r="C326" s="6" t="str">
        <v>13.01.04.041</v>
      </c>
      <c r="D326" s="6" t="str">
        <v>TFmini-S-V1.8.1(单品包装)-V1.0</v>
      </c>
      <c r="E326" s="6" t="str">
        <v>代理商</v>
      </c>
      <c r="F326" s="6" t="str">
        <v>系统</v>
      </c>
      <c r="G326" s="6">
        <v>75</v>
      </c>
      <c r="H326" s="54">
        <v>45145</v>
      </c>
      <c r="I326" s="6" t="str">
        <v>YG(供应链预估)</v>
      </c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</row>
    <row r="327">
      <c r="A327" s="6" t="str">
        <v>ID327</v>
      </c>
      <c r="B327" s="6" t="str">
        <v>系统</v>
      </c>
      <c r="C327" s="6" t="str">
        <v>13.01.04.048</v>
      </c>
      <c r="D327" s="6" t="str">
        <v>TFmini-i-485(单品包装)-V1.0</v>
      </c>
      <c r="E327" s="6" t="str">
        <v>代理商</v>
      </c>
      <c r="F327" s="6" t="str">
        <v>系统</v>
      </c>
      <c r="G327" s="6">
        <v>3</v>
      </c>
      <c r="H327" s="54">
        <v>45145</v>
      </c>
      <c r="I327" s="6" t="str">
        <v>YG(供应链预估)</v>
      </c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</row>
    <row r="328">
      <c r="A328" s="6" t="str">
        <v>ID328</v>
      </c>
      <c r="B328" s="6" t="str">
        <v>系统</v>
      </c>
      <c r="C328" s="6" t="str">
        <v>13.01.05.018</v>
      </c>
      <c r="D328" s="6" t="str">
        <v>TF03-485(整箱包装)-V1.1</v>
      </c>
      <c r="E328" s="6" t="str">
        <v>代理商</v>
      </c>
      <c r="F328" s="6" t="str">
        <v>系统</v>
      </c>
      <c r="G328" s="6">
        <v>13</v>
      </c>
      <c r="H328" s="54">
        <v>45145</v>
      </c>
      <c r="I328" s="6" t="str">
        <v>YG(供应链预估)</v>
      </c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</row>
    <row r="329">
      <c r="A329" s="6" t="str">
        <v>ID329</v>
      </c>
      <c r="B329" s="6" t="str">
        <v>系统</v>
      </c>
      <c r="C329" s="6" t="str">
        <v>13.01.06.004</v>
      </c>
      <c r="D329" s="6" t="str">
        <v>S2R继电器板</v>
      </c>
      <c r="E329" s="6" t="str">
        <v>代理商</v>
      </c>
      <c r="F329" s="6" t="str">
        <v>系统</v>
      </c>
      <c r="G329" s="6">
        <v>2</v>
      </c>
      <c r="H329" s="54">
        <v>45145</v>
      </c>
      <c r="I329" s="6" t="str">
        <v>YG(供应链预估)</v>
      </c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</row>
    <row r="330">
      <c r="A330" s="6" t="str">
        <v>ID330</v>
      </c>
      <c r="B330" s="6" t="str">
        <v>系统</v>
      </c>
      <c r="C330" s="6" t="str">
        <v>13.01.07.001</v>
      </c>
      <c r="D330" s="6" t="str">
        <v>TF-luna(标品/单品包装)-V1.0</v>
      </c>
      <c r="E330" s="6" t="str">
        <v>代理商</v>
      </c>
      <c r="F330" s="6" t="str">
        <v>系统</v>
      </c>
      <c r="G330" s="6">
        <v>75</v>
      </c>
      <c r="H330" s="54">
        <v>45145</v>
      </c>
      <c r="I330" s="6" t="str">
        <v>YG(供应链预估)</v>
      </c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</row>
    <row r="331">
      <c r="A331" s="6" t="str">
        <v>ID331</v>
      </c>
      <c r="B331" s="6" t="str">
        <v>系统</v>
      </c>
      <c r="C331" s="6" t="str">
        <v>13.01.07.002</v>
      </c>
      <c r="D331" s="6" t="str">
        <v>TF-luna(标品/整箱包装)-V1.0</v>
      </c>
      <c r="E331" s="6" t="str">
        <v>代理商</v>
      </c>
      <c r="F331" s="6" t="str">
        <v>系统</v>
      </c>
      <c r="G331" s="6">
        <v>108</v>
      </c>
      <c r="H331" s="54">
        <v>45145</v>
      </c>
      <c r="I331" s="6" t="str">
        <v>YG(供应链预估)</v>
      </c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</row>
    <row r="332">
      <c r="A332" s="6" t="str">
        <v>ID332</v>
      </c>
      <c r="B332" s="6" t="str">
        <v>系统</v>
      </c>
      <c r="C332" s="6" t="str">
        <v>13.01.08.005</v>
      </c>
      <c r="D332" s="6" t="str">
        <v>TFmini Plus-2400标品(单品包装)-V1.0</v>
      </c>
      <c r="E332" s="6" t="str">
        <v>代理商</v>
      </c>
      <c r="F332" s="6" t="str">
        <v>系统</v>
      </c>
      <c r="G332" s="6">
        <v>31</v>
      </c>
      <c r="H332" s="54">
        <v>45145</v>
      </c>
      <c r="I332" s="6" t="str">
        <v>YG(供应链预估)</v>
      </c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</row>
    <row r="333">
      <c r="A333" s="6" t="str">
        <v>ID333</v>
      </c>
      <c r="B333" s="6" t="str">
        <v>系统</v>
      </c>
      <c r="C333" s="6" t="str">
        <v>13.01.08.007</v>
      </c>
      <c r="D333" s="6" t="str">
        <v>TFmini Plus-2400-I²C(单品包装)-V1.0</v>
      </c>
      <c r="E333" s="6" t="str">
        <v>代理商</v>
      </c>
      <c r="F333" s="6" t="str">
        <v>系统</v>
      </c>
      <c r="G333" s="6">
        <v>10</v>
      </c>
      <c r="H333" s="54">
        <v>45145</v>
      </c>
      <c r="I333" s="6" t="str">
        <v>YG(供应链预估)</v>
      </c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</row>
    <row r="334">
      <c r="A334" s="6" t="str">
        <v>ID334</v>
      </c>
      <c r="B334" s="6" t="str">
        <v>系统</v>
      </c>
      <c r="C334" s="6" t="str">
        <v>13.01.02.023</v>
      </c>
      <c r="D334" s="6" t="str">
        <v>TF02-Pro标品(整箱包装)-V1.0</v>
      </c>
      <c r="E334" s="6" t="str">
        <v>日常</v>
      </c>
      <c r="F334" s="6" t="str">
        <v>系统</v>
      </c>
      <c r="G334" s="6">
        <v>10</v>
      </c>
      <c r="H334" s="54">
        <v>45152</v>
      </c>
      <c r="I334" s="6" t="str">
        <v>YG(供应链预估)</v>
      </c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</row>
    <row r="335">
      <c r="A335" s="6" t="str">
        <v>ID335</v>
      </c>
      <c r="B335" s="6" t="str">
        <v>系统</v>
      </c>
      <c r="C335" s="6" t="str">
        <v>13.01.02.024</v>
      </c>
      <c r="D335" s="6" t="str">
        <v>TF02-Pro标品(单品包装)-V1.0</v>
      </c>
      <c r="E335" s="6" t="str">
        <v>日常</v>
      </c>
      <c r="F335" s="6" t="str">
        <v>系统</v>
      </c>
      <c r="G335" s="6">
        <v>40</v>
      </c>
      <c r="H335" s="54">
        <v>45152</v>
      </c>
      <c r="I335" s="6" t="str">
        <v>YG(供应链预估)</v>
      </c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</row>
    <row r="336">
      <c r="A336" s="6" t="str">
        <v>ID336</v>
      </c>
      <c r="B336" s="6" t="str">
        <v>系统</v>
      </c>
      <c r="C336" s="6" t="str">
        <v>13.01.02.035</v>
      </c>
      <c r="D336" s="6" t="str">
        <v>TF02-i-485(单品包装)-V1.0</v>
      </c>
      <c r="E336" s="6" t="str">
        <v>日常</v>
      </c>
      <c r="F336" s="6" t="str">
        <v>系统</v>
      </c>
      <c r="G336" s="6">
        <v>6</v>
      </c>
      <c r="H336" s="54">
        <v>45152</v>
      </c>
      <c r="I336" s="6" t="str">
        <v>YG(供应链预估)</v>
      </c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</row>
    <row r="337">
      <c r="A337" s="6" t="str">
        <v>ID337</v>
      </c>
      <c r="B337" s="6" t="str">
        <v>系统</v>
      </c>
      <c r="C337" s="6" t="str">
        <v>13.01.02.036</v>
      </c>
      <c r="D337" s="6" t="str">
        <v>TF02-i-CAN(单品包装)-V1.0</v>
      </c>
      <c r="E337" s="6" t="str">
        <v>日常</v>
      </c>
      <c r="F337" s="6" t="str">
        <v>系统</v>
      </c>
      <c r="G337" s="6">
        <v>6</v>
      </c>
      <c r="H337" s="54">
        <v>45152</v>
      </c>
      <c r="I337" s="6" t="str">
        <v>YG(供应链预估)</v>
      </c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</row>
    <row r="338">
      <c r="A338" s="6" t="str">
        <v>ID338</v>
      </c>
      <c r="B338" s="6" t="str">
        <v>系统</v>
      </c>
      <c r="C338" s="6" t="str">
        <v>13.01.02.037</v>
      </c>
      <c r="D338" s="6" t="str">
        <v>TF02-Pro-W(单品包装)-V1.0</v>
      </c>
      <c r="E338" s="6" t="str">
        <v>日常</v>
      </c>
      <c r="F338" s="6" t="str">
        <v>系统</v>
      </c>
      <c r="G338" s="6">
        <v>4</v>
      </c>
      <c r="H338" s="54">
        <v>45152</v>
      </c>
      <c r="I338" s="6" t="str">
        <v>YG(供应链预估)</v>
      </c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</row>
    <row r="339">
      <c r="A339" s="6" t="str">
        <v>ID339</v>
      </c>
      <c r="B339" s="6" t="str">
        <v>系统</v>
      </c>
      <c r="C339" s="6" t="str">
        <v>13.01.02.038</v>
      </c>
      <c r="D339" s="6" t="str">
        <v>TF02-Pro-W-485(单品包装)-V1.0</v>
      </c>
      <c r="E339" s="6" t="str">
        <v>日常</v>
      </c>
      <c r="F339" s="6" t="str">
        <v>系统</v>
      </c>
      <c r="G339" s="6">
        <v>5</v>
      </c>
      <c r="H339" s="54">
        <v>45152</v>
      </c>
      <c r="I339" s="6" t="str">
        <v>YG(供应链预估)</v>
      </c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</row>
    <row r="340">
      <c r="A340" s="6" t="str">
        <v>ID340</v>
      </c>
      <c r="B340" s="6" t="str">
        <v>系统</v>
      </c>
      <c r="C340" s="6" t="str">
        <v>13.01.02.039</v>
      </c>
      <c r="D340" s="6" t="str">
        <v>TF02-Pro-Breezer</v>
      </c>
      <c r="E340" s="6" t="str">
        <v>日常</v>
      </c>
      <c r="F340" s="6" t="str">
        <v>系统</v>
      </c>
      <c r="G340" s="6">
        <v>2</v>
      </c>
      <c r="H340" s="54">
        <v>45152</v>
      </c>
      <c r="I340" s="6" t="str">
        <v>YG(供应链预估)</v>
      </c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</row>
    <row r="341">
      <c r="A341" s="6" t="str">
        <v>ID341</v>
      </c>
      <c r="B341" s="6" t="str">
        <v>系统</v>
      </c>
      <c r="C341" s="6" t="str">
        <v>13.01.04.035</v>
      </c>
      <c r="D341" s="6" t="str">
        <v>TFmini-S-I²C(单品包装)-V1.0</v>
      </c>
      <c r="E341" s="6" t="str">
        <v>日常</v>
      </c>
      <c r="F341" s="6" t="str">
        <v>系统</v>
      </c>
      <c r="G341" s="6">
        <v>10</v>
      </c>
      <c r="H341" s="54">
        <v>45152</v>
      </c>
      <c r="I341" s="6" t="str">
        <v>YG(供应链预估)</v>
      </c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</row>
    <row r="342">
      <c r="A342" s="6" t="str">
        <v>ID342</v>
      </c>
      <c r="B342" s="6" t="str">
        <v>系统</v>
      </c>
      <c r="C342" s="6" t="str">
        <v>13.01.04.041</v>
      </c>
      <c r="D342" s="6" t="str">
        <v>TFmini-S-V1.8.1(单品包装)-V1.0</v>
      </c>
      <c r="E342" s="6" t="str">
        <v>日常</v>
      </c>
      <c r="F342" s="6" t="str">
        <v>系统</v>
      </c>
      <c r="G342" s="6">
        <v>132</v>
      </c>
      <c r="H342" s="54">
        <v>45152</v>
      </c>
      <c r="I342" s="6" t="str">
        <v>YG(供应链预估)</v>
      </c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</row>
    <row r="343">
      <c r="A343" s="6" t="str">
        <v>ID343</v>
      </c>
      <c r="B343" s="6" t="str">
        <v>系统</v>
      </c>
      <c r="C343" s="6" t="str">
        <v>13.01.04.042</v>
      </c>
      <c r="D343" s="6" t="str">
        <v>TFmini-S-V1.8.1(整箱包装)-V1.0</v>
      </c>
      <c r="E343" s="6" t="str">
        <v>日常</v>
      </c>
      <c r="F343" s="6" t="str">
        <v>系统</v>
      </c>
      <c r="G343" s="6">
        <v>55</v>
      </c>
      <c r="H343" s="54">
        <v>45152</v>
      </c>
      <c r="I343" s="6" t="str">
        <v>YG(供应链预估)</v>
      </c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</row>
    <row r="344">
      <c r="A344" s="6" t="str">
        <v>ID344</v>
      </c>
      <c r="B344" s="6" t="str">
        <v>系统</v>
      </c>
      <c r="C344" s="6" t="str">
        <v>13.01.04.046</v>
      </c>
      <c r="D344" s="6" t="str">
        <v>TFmini-i-485(整箱包装)-V1.0</v>
      </c>
      <c r="E344" s="6" t="str">
        <v>日常</v>
      </c>
      <c r="F344" s="6" t="str">
        <v>系统</v>
      </c>
      <c r="G344" s="6">
        <v>7</v>
      </c>
      <c r="H344" s="54">
        <v>45152</v>
      </c>
      <c r="I344" s="6" t="str">
        <v>YG(供应链预估)</v>
      </c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</row>
    <row r="345">
      <c r="A345" s="6" t="str">
        <v>ID345</v>
      </c>
      <c r="B345" s="6" t="str">
        <v>系统</v>
      </c>
      <c r="C345" s="6" t="str">
        <v>13.01.04.047</v>
      </c>
      <c r="D345" s="6" t="str">
        <v>TFmini-i-CAN(整箱包装)-V1.0</v>
      </c>
      <c r="E345" s="6" t="str">
        <v>日常</v>
      </c>
      <c r="F345" s="6" t="str">
        <v>系统</v>
      </c>
      <c r="G345" s="6">
        <v>16</v>
      </c>
      <c r="H345" s="54">
        <v>45152</v>
      </c>
      <c r="I345" s="6" t="str">
        <v>YG(供应链预估)</v>
      </c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</row>
    <row r="346">
      <c r="A346" s="6" t="str">
        <v>ID346</v>
      </c>
      <c r="B346" s="6" t="str">
        <v>系统</v>
      </c>
      <c r="C346" s="6" t="str">
        <v>13.01.04.048</v>
      </c>
      <c r="D346" s="6" t="str">
        <v>TFmini-i-485(单品包装)-V1.0</v>
      </c>
      <c r="E346" s="6" t="str">
        <v>日常</v>
      </c>
      <c r="F346" s="6" t="str">
        <v>系统</v>
      </c>
      <c r="G346" s="6">
        <v>33</v>
      </c>
      <c r="H346" s="54">
        <v>45152</v>
      </c>
      <c r="I346" s="6" t="str">
        <v>YG(供应链预估)</v>
      </c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</row>
    <row r="347">
      <c r="A347" s="6" t="str">
        <v>ID347</v>
      </c>
      <c r="B347" s="6" t="str">
        <v>系统</v>
      </c>
      <c r="C347" s="6" t="str">
        <v>13.01.04.049</v>
      </c>
      <c r="D347" s="6" t="str">
        <v>TFmini-i-CAN(单品包装)-V1.0</v>
      </c>
      <c r="E347" s="6" t="str">
        <v>日常</v>
      </c>
      <c r="F347" s="6" t="str">
        <v>系统</v>
      </c>
      <c r="G347" s="6">
        <v>12</v>
      </c>
      <c r="H347" s="54">
        <v>45152</v>
      </c>
      <c r="I347" s="6" t="str">
        <v>YG(供应链预估)</v>
      </c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</row>
    <row r="348">
      <c r="A348" s="6" t="str">
        <v>ID348</v>
      </c>
      <c r="B348" s="6" t="str">
        <v>系统</v>
      </c>
      <c r="C348" s="6" t="str">
        <v>13.01.04.050</v>
      </c>
      <c r="D348" s="6" t="str">
        <v>TFmini-i-CAN(整箱) 2m散线</v>
      </c>
      <c r="E348" s="6" t="str">
        <v>日常</v>
      </c>
      <c r="F348" s="6" t="str">
        <v>系统</v>
      </c>
      <c r="G348" s="6">
        <v>15</v>
      </c>
      <c r="H348" s="54">
        <v>45152</v>
      </c>
      <c r="I348" s="6" t="str">
        <v>YG(供应链预估)</v>
      </c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</row>
    <row r="349">
      <c r="A349" s="6" t="str">
        <v>ID349</v>
      </c>
      <c r="B349" s="6" t="str">
        <v>系统</v>
      </c>
      <c r="C349" s="6" t="str">
        <v>13.01.04.051</v>
      </c>
      <c r="D349" s="6" t="str">
        <v>TFmini-i-485(整箱) 2m散线</v>
      </c>
      <c r="E349" s="6" t="str">
        <v>日常</v>
      </c>
      <c r="F349" s="6" t="str">
        <v>系统</v>
      </c>
      <c r="G349" s="6">
        <v>50</v>
      </c>
      <c r="H349" s="54">
        <v>45152</v>
      </c>
      <c r="I349" s="6" t="str">
        <v>YG(供应链预估)</v>
      </c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</row>
    <row r="350">
      <c r="A350" s="6" t="str">
        <v>ID350</v>
      </c>
      <c r="B350" s="6" t="str">
        <v>系统</v>
      </c>
      <c r="C350" s="6" t="str">
        <v>13.01.04.054</v>
      </c>
      <c r="D350" s="6" t="str">
        <v>TFmini-i-CAN(单品包装)-V1.1</v>
      </c>
      <c r="E350" s="6" t="str">
        <v>日常</v>
      </c>
      <c r="F350" s="6" t="str">
        <v>系统</v>
      </c>
      <c r="G350" s="6">
        <v>5</v>
      </c>
      <c r="H350" s="54">
        <v>45152</v>
      </c>
      <c r="I350" s="6" t="str">
        <v>YG(供应链预估)</v>
      </c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</row>
    <row r="351">
      <c r="A351" s="6" t="str">
        <v>ID351</v>
      </c>
      <c r="B351" s="6" t="str">
        <v>系统</v>
      </c>
      <c r="C351" s="6" t="str">
        <v>13.01.04.056</v>
      </c>
      <c r="D351" s="6" t="str">
        <v>TFmini-i-CAN-2m散线-V1.1</v>
      </c>
      <c r="E351" s="6" t="str">
        <v>日常</v>
      </c>
      <c r="F351" s="6" t="str">
        <v>系统</v>
      </c>
      <c r="G351" s="6">
        <v>23</v>
      </c>
      <c r="H351" s="54">
        <v>45152</v>
      </c>
      <c r="I351" s="6" t="str">
        <v>YG(供应链预估)</v>
      </c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</row>
    <row r="352">
      <c r="A352" s="6" t="str">
        <v>ID352</v>
      </c>
      <c r="B352" s="6" t="str">
        <v>系统</v>
      </c>
      <c r="C352" s="6" t="str">
        <v>13.01.05.005</v>
      </c>
      <c r="D352" s="6" t="str">
        <v>TF03-UART(单品包装)-V1.1</v>
      </c>
      <c r="E352" s="6" t="str">
        <v>日常</v>
      </c>
      <c r="F352" s="6" t="str">
        <v>系统</v>
      </c>
      <c r="G352" s="6">
        <v>34</v>
      </c>
      <c r="H352" s="54">
        <v>45152</v>
      </c>
      <c r="I352" s="6" t="str">
        <v>YG(供应链预估)</v>
      </c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</row>
    <row r="353">
      <c r="A353" s="6" t="str">
        <v>ID353</v>
      </c>
      <c r="B353" s="6" t="str">
        <v>系统</v>
      </c>
      <c r="C353" s="6" t="str">
        <v>13.01.05.006</v>
      </c>
      <c r="D353" s="6" t="str">
        <v>TF03-485(单品包装)-V1.1</v>
      </c>
      <c r="E353" s="6" t="str">
        <v>日常</v>
      </c>
      <c r="F353" s="6" t="str">
        <v>系统</v>
      </c>
      <c r="G353" s="6">
        <v>15</v>
      </c>
      <c r="H353" s="54">
        <v>45152</v>
      </c>
      <c r="I353" s="6" t="str">
        <v>YG(供应链预估)</v>
      </c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</row>
    <row r="354">
      <c r="A354" s="6" t="str">
        <v>ID354</v>
      </c>
      <c r="B354" s="6" t="str">
        <v>系统</v>
      </c>
      <c r="C354" s="6" t="str">
        <v>13.01.05.011</v>
      </c>
      <c r="D354" s="6" t="str">
        <v>TF03-180 4~20mA（单品包装）-V1.0</v>
      </c>
      <c r="E354" s="6" t="str">
        <v>日常</v>
      </c>
      <c r="F354" s="6" t="str">
        <v>系统</v>
      </c>
      <c r="G354" s="6">
        <v>2</v>
      </c>
      <c r="H354" s="54">
        <v>45152</v>
      </c>
      <c r="I354" s="6" t="str">
        <v>YG(供应链预估)</v>
      </c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</row>
    <row r="355">
      <c r="A355" s="6" t="str">
        <v>ID355</v>
      </c>
      <c r="B355" s="6" t="str">
        <v>系统</v>
      </c>
      <c r="C355" s="6" t="str">
        <v>13.01.05.013</v>
      </c>
      <c r="D355" s="6" t="str">
        <v>TF03-100 4~20mA（单品包装）-V1.0</v>
      </c>
      <c r="E355" s="6" t="str">
        <v>日常</v>
      </c>
      <c r="F355" s="6" t="str">
        <v>系统</v>
      </c>
      <c r="G355" s="6">
        <v>3</v>
      </c>
      <c r="H355" s="54">
        <v>45152</v>
      </c>
      <c r="I355" s="6" t="str">
        <v>YG(供应链预估)</v>
      </c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</row>
    <row r="356">
      <c r="A356" s="6" t="str">
        <v>ID356</v>
      </c>
      <c r="B356" s="6" t="str">
        <v>系统</v>
      </c>
      <c r="C356" s="6" t="str">
        <v>13.01.05.016</v>
      </c>
      <c r="D356" s="6" t="str">
        <v>TF03-232(单品包装)-V1.0</v>
      </c>
      <c r="E356" s="6" t="str">
        <v>日常</v>
      </c>
      <c r="F356" s="6" t="str">
        <v>系统</v>
      </c>
      <c r="G356" s="6">
        <v>3</v>
      </c>
      <c r="H356" s="54">
        <v>45152</v>
      </c>
      <c r="I356" s="6" t="str">
        <v>YG(供应链预估)</v>
      </c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</row>
    <row r="357">
      <c r="A357" s="6" t="str">
        <v>ID357</v>
      </c>
      <c r="B357" s="6" t="str">
        <v>系统</v>
      </c>
      <c r="C357" s="6" t="str">
        <v>13.01.05.017</v>
      </c>
      <c r="D357" s="6" t="str">
        <v>TF03-UART(整箱包装)-V1.1</v>
      </c>
      <c r="E357" s="6" t="str">
        <v>日常</v>
      </c>
      <c r="F357" s="6" t="str">
        <v>系统</v>
      </c>
      <c r="G357" s="6">
        <v>2</v>
      </c>
      <c r="H357" s="54">
        <v>45152</v>
      </c>
      <c r="I357" s="6" t="str">
        <v>YG(供应链预估)</v>
      </c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</row>
    <row r="358">
      <c r="A358" s="6" t="str">
        <v>ID358</v>
      </c>
      <c r="B358" s="6" t="str">
        <v>系统</v>
      </c>
      <c r="C358" s="6" t="str">
        <v>13.01.05.018</v>
      </c>
      <c r="D358" s="6" t="str">
        <v>TF03-485(整箱包装)-V1.1</v>
      </c>
      <c r="E358" s="6" t="str">
        <v>日常</v>
      </c>
      <c r="F358" s="6" t="str">
        <v>系统</v>
      </c>
      <c r="G358" s="6">
        <v>6</v>
      </c>
      <c r="H358" s="54">
        <v>45152</v>
      </c>
      <c r="I358" s="6" t="str">
        <v>YG(供应链预估)</v>
      </c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</row>
    <row r="359">
      <c r="A359" s="6" t="str">
        <v>ID359</v>
      </c>
      <c r="B359" s="6" t="str">
        <v>系统</v>
      </c>
      <c r="C359" s="6" t="str">
        <v>13.01.05.021</v>
      </c>
      <c r="D359" s="6" t="str">
        <v>TF03-V3-MT</v>
      </c>
      <c r="E359" s="6" t="str">
        <v>日常</v>
      </c>
      <c r="F359" s="6" t="str">
        <v>系统</v>
      </c>
      <c r="G359" s="6">
        <v>1</v>
      </c>
      <c r="H359" s="54">
        <v>45152</v>
      </c>
      <c r="I359" s="6" t="str">
        <v>YG(供应链预估)</v>
      </c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</row>
    <row r="360">
      <c r="A360" s="6" t="str">
        <v>ID360</v>
      </c>
      <c r="B360" s="6" t="str">
        <v>系统</v>
      </c>
      <c r="C360" s="6" t="str">
        <v>13.01.05.032</v>
      </c>
      <c r="D360" s="6" t="str">
        <v>TF03-UART-无LOGO</v>
      </c>
      <c r="E360" s="6" t="str">
        <v>日常</v>
      </c>
      <c r="F360" s="6" t="str">
        <v>系统</v>
      </c>
      <c r="G360" s="6">
        <v>1</v>
      </c>
      <c r="H360" s="54">
        <v>45152</v>
      </c>
      <c r="I360" s="6" t="str">
        <v>YG(供应链预估)</v>
      </c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</row>
    <row r="361">
      <c r="A361" s="6" t="str">
        <v>ID361</v>
      </c>
      <c r="B361" s="6" t="str">
        <v>系统</v>
      </c>
      <c r="C361" s="6" t="str">
        <v>13.01.06.004</v>
      </c>
      <c r="D361" s="6" t="str">
        <v>S2R继电器板</v>
      </c>
      <c r="E361" s="6" t="str">
        <v>日常</v>
      </c>
      <c r="F361" s="6" t="str">
        <v>系统</v>
      </c>
      <c r="G361" s="6">
        <v>6</v>
      </c>
      <c r="H361" s="54">
        <v>45152</v>
      </c>
      <c r="I361" s="6" t="str">
        <v>YG(供应链预估)</v>
      </c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</row>
    <row r="362">
      <c r="A362" s="6" t="str">
        <v>ID362</v>
      </c>
      <c r="B362" s="6" t="str">
        <v>系统</v>
      </c>
      <c r="C362" s="6" t="str">
        <v>13.01.07.001</v>
      </c>
      <c r="D362" s="6" t="str">
        <v>TF-luna(标品/单品包装)-V1.0</v>
      </c>
      <c r="E362" s="6" t="str">
        <v>日常</v>
      </c>
      <c r="F362" s="6" t="str">
        <v>系统</v>
      </c>
      <c r="G362" s="6">
        <v>388</v>
      </c>
      <c r="H362" s="54">
        <v>45152</v>
      </c>
      <c r="I362" s="6" t="str">
        <v>YG(供应链预估)</v>
      </c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</row>
    <row r="363">
      <c r="A363" s="6" t="str">
        <v>ID363</v>
      </c>
      <c r="B363" s="6" t="str">
        <v>系统</v>
      </c>
      <c r="C363" s="6" t="str">
        <v>13.01.07.002</v>
      </c>
      <c r="D363" s="6" t="str">
        <v>TF-luna(标品/整箱包装)-V1.0</v>
      </c>
      <c r="E363" s="6" t="str">
        <v>日常</v>
      </c>
      <c r="F363" s="6" t="str">
        <v>系统</v>
      </c>
      <c r="G363" s="6">
        <v>154</v>
      </c>
      <c r="H363" s="54">
        <v>45152</v>
      </c>
      <c r="I363" s="6" t="str">
        <v>YG(供应链预估)</v>
      </c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</row>
    <row r="364">
      <c r="A364" s="6" t="str">
        <v>ID364</v>
      </c>
      <c r="B364" s="6" t="str">
        <v>系统</v>
      </c>
      <c r="C364" s="6" t="str">
        <v>13.01.08.005</v>
      </c>
      <c r="D364" s="6" t="str">
        <v>TFmini Plus-2400标品(单品包装)-V1.0</v>
      </c>
      <c r="E364" s="6" t="str">
        <v>日常</v>
      </c>
      <c r="F364" s="6" t="str">
        <v>系统</v>
      </c>
      <c r="G364" s="6">
        <v>317</v>
      </c>
      <c r="H364" s="54">
        <v>45152</v>
      </c>
      <c r="I364" s="6" t="str">
        <v>YG(供应链预估)</v>
      </c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</row>
    <row r="365">
      <c r="A365" s="6" t="str">
        <v>ID365</v>
      </c>
      <c r="B365" s="6" t="str">
        <v>系统</v>
      </c>
      <c r="C365" s="6" t="str">
        <v>13.01.08.006</v>
      </c>
      <c r="D365" s="6" t="str">
        <v>TFmini Plus-2400标品(整箱包装)-V1.0</v>
      </c>
      <c r="E365" s="6" t="str">
        <v>日常</v>
      </c>
      <c r="F365" s="6" t="str">
        <v>系统</v>
      </c>
      <c r="G365" s="6">
        <v>160</v>
      </c>
      <c r="H365" s="54">
        <v>45152</v>
      </c>
      <c r="I365" s="6" t="str">
        <v>YG(供应链预估)</v>
      </c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</row>
    <row r="366">
      <c r="A366" s="6" t="str">
        <v>ID366</v>
      </c>
      <c r="B366" s="6" t="str">
        <v>系统</v>
      </c>
      <c r="C366" s="6" t="str">
        <v>13.01.08.007</v>
      </c>
      <c r="D366" s="6" t="str">
        <v>TFmini Plus-2400-I²C(单品包装)-V1.0</v>
      </c>
      <c r="E366" s="6" t="str">
        <v>日常</v>
      </c>
      <c r="F366" s="6" t="str">
        <v>系统</v>
      </c>
      <c r="G366" s="6">
        <v>15</v>
      </c>
      <c r="H366" s="54">
        <v>45152</v>
      </c>
      <c r="I366" s="6" t="str">
        <v>YG(供应链预估)</v>
      </c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</row>
    <row r="367">
      <c r="A367" s="6" t="str">
        <v>ID367</v>
      </c>
      <c r="B367" s="6" t="str">
        <v>系统</v>
      </c>
      <c r="C367" s="6" t="str">
        <v>13.01.09.001</v>
      </c>
      <c r="D367" s="6" t="str">
        <v>TF350-UART(单品包装)-V1.0</v>
      </c>
      <c r="E367" s="6" t="str">
        <v>日常</v>
      </c>
      <c r="F367" s="6" t="str">
        <v>系统</v>
      </c>
      <c r="G367" s="6">
        <v>2</v>
      </c>
      <c r="H367" s="54">
        <v>45152</v>
      </c>
      <c r="I367" s="6" t="str">
        <v>YG(供应链预估)</v>
      </c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</row>
    <row r="368">
      <c r="A368" s="6" t="str">
        <v>ID368</v>
      </c>
      <c r="B368" s="6" t="str">
        <v>系统</v>
      </c>
      <c r="C368" s="6" t="str">
        <v>13.01.09.002</v>
      </c>
      <c r="D368" s="6" t="str">
        <v>TF350-485(单品包装)-V1.0</v>
      </c>
      <c r="E368" s="6" t="str">
        <v>日常</v>
      </c>
      <c r="F368" s="6" t="str">
        <v>系统</v>
      </c>
      <c r="G368" s="6">
        <v>1</v>
      </c>
      <c r="H368" s="54">
        <v>45152</v>
      </c>
      <c r="I368" s="6" t="str">
        <v>YG(供应链预估)</v>
      </c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</row>
    <row r="369">
      <c r="A369" s="6" t="str">
        <v>ID369</v>
      </c>
      <c r="B369" s="6" t="str">
        <v>系统</v>
      </c>
      <c r="C369" s="6" t="str">
        <v>13.01.09.003</v>
      </c>
      <c r="D369" s="6" t="str">
        <v>TF350-232(单品包装)-V1.0</v>
      </c>
      <c r="E369" s="6" t="str">
        <v>日常</v>
      </c>
      <c r="F369" s="6" t="str">
        <v>系统</v>
      </c>
      <c r="G369" s="6">
        <v>1</v>
      </c>
      <c r="H369" s="54">
        <v>45152</v>
      </c>
      <c r="I369" s="6" t="str">
        <v>YG(供应链预估)</v>
      </c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</row>
    <row r="370">
      <c r="A370" s="6" t="str">
        <v>ID370</v>
      </c>
      <c r="B370" s="6" t="str">
        <v>系统</v>
      </c>
      <c r="C370" s="6" t="str">
        <v>13.01.02.023</v>
      </c>
      <c r="D370" s="6" t="str">
        <v>TF02-Pro标品(整箱包装)-V1.0</v>
      </c>
      <c r="E370" s="6" t="str">
        <v>代理商</v>
      </c>
      <c r="F370" s="6" t="str">
        <v>系统</v>
      </c>
      <c r="G370" s="6">
        <v>14</v>
      </c>
      <c r="H370" s="54">
        <v>45152</v>
      </c>
      <c r="I370" s="6" t="str">
        <v>YG(供应链预估)</v>
      </c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</row>
    <row r="371">
      <c r="A371" s="6" t="str">
        <v>ID371</v>
      </c>
      <c r="B371" s="6" t="str">
        <v>系统</v>
      </c>
      <c r="C371" s="6" t="str">
        <v>13.01.02.024</v>
      </c>
      <c r="D371" s="6" t="str">
        <v>TF02-Pro标品(单品包装)-V1.0</v>
      </c>
      <c r="E371" s="6" t="str">
        <v>代理商</v>
      </c>
      <c r="F371" s="6" t="str">
        <v>系统</v>
      </c>
      <c r="G371" s="6">
        <v>32</v>
      </c>
      <c r="H371" s="54">
        <v>45152</v>
      </c>
      <c r="I371" s="6" t="str">
        <v>YG(供应链预估)</v>
      </c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</row>
    <row r="372">
      <c r="A372" s="6" t="str">
        <v>ID372</v>
      </c>
      <c r="B372" s="6" t="str">
        <v>系统</v>
      </c>
      <c r="C372" s="6" t="str">
        <v>13.01.02.035</v>
      </c>
      <c r="D372" s="6" t="str">
        <v>TF02-i-485(单品包装)-V1.0</v>
      </c>
      <c r="E372" s="6" t="str">
        <v>代理商</v>
      </c>
      <c r="F372" s="6" t="str">
        <v>系统</v>
      </c>
      <c r="G372" s="6">
        <v>3</v>
      </c>
      <c r="H372" s="54">
        <v>45152</v>
      </c>
      <c r="I372" s="6" t="str">
        <v>YG(供应链预估)</v>
      </c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</row>
    <row r="373">
      <c r="A373" s="6" t="str">
        <v>ID373</v>
      </c>
      <c r="B373" s="6" t="str">
        <v>系统</v>
      </c>
      <c r="C373" s="6" t="str">
        <v>13.01.02.038</v>
      </c>
      <c r="D373" s="6" t="str">
        <v>TF02-Pro-W-485(单品包装)-V1.0</v>
      </c>
      <c r="E373" s="6" t="str">
        <v>代理商</v>
      </c>
      <c r="F373" s="6" t="str">
        <v>系统</v>
      </c>
      <c r="G373" s="6">
        <v>1</v>
      </c>
      <c r="H373" s="54">
        <v>45152</v>
      </c>
      <c r="I373" s="6" t="str">
        <v>YG(供应链预估)</v>
      </c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</row>
    <row r="374">
      <c r="A374" s="6" t="str">
        <v>ID374</v>
      </c>
      <c r="B374" s="6" t="str">
        <v>系统</v>
      </c>
      <c r="C374" s="6" t="str">
        <v>13.01.04.041</v>
      </c>
      <c r="D374" s="6" t="str">
        <v>TFmini-S-V1.8.1(单品包装)-V1.0</v>
      </c>
      <c r="E374" s="6" t="str">
        <v>代理商</v>
      </c>
      <c r="F374" s="6" t="str">
        <v>系统</v>
      </c>
      <c r="G374" s="6">
        <v>75</v>
      </c>
      <c r="H374" s="54">
        <v>45152</v>
      </c>
      <c r="I374" s="6" t="str">
        <v>YG(供应链预估)</v>
      </c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</row>
    <row r="375">
      <c r="A375" s="6" t="str">
        <v>ID375</v>
      </c>
      <c r="B375" s="6" t="str">
        <v>系统</v>
      </c>
      <c r="C375" s="6" t="str">
        <v>13.01.04.048</v>
      </c>
      <c r="D375" s="6" t="str">
        <v>TFmini-i-485(单品包装)-V1.0</v>
      </c>
      <c r="E375" s="6" t="str">
        <v>代理商</v>
      </c>
      <c r="F375" s="6" t="str">
        <v>系统</v>
      </c>
      <c r="G375" s="6">
        <v>3</v>
      </c>
      <c r="H375" s="54">
        <v>45152</v>
      </c>
      <c r="I375" s="6" t="str">
        <v>YG(供应链预估)</v>
      </c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</row>
    <row r="376">
      <c r="A376" s="6" t="str">
        <v>ID376</v>
      </c>
      <c r="B376" s="6" t="str">
        <v>系统</v>
      </c>
      <c r="C376" s="6" t="str">
        <v>13.01.05.018</v>
      </c>
      <c r="D376" s="6" t="str">
        <v>TF03-485(整箱包装)-V1.1</v>
      </c>
      <c r="E376" s="6" t="str">
        <v>代理商</v>
      </c>
      <c r="F376" s="6" t="str">
        <v>系统</v>
      </c>
      <c r="G376" s="6">
        <v>13</v>
      </c>
      <c r="H376" s="54">
        <v>45152</v>
      </c>
      <c r="I376" s="6" t="str">
        <v>YG(供应链预估)</v>
      </c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</row>
    <row r="377">
      <c r="A377" s="6" t="str">
        <v>ID377</v>
      </c>
      <c r="B377" s="6" t="str">
        <v>系统</v>
      </c>
      <c r="C377" s="6" t="str">
        <v>13.01.06.004</v>
      </c>
      <c r="D377" s="6" t="str">
        <v>S2R继电器板</v>
      </c>
      <c r="E377" s="6" t="str">
        <v>代理商</v>
      </c>
      <c r="F377" s="6" t="str">
        <v>系统</v>
      </c>
      <c r="G377" s="6">
        <v>2</v>
      </c>
      <c r="H377" s="54">
        <v>45152</v>
      </c>
      <c r="I377" s="6" t="str">
        <v>YG(供应链预估)</v>
      </c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</row>
    <row r="378">
      <c r="A378" s="6" t="str">
        <v>ID378</v>
      </c>
      <c r="B378" s="6" t="str">
        <v>系统</v>
      </c>
      <c r="C378" s="6" t="str">
        <v>13.01.07.001</v>
      </c>
      <c r="D378" s="6" t="str">
        <v>TF-luna(标品/单品包装)-V1.0</v>
      </c>
      <c r="E378" s="6" t="str">
        <v>代理商</v>
      </c>
      <c r="F378" s="6" t="str">
        <v>系统</v>
      </c>
      <c r="G378" s="6">
        <v>75</v>
      </c>
      <c r="H378" s="54">
        <v>45152</v>
      </c>
      <c r="I378" s="6" t="str">
        <v>YG(供应链预估)</v>
      </c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</row>
    <row r="379">
      <c r="A379" s="6" t="str">
        <v>ID379</v>
      </c>
      <c r="B379" s="6" t="str">
        <v>系统</v>
      </c>
      <c r="C379" s="6" t="str">
        <v>13.01.07.002</v>
      </c>
      <c r="D379" s="6" t="str">
        <v>TF-luna(标品/整箱包装)-V1.0</v>
      </c>
      <c r="E379" s="6" t="str">
        <v>代理商</v>
      </c>
      <c r="F379" s="6" t="str">
        <v>系统</v>
      </c>
      <c r="G379" s="6">
        <v>108</v>
      </c>
      <c r="H379" s="54">
        <v>45152</v>
      </c>
      <c r="I379" s="6" t="str">
        <v>YG(供应链预估)</v>
      </c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</row>
    <row r="380">
      <c r="A380" s="6" t="str">
        <v>ID380</v>
      </c>
      <c r="B380" s="6" t="str">
        <v>系统</v>
      </c>
      <c r="C380" s="6" t="str">
        <v>13.01.08.005</v>
      </c>
      <c r="D380" s="6" t="str">
        <v>TFmini Plus-2400标品(单品包装)-V1.0</v>
      </c>
      <c r="E380" s="6" t="str">
        <v>代理商</v>
      </c>
      <c r="F380" s="6" t="str">
        <v>系统</v>
      </c>
      <c r="G380" s="6">
        <v>31</v>
      </c>
      <c r="H380" s="54">
        <v>45152</v>
      </c>
      <c r="I380" s="6" t="str">
        <v>YG(供应链预估)</v>
      </c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</row>
    <row r="381">
      <c r="A381" s="6" t="str">
        <v>ID381</v>
      </c>
      <c r="B381" s="6" t="str">
        <v>系统</v>
      </c>
      <c r="C381" s="6" t="str">
        <v>13.01.08.007</v>
      </c>
      <c r="D381" s="6" t="str">
        <v>TFmini Plus-2400-I²C(单品包装)-V1.0</v>
      </c>
      <c r="E381" s="6" t="str">
        <v>代理商</v>
      </c>
      <c r="F381" s="6" t="str">
        <v>系统</v>
      </c>
      <c r="G381" s="6">
        <v>10</v>
      </c>
      <c r="H381" s="54">
        <v>45152</v>
      </c>
      <c r="I381" s="6" t="str">
        <v>YG(供应链预估)</v>
      </c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</row>
    <row r="382">
      <c r="A382" s="6" t="str">
        <v>ID382</v>
      </c>
      <c r="B382" s="6" t="str">
        <v>系统</v>
      </c>
      <c r="C382" s="6" t="str">
        <v>13.01.02.023</v>
      </c>
      <c r="D382" s="6" t="str">
        <v>TF02-Pro标品(整箱包装)-V1.0</v>
      </c>
      <c r="E382" s="6" t="str">
        <v>日常</v>
      </c>
      <c r="F382" s="6" t="str">
        <v>系统</v>
      </c>
      <c r="G382" s="6">
        <v>10</v>
      </c>
      <c r="H382" s="54">
        <v>45159</v>
      </c>
      <c r="I382" s="6" t="str">
        <v>YG(供应链预估)</v>
      </c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</row>
    <row customHeight="true" ht="20" r="383">
      <c r="A383" s="6" t="str">
        <v>ID383</v>
      </c>
      <c r="B383" s="6" t="str">
        <v>系统</v>
      </c>
      <c r="C383" s="6" t="str">
        <v>13.01.02.024</v>
      </c>
      <c r="D383" s="6" t="str">
        <v>TF02-Pro标品(单品包装)-V1.0</v>
      </c>
      <c r="E383" s="6" t="str">
        <v>日常</v>
      </c>
      <c r="F383" s="6" t="str">
        <v>系统</v>
      </c>
      <c r="G383" s="6">
        <v>40</v>
      </c>
      <c r="H383" s="54">
        <v>45159</v>
      </c>
      <c r="I383" s="6" t="str">
        <v>YG(供应链预估)</v>
      </c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</row>
    <row r="384">
      <c r="A384" s="6" t="str">
        <v>ID384</v>
      </c>
      <c r="B384" s="6" t="str">
        <v>系统</v>
      </c>
      <c r="C384" s="6" t="str">
        <v>13.01.02.035</v>
      </c>
      <c r="D384" s="6" t="str">
        <v>TF02-i-485(单品包装)-V1.0</v>
      </c>
      <c r="E384" s="6" t="str">
        <v>日常</v>
      </c>
      <c r="F384" s="6" t="str">
        <v>系统</v>
      </c>
      <c r="G384" s="6">
        <v>6</v>
      </c>
      <c r="H384" s="54">
        <v>45159</v>
      </c>
      <c r="I384" s="6" t="str">
        <v>YG(供应链预估)</v>
      </c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</row>
    <row r="385">
      <c r="A385" s="6" t="str">
        <v>ID385</v>
      </c>
      <c r="B385" s="6" t="str">
        <v>系统</v>
      </c>
      <c r="C385" s="6" t="str">
        <v>13.01.02.036</v>
      </c>
      <c r="D385" s="6" t="str">
        <v>TF02-i-CAN(单品包装)-V1.0</v>
      </c>
      <c r="E385" s="6" t="str">
        <v>日常</v>
      </c>
      <c r="F385" s="6" t="str">
        <v>系统</v>
      </c>
      <c r="G385" s="6">
        <v>6</v>
      </c>
      <c r="H385" s="54">
        <v>45159</v>
      </c>
      <c r="I385" s="6" t="str">
        <v>YG(供应链预估)</v>
      </c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</row>
    <row r="386">
      <c r="A386" s="6" t="str">
        <v>ID386</v>
      </c>
      <c r="B386" s="6" t="str">
        <v>系统</v>
      </c>
      <c r="C386" s="6" t="str">
        <v>13.01.02.037</v>
      </c>
      <c r="D386" s="6" t="str">
        <v>TF02-Pro-W(单品包装)-V1.0</v>
      </c>
      <c r="E386" s="6" t="str">
        <v>日常</v>
      </c>
      <c r="F386" s="6" t="str">
        <v>系统</v>
      </c>
      <c r="G386" s="6">
        <v>4</v>
      </c>
      <c r="H386" s="54">
        <v>45159</v>
      </c>
      <c r="I386" s="6" t="str">
        <v>YG(供应链预估)</v>
      </c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</row>
    <row r="387">
      <c r="A387" s="6" t="str">
        <v>ID387</v>
      </c>
      <c r="B387" s="6" t="str">
        <v>系统</v>
      </c>
      <c r="C387" s="6" t="str">
        <v>13.01.02.038</v>
      </c>
      <c r="D387" s="6" t="str">
        <v>TF02-Pro-W-485(单品包装)-V1.0</v>
      </c>
      <c r="E387" s="6" t="str">
        <v>日常</v>
      </c>
      <c r="F387" s="6" t="str">
        <v>系统</v>
      </c>
      <c r="G387" s="6">
        <v>5</v>
      </c>
      <c r="H387" s="54">
        <v>45159</v>
      </c>
      <c r="I387" s="6" t="str">
        <v>YG(供应链预估)</v>
      </c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</row>
    <row r="388">
      <c r="A388" s="6" t="str">
        <v>ID388</v>
      </c>
      <c r="B388" s="6" t="str">
        <v>系统</v>
      </c>
      <c r="C388" s="6" t="str">
        <v>13.01.02.039</v>
      </c>
      <c r="D388" s="6" t="str">
        <v>TF02-Pro-Breezer</v>
      </c>
      <c r="E388" s="6" t="str">
        <v>日常</v>
      </c>
      <c r="F388" s="6" t="str">
        <v>系统</v>
      </c>
      <c r="G388" s="6">
        <v>2</v>
      </c>
      <c r="H388" s="54">
        <v>45159</v>
      </c>
      <c r="I388" s="6" t="str">
        <v>YG(供应链预估)</v>
      </c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</row>
    <row r="389">
      <c r="A389" s="6" t="str">
        <v>ID389</v>
      </c>
      <c r="B389" s="6" t="str">
        <v>系统</v>
      </c>
      <c r="C389" s="6" t="str">
        <v>13.01.04.035</v>
      </c>
      <c r="D389" s="6" t="str">
        <v>TFmini-S-I²C(单品包装)-V1.0</v>
      </c>
      <c r="E389" s="6" t="str">
        <v>日常</v>
      </c>
      <c r="F389" s="6" t="str">
        <v>系统</v>
      </c>
      <c r="G389" s="6">
        <v>10</v>
      </c>
      <c r="H389" s="54">
        <v>45159</v>
      </c>
      <c r="I389" s="6" t="str">
        <v>YG(供应链预估)</v>
      </c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</row>
    <row r="390">
      <c r="A390" s="6" t="str">
        <v>ID390</v>
      </c>
      <c r="B390" s="6" t="str">
        <v>系统</v>
      </c>
      <c r="C390" s="6" t="str">
        <v>13.01.04.041</v>
      </c>
      <c r="D390" s="6" t="str">
        <v>TFmini-S-V1.8.1(单品包装)-V1.0</v>
      </c>
      <c r="E390" s="6" t="str">
        <v>日常</v>
      </c>
      <c r="F390" s="6" t="str">
        <v>系统</v>
      </c>
      <c r="G390" s="6">
        <v>132</v>
      </c>
      <c r="H390" s="54">
        <v>45159</v>
      </c>
      <c r="I390" s="6" t="str">
        <v>YG(供应链预估)</v>
      </c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</row>
    <row r="391">
      <c r="A391" s="6" t="str">
        <v>ID391</v>
      </c>
      <c r="B391" s="6" t="str">
        <v>系统</v>
      </c>
      <c r="C391" s="6" t="str">
        <v>13.01.04.042</v>
      </c>
      <c r="D391" s="6" t="str">
        <v>TFmini-S-V1.8.1(整箱包装)-V1.0</v>
      </c>
      <c r="E391" s="6" t="str">
        <v>日常</v>
      </c>
      <c r="F391" s="6" t="str">
        <v>系统</v>
      </c>
      <c r="G391" s="6">
        <v>55</v>
      </c>
      <c r="H391" s="54">
        <v>45159</v>
      </c>
      <c r="I391" s="6" t="str">
        <v>YG(供应链预估)</v>
      </c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</row>
    <row customHeight="true" ht="20" r="392">
      <c r="A392" s="6" t="str">
        <v>ID392</v>
      </c>
      <c r="B392" s="6" t="str">
        <v>系统</v>
      </c>
      <c r="C392" s="6" t="str">
        <v>13.01.04.046</v>
      </c>
      <c r="D392" s="6" t="str">
        <v>TFmini-i-485(整箱包装)-V1.0</v>
      </c>
      <c r="E392" s="6" t="str">
        <v>日常</v>
      </c>
      <c r="F392" s="6" t="str">
        <v>系统</v>
      </c>
      <c r="G392" s="6">
        <v>7</v>
      </c>
      <c r="H392" s="54">
        <v>45159</v>
      </c>
      <c r="I392" s="6" t="str">
        <v>YG(供应链预估)</v>
      </c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</row>
    <row customHeight="true" ht="20" r="393">
      <c r="A393" s="6" t="str">
        <v>ID393</v>
      </c>
      <c r="B393" s="6" t="str">
        <v>系统</v>
      </c>
      <c r="C393" s="6" t="str">
        <v>13.01.04.047</v>
      </c>
      <c r="D393" s="6" t="str">
        <v>TFmini-i-CAN(整箱包装)-V1.0</v>
      </c>
      <c r="E393" s="6" t="str">
        <v>日常</v>
      </c>
      <c r="F393" s="6" t="str">
        <v>系统</v>
      </c>
      <c r="G393" s="6">
        <v>16</v>
      </c>
      <c r="H393" s="54">
        <v>45159</v>
      </c>
      <c r="I393" s="6" t="str">
        <v>YG(供应链预估)</v>
      </c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</row>
    <row r="394">
      <c r="A394" s="6" t="str">
        <v>ID394</v>
      </c>
      <c r="B394" s="6" t="str">
        <v>系统</v>
      </c>
      <c r="C394" s="6" t="str">
        <v>13.01.04.048</v>
      </c>
      <c r="D394" s="6" t="str">
        <v>TFmini-i-485(单品包装)-V1.0</v>
      </c>
      <c r="E394" s="6" t="str">
        <v>日常</v>
      </c>
      <c r="F394" s="6" t="str">
        <v>系统</v>
      </c>
      <c r="G394" s="6">
        <v>33</v>
      </c>
      <c r="H394" s="54">
        <v>45159</v>
      </c>
      <c r="I394" s="6" t="str">
        <v>YG(供应链预估)</v>
      </c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</row>
    <row r="395">
      <c r="A395" s="6" t="str">
        <v>ID395</v>
      </c>
      <c r="B395" s="6" t="str">
        <v>系统</v>
      </c>
      <c r="C395" s="6" t="str">
        <v>13.01.04.049</v>
      </c>
      <c r="D395" s="6" t="str">
        <v>TFmini-i-CAN(单品包装)-V1.0</v>
      </c>
      <c r="E395" s="6" t="str">
        <v>日常</v>
      </c>
      <c r="F395" s="6" t="str">
        <v>系统</v>
      </c>
      <c r="G395" s="6">
        <v>12</v>
      </c>
      <c r="H395" s="54">
        <v>45159</v>
      </c>
      <c r="I395" s="6" t="str">
        <v>YG(供应链预估)</v>
      </c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</row>
    <row r="396">
      <c r="A396" s="6" t="str">
        <v>ID396</v>
      </c>
      <c r="B396" s="6" t="str">
        <v>系统</v>
      </c>
      <c r="C396" s="6" t="str">
        <v>13.01.04.050</v>
      </c>
      <c r="D396" s="6" t="str">
        <v>TFmini-i-CAN(整箱) 2m散线</v>
      </c>
      <c r="E396" s="6" t="str">
        <v>日常</v>
      </c>
      <c r="F396" s="6" t="str">
        <v>系统</v>
      </c>
      <c r="G396" s="6">
        <v>15</v>
      </c>
      <c r="H396" s="54">
        <v>45159</v>
      </c>
      <c r="I396" s="6" t="str">
        <v>YG(供应链预估)</v>
      </c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</row>
    <row r="397">
      <c r="A397" s="6" t="str">
        <v>ID397</v>
      </c>
      <c r="B397" s="6" t="str">
        <v>系统</v>
      </c>
      <c r="C397" s="6" t="str">
        <v>13.01.04.051</v>
      </c>
      <c r="D397" s="6" t="str">
        <v>TFmini-i-485(整箱) 2m散线</v>
      </c>
      <c r="E397" s="6" t="str">
        <v>日常</v>
      </c>
      <c r="F397" s="6" t="str">
        <v>系统</v>
      </c>
      <c r="G397" s="6">
        <v>50</v>
      </c>
      <c r="H397" s="54">
        <v>45159</v>
      </c>
      <c r="I397" s="6" t="str">
        <v>YG(供应链预估)</v>
      </c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</row>
    <row r="398">
      <c r="A398" s="6" t="str">
        <v>ID398</v>
      </c>
      <c r="B398" s="6" t="str">
        <v>系统</v>
      </c>
      <c r="C398" s="6" t="str">
        <v>13.01.04.054</v>
      </c>
      <c r="D398" s="6" t="str">
        <v>TFmini-i-CAN(单品包装)-V1.1</v>
      </c>
      <c r="E398" s="6" t="str">
        <v>日常</v>
      </c>
      <c r="F398" s="6" t="str">
        <v>系统</v>
      </c>
      <c r="G398" s="6">
        <v>5</v>
      </c>
      <c r="H398" s="54">
        <v>45159</v>
      </c>
      <c r="I398" s="6" t="str">
        <v>YG(供应链预估)</v>
      </c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</row>
    <row r="399">
      <c r="A399" s="6" t="str">
        <v>ID399</v>
      </c>
      <c r="B399" s="6" t="str">
        <v>系统</v>
      </c>
      <c r="C399" s="6" t="str">
        <v>13.01.04.056</v>
      </c>
      <c r="D399" s="6" t="str">
        <v>TFmini-i-CAN-2m散线-V1.1</v>
      </c>
      <c r="E399" s="6" t="str">
        <v>日常</v>
      </c>
      <c r="F399" s="6" t="str">
        <v>系统</v>
      </c>
      <c r="G399" s="6">
        <v>23</v>
      </c>
      <c r="H399" s="54">
        <v>45159</v>
      </c>
      <c r="I399" s="6" t="str">
        <v>YG(供应链预估)</v>
      </c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</row>
    <row r="400">
      <c r="A400" s="6" t="str">
        <v>ID400</v>
      </c>
      <c r="B400" s="6" t="str">
        <v>系统</v>
      </c>
      <c r="C400" s="6" t="str">
        <v>13.01.05.005</v>
      </c>
      <c r="D400" s="6" t="str">
        <v>TF03-UART(单品包装)-V1.1</v>
      </c>
      <c r="E400" s="6" t="str">
        <v>日常</v>
      </c>
      <c r="F400" s="6" t="str">
        <v>系统</v>
      </c>
      <c r="G400" s="6">
        <v>34</v>
      </c>
      <c r="H400" s="54">
        <v>45159</v>
      </c>
      <c r="I400" s="6" t="str">
        <v>YG(供应链预估)</v>
      </c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</row>
    <row r="401">
      <c r="A401" s="6" t="str">
        <v>ID401</v>
      </c>
      <c r="B401" s="6" t="str">
        <v>系统</v>
      </c>
      <c r="C401" s="6" t="str">
        <v>13.01.05.006</v>
      </c>
      <c r="D401" s="6" t="str">
        <v>TF03-485(单品包装)-V1.1</v>
      </c>
      <c r="E401" s="6" t="str">
        <v>日常</v>
      </c>
      <c r="F401" s="6" t="str">
        <v>系统</v>
      </c>
      <c r="G401" s="6">
        <v>15</v>
      </c>
      <c r="H401" s="54">
        <v>45159</v>
      </c>
      <c r="I401" s="6" t="str">
        <v>YG(供应链预估)</v>
      </c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</row>
    <row customHeight="true" ht="20" r="402">
      <c r="A402" s="6" t="str">
        <v>ID402</v>
      </c>
      <c r="B402" s="6" t="str">
        <v>系统</v>
      </c>
      <c r="C402" s="6" t="str">
        <v>13.01.05.011</v>
      </c>
      <c r="D402" s="6" t="str">
        <v>TF03-180 4~20mA（单品包装）-V1.0</v>
      </c>
      <c r="E402" s="6" t="str">
        <v>日常</v>
      </c>
      <c r="F402" s="6" t="str">
        <v>系统</v>
      </c>
      <c r="G402" s="6">
        <v>2</v>
      </c>
      <c r="H402" s="54">
        <v>45159</v>
      </c>
      <c r="I402" s="6" t="str">
        <v>YG(供应链预估)</v>
      </c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</row>
    <row r="403">
      <c r="A403" s="6" t="str">
        <v>ID403</v>
      </c>
      <c r="B403" s="6" t="str">
        <v>系统</v>
      </c>
      <c r="C403" s="6" t="str">
        <v>13.01.05.013</v>
      </c>
      <c r="D403" s="6" t="str">
        <v>TF03-100 4~20mA（单品包装）-V1.0</v>
      </c>
      <c r="E403" s="6" t="str">
        <v>日常</v>
      </c>
      <c r="F403" s="6" t="str">
        <v>系统</v>
      </c>
      <c r="G403" s="6">
        <v>3</v>
      </c>
      <c r="H403" s="54">
        <v>45159</v>
      </c>
      <c r="I403" s="6" t="str">
        <v>YG(供应链预估)</v>
      </c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</row>
    <row r="404">
      <c r="A404" s="6" t="str">
        <v>ID404</v>
      </c>
      <c r="B404" s="6" t="str">
        <v>系统</v>
      </c>
      <c r="C404" s="6" t="str">
        <v>13.01.05.016</v>
      </c>
      <c r="D404" s="6" t="str">
        <v>TF03-232(单品包装)-V1.0</v>
      </c>
      <c r="E404" s="6" t="str">
        <v>日常</v>
      </c>
      <c r="F404" s="6" t="str">
        <v>系统</v>
      </c>
      <c r="G404" s="6">
        <v>3</v>
      </c>
      <c r="H404" s="54">
        <v>45159</v>
      </c>
      <c r="I404" s="6" t="str">
        <v>YG(供应链预估)</v>
      </c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</row>
    <row r="405">
      <c r="A405" s="6" t="str">
        <v>ID405</v>
      </c>
      <c r="B405" s="6" t="str">
        <v>系统</v>
      </c>
      <c r="C405" s="6" t="str">
        <v>13.01.05.017</v>
      </c>
      <c r="D405" s="6" t="str">
        <v>TF03-UART(整箱包装)-V1.1</v>
      </c>
      <c r="E405" s="6" t="str">
        <v>日常</v>
      </c>
      <c r="F405" s="6" t="str">
        <v>系统</v>
      </c>
      <c r="G405" s="6">
        <v>2</v>
      </c>
      <c r="H405" s="54">
        <v>45159</v>
      </c>
      <c r="I405" s="6" t="str">
        <v>YG(供应链预估)</v>
      </c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</row>
    <row r="406">
      <c r="A406" s="6" t="str">
        <v>ID406</v>
      </c>
      <c r="B406" s="6" t="str">
        <v>系统</v>
      </c>
      <c r="C406" s="6" t="str">
        <v>13.01.05.018</v>
      </c>
      <c r="D406" s="6" t="str">
        <v>TF03-485(整箱包装)-V1.1</v>
      </c>
      <c r="E406" s="6" t="str">
        <v>日常</v>
      </c>
      <c r="F406" s="6" t="str">
        <v>系统</v>
      </c>
      <c r="G406" s="6">
        <v>6</v>
      </c>
      <c r="H406" s="54">
        <v>45159</v>
      </c>
      <c r="I406" s="6" t="str">
        <v>YG(供应链预估)</v>
      </c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</row>
    <row customHeight="true" ht="20" r="407">
      <c r="A407" s="6" t="str">
        <v>ID407</v>
      </c>
      <c r="B407" s="6" t="str">
        <v>系统</v>
      </c>
      <c r="C407" s="6" t="str">
        <v>13.01.05.021</v>
      </c>
      <c r="D407" s="6" t="str">
        <v>TF03-V3-MT</v>
      </c>
      <c r="E407" s="6" t="str">
        <v>日常</v>
      </c>
      <c r="F407" s="6" t="str">
        <v>系统</v>
      </c>
      <c r="G407" s="6">
        <v>1</v>
      </c>
      <c r="H407" s="54">
        <v>45159</v>
      </c>
      <c r="I407" s="6" t="str">
        <v>YG(供应链预估)</v>
      </c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</row>
    <row customHeight="true" ht="20" r="408">
      <c r="A408" s="6" t="str">
        <v>ID408</v>
      </c>
      <c r="B408" s="6" t="str">
        <v>系统</v>
      </c>
      <c r="C408" s="6" t="str">
        <v>13.01.05.032</v>
      </c>
      <c r="D408" s="6" t="str">
        <v>TF03-UART-无LOGO</v>
      </c>
      <c r="E408" s="6" t="str">
        <v>日常</v>
      </c>
      <c r="F408" s="6" t="str">
        <v>系统</v>
      </c>
      <c r="G408" s="6">
        <v>1</v>
      </c>
      <c r="H408" s="54">
        <v>45159</v>
      </c>
      <c r="I408" s="6" t="str">
        <v>YG(供应链预估)</v>
      </c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</row>
    <row r="409">
      <c r="A409" s="6" t="str">
        <v>ID409</v>
      </c>
      <c r="B409" s="6" t="str">
        <v>系统</v>
      </c>
      <c r="C409" s="6" t="str">
        <v>13.01.06.004</v>
      </c>
      <c r="D409" s="6" t="str">
        <v>S2R继电器板</v>
      </c>
      <c r="E409" s="6" t="str">
        <v>日常</v>
      </c>
      <c r="F409" s="6" t="str">
        <v>系统</v>
      </c>
      <c r="G409" s="6">
        <v>6</v>
      </c>
      <c r="H409" s="54">
        <v>45159</v>
      </c>
      <c r="I409" s="6" t="str">
        <v>YG(供应链预估)</v>
      </c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</row>
    <row r="410">
      <c r="A410" s="6" t="str">
        <v>ID410</v>
      </c>
      <c r="B410" s="6" t="str">
        <v>系统</v>
      </c>
      <c r="C410" s="6" t="str">
        <v>13.01.07.001</v>
      </c>
      <c r="D410" s="6" t="str">
        <v>TF-luna(标品/单品包装)-V1.0</v>
      </c>
      <c r="E410" s="6" t="str">
        <v>日常</v>
      </c>
      <c r="F410" s="6" t="str">
        <v>系统</v>
      </c>
      <c r="G410" s="6">
        <v>388</v>
      </c>
      <c r="H410" s="54">
        <v>45159</v>
      </c>
      <c r="I410" s="6" t="str">
        <v>YG(供应链预估)</v>
      </c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</row>
    <row r="411">
      <c r="A411" s="6" t="str">
        <v>ID411</v>
      </c>
      <c r="B411" s="6" t="str">
        <v>系统</v>
      </c>
      <c r="C411" s="6" t="str">
        <v>13.01.07.002</v>
      </c>
      <c r="D411" s="6" t="str">
        <v>TF-luna(标品/整箱包装)-V1.0</v>
      </c>
      <c r="E411" s="6" t="str">
        <v>日常</v>
      </c>
      <c r="F411" s="6" t="str">
        <v>系统</v>
      </c>
      <c r="G411" s="6">
        <v>154</v>
      </c>
      <c r="H411" s="54">
        <v>45159</v>
      </c>
      <c r="I411" s="6" t="str">
        <v>YG(供应链预估)</v>
      </c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</row>
    <row r="412">
      <c r="A412" s="6" t="str">
        <v>ID412</v>
      </c>
      <c r="B412" s="6" t="str">
        <v>系统</v>
      </c>
      <c r="C412" s="6" t="str">
        <v>13.01.08.005</v>
      </c>
      <c r="D412" s="6" t="str">
        <v>TFmini Plus-2400标品(单品包装)-V1.0</v>
      </c>
      <c r="E412" s="6" t="str">
        <v>日常</v>
      </c>
      <c r="F412" s="6" t="str">
        <v>系统</v>
      </c>
      <c r="G412" s="6">
        <v>317</v>
      </c>
      <c r="H412" s="54">
        <v>45159</v>
      </c>
      <c r="I412" s="6" t="str">
        <v>YG(供应链预估)</v>
      </c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</row>
    <row r="413">
      <c r="A413" s="6" t="str">
        <v>ID413</v>
      </c>
      <c r="B413" s="6" t="str">
        <v>系统</v>
      </c>
      <c r="C413" s="6" t="str">
        <v>13.01.08.006</v>
      </c>
      <c r="D413" s="6" t="str">
        <v>TFmini Plus-2400标品(整箱包装)-V1.0</v>
      </c>
      <c r="E413" s="6" t="str">
        <v>日常</v>
      </c>
      <c r="F413" s="6" t="str">
        <v>系统</v>
      </c>
      <c r="G413" s="6">
        <v>160</v>
      </c>
      <c r="H413" s="54">
        <v>45159</v>
      </c>
      <c r="I413" s="6" t="str">
        <v>YG(供应链预估)</v>
      </c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</row>
    <row r="414">
      <c r="A414" s="6" t="str">
        <v>ID414</v>
      </c>
      <c r="B414" s="6" t="str">
        <v>系统</v>
      </c>
      <c r="C414" s="6" t="str">
        <v>13.01.08.007</v>
      </c>
      <c r="D414" s="6" t="str">
        <v>TFmini Plus-2400-I²C(单品包装)-V1.0</v>
      </c>
      <c r="E414" s="6" t="str">
        <v>日常</v>
      </c>
      <c r="F414" s="6" t="str">
        <v>系统</v>
      </c>
      <c r="G414" s="6">
        <v>15</v>
      </c>
      <c r="H414" s="54">
        <v>45159</v>
      </c>
      <c r="I414" s="6" t="str">
        <v>YG(供应链预估)</v>
      </c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</row>
    <row r="415">
      <c r="A415" s="6" t="str">
        <v>ID415</v>
      </c>
      <c r="B415" s="6" t="str">
        <v>系统</v>
      </c>
      <c r="C415" s="6" t="str">
        <v>13.01.09.001</v>
      </c>
      <c r="D415" s="6" t="str">
        <v>TF350-UART(单品包装)-V1.0</v>
      </c>
      <c r="E415" s="6" t="str">
        <v>日常</v>
      </c>
      <c r="F415" s="6" t="str">
        <v>系统</v>
      </c>
      <c r="G415" s="6">
        <v>2</v>
      </c>
      <c r="H415" s="54">
        <v>45159</v>
      </c>
      <c r="I415" s="6" t="str">
        <v>YG(供应链预估)</v>
      </c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</row>
    <row r="416">
      <c r="A416" s="6" t="str">
        <v>ID416</v>
      </c>
      <c r="B416" s="6" t="str">
        <v>系统</v>
      </c>
      <c r="C416" s="6" t="str">
        <v>13.01.09.002</v>
      </c>
      <c r="D416" s="6" t="str">
        <v>TF350-485(单品包装)-V1.0</v>
      </c>
      <c r="E416" s="6" t="str">
        <v>日常</v>
      </c>
      <c r="F416" s="6" t="str">
        <v>系统</v>
      </c>
      <c r="G416" s="6">
        <v>1</v>
      </c>
      <c r="H416" s="54">
        <v>45159</v>
      </c>
      <c r="I416" s="6" t="str">
        <v>YG(供应链预估)</v>
      </c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</row>
    <row r="417">
      <c r="A417" s="6" t="str">
        <v>ID417</v>
      </c>
      <c r="B417" s="6" t="str">
        <v>系统</v>
      </c>
      <c r="C417" s="6" t="str">
        <v>13.01.09.003</v>
      </c>
      <c r="D417" s="6" t="str">
        <v>TF350-232(单品包装)-V1.0</v>
      </c>
      <c r="E417" s="6" t="str">
        <v>日常</v>
      </c>
      <c r="F417" s="6" t="str">
        <v>系统</v>
      </c>
      <c r="G417" s="6">
        <v>1</v>
      </c>
      <c r="H417" s="54">
        <v>45159</v>
      </c>
      <c r="I417" s="6" t="str">
        <v>YG(供应链预估)</v>
      </c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</row>
    <row r="418">
      <c r="A418" s="6" t="str">
        <v>ID418</v>
      </c>
      <c r="B418" s="6" t="str">
        <v>系统</v>
      </c>
      <c r="C418" s="6" t="str">
        <v>13.01.02.023</v>
      </c>
      <c r="D418" s="6" t="str">
        <v>TF02-Pro标品(整箱包装)-V1.0</v>
      </c>
      <c r="E418" s="6" t="str">
        <v>代理商</v>
      </c>
      <c r="F418" s="6" t="str">
        <v>系统</v>
      </c>
      <c r="G418" s="6">
        <v>14</v>
      </c>
      <c r="H418" s="54">
        <v>45159</v>
      </c>
      <c r="I418" s="6" t="str">
        <v>YG(供应链预估)</v>
      </c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</row>
    <row r="419">
      <c r="A419" s="6" t="str">
        <v>ID419</v>
      </c>
      <c r="B419" s="6" t="str">
        <v>系统</v>
      </c>
      <c r="C419" s="6" t="str">
        <v>13.01.02.024</v>
      </c>
      <c r="D419" s="6" t="str">
        <v>TF02-Pro标品(单品包装)-V1.0</v>
      </c>
      <c r="E419" s="6" t="str">
        <v>代理商</v>
      </c>
      <c r="F419" s="6" t="str">
        <v>系统</v>
      </c>
      <c r="G419" s="6">
        <v>32</v>
      </c>
      <c r="H419" s="54">
        <v>45159</v>
      </c>
      <c r="I419" s="6" t="str">
        <v>YG(供应链预估)</v>
      </c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</row>
    <row r="420">
      <c r="A420" s="6" t="str">
        <v>ID420</v>
      </c>
      <c r="B420" s="6" t="str">
        <v>系统</v>
      </c>
      <c r="C420" s="6" t="str">
        <v>13.01.02.035</v>
      </c>
      <c r="D420" s="6" t="str">
        <v>TF02-i-485(单品包装)-V1.0</v>
      </c>
      <c r="E420" s="6" t="str">
        <v>代理商</v>
      </c>
      <c r="F420" s="6" t="str">
        <v>系统</v>
      </c>
      <c r="G420" s="6">
        <v>3</v>
      </c>
      <c r="H420" s="54">
        <v>45159</v>
      </c>
      <c r="I420" s="6" t="str">
        <v>YG(供应链预估)</v>
      </c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</row>
    <row customHeight="true" ht="20" r="421">
      <c r="A421" s="6" t="str">
        <v>ID421</v>
      </c>
      <c r="B421" s="6" t="str">
        <v>系统</v>
      </c>
      <c r="C421" s="6" t="str">
        <v>13.01.02.038</v>
      </c>
      <c r="D421" s="6" t="str">
        <v>TF02-Pro-W-485(单品包装)-V1.0</v>
      </c>
      <c r="E421" s="6" t="str">
        <v>代理商</v>
      </c>
      <c r="F421" s="6" t="str">
        <v>系统</v>
      </c>
      <c r="G421" s="6">
        <v>1</v>
      </c>
      <c r="H421" s="54">
        <v>45159</v>
      </c>
      <c r="I421" s="6" t="str">
        <v>YG(供应链预估)</v>
      </c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</row>
    <row r="422">
      <c r="A422" s="6" t="str">
        <v>ID422</v>
      </c>
      <c r="B422" s="6" t="str">
        <v>系统</v>
      </c>
      <c r="C422" s="6" t="str">
        <v>13.01.04.041</v>
      </c>
      <c r="D422" s="6" t="str">
        <v>TFmini-S-V1.8.1(单品包装)-V1.0</v>
      </c>
      <c r="E422" s="6" t="str">
        <v>代理商</v>
      </c>
      <c r="F422" s="6" t="str">
        <v>系统</v>
      </c>
      <c r="G422" s="6">
        <v>75</v>
      </c>
      <c r="H422" s="54">
        <v>45159</v>
      </c>
      <c r="I422" s="6" t="str">
        <v>YG(供应链预估)</v>
      </c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</row>
    <row r="423">
      <c r="A423" s="6" t="str">
        <v>ID423</v>
      </c>
      <c r="B423" s="6" t="str">
        <v>系统</v>
      </c>
      <c r="C423" s="6" t="str">
        <v>13.01.04.048</v>
      </c>
      <c r="D423" s="6" t="str">
        <v>TFmini-i-485(单品包装)-V1.0</v>
      </c>
      <c r="E423" s="6" t="str">
        <v>代理商</v>
      </c>
      <c r="F423" s="6" t="str">
        <v>系统</v>
      </c>
      <c r="G423" s="6">
        <v>3</v>
      </c>
      <c r="H423" s="54">
        <v>45159</v>
      </c>
      <c r="I423" s="6" t="str">
        <v>YG(供应链预估)</v>
      </c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</row>
    <row r="424">
      <c r="A424" s="6" t="str">
        <v>ID424</v>
      </c>
      <c r="B424" s="6" t="str">
        <v>系统</v>
      </c>
      <c r="C424" s="6" t="str">
        <v>13.01.05.018</v>
      </c>
      <c r="D424" s="6" t="str">
        <v>TF03-485(整箱包装)-V1.1</v>
      </c>
      <c r="E424" s="6" t="str">
        <v>代理商</v>
      </c>
      <c r="F424" s="6" t="str">
        <v>系统</v>
      </c>
      <c r="G424" s="6">
        <v>13</v>
      </c>
      <c r="H424" s="54">
        <v>45159</v>
      </c>
      <c r="I424" s="6" t="str">
        <v>YG(供应链预估)</v>
      </c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</row>
    <row r="425">
      <c r="A425" s="6" t="str">
        <v>ID425</v>
      </c>
      <c r="B425" s="6" t="str">
        <v>系统</v>
      </c>
      <c r="C425" s="6" t="str">
        <v>13.01.06.004</v>
      </c>
      <c r="D425" s="6" t="str">
        <v>S2R继电器板</v>
      </c>
      <c r="E425" s="6" t="str">
        <v>代理商</v>
      </c>
      <c r="F425" s="6" t="str">
        <v>系统</v>
      </c>
      <c r="G425" s="6">
        <v>2</v>
      </c>
      <c r="H425" s="54">
        <v>45159</v>
      </c>
      <c r="I425" s="6" t="str">
        <v>YG(供应链预估)</v>
      </c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</row>
    <row r="426">
      <c r="A426" s="6" t="str">
        <v>ID426</v>
      </c>
      <c r="B426" s="6" t="str">
        <v>系统</v>
      </c>
      <c r="C426" s="6" t="str">
        <v>13.01.07.001</v>
      </c>
      <c r="D426" s="6" t="str">
        <v>TF-luna(标品/单品包装)-V1.0</v>
      </c>
      <c r="E426" s="6" t="str">
        <v>代理商</v>
      </c>
      <c r="F426" s="6" t="str">
        <v>系统</v>
      </c>
      <c r="G426" s="6">
        <v>75</v>
      </c>
      <c r="H426" s="54">
        <v>45159</v>
      </c>
      <c r="I426" s="6" t="str">
        <v>YG(供应链预估)</v>
      </c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</row>
    <row r="427">
      <c r="A427" s="6" t="str">
        <v>ID427</v>
      </c>
      <c r="B427" s="6" t="str">
        <v>系统</v>
      </c>
      <c r="C427" s="6" t="str">
        <v>13.01.07.002</v>
      </c>
      <c r="D427" s="6" t="str">
        <v>TF-luna(标品/整箱包装)-V1.0</v>
      </c>
      <c r="E427" s="6" t="str">
        <v>代理商</v>
      </c>
      <c r="F427" s="6" t="str">
        <v>系统</v>
      </c>
      <c r="G427" s="6">
        <v>108</v>
      </c>
      <c r="H427" s="54">
        <v>45159</v>
      </c>
      <c r="I427" s="6" t="str">
        <v>YG(供应链预估)</v>
      </c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</row>
    <row r="428">
      <c r="A428" s="6" t="str">
        <v>ID428</v>
      </c>
      <c r="B428" s="6" t="str">
        <v>系统</v>
      </c>
      <c r="C428" s="6" t="str">
        <v>13.01.08.005</v>
      </c>
      <c r="D428" s="6" t="str">
        <v>TFmini Plus-2400标品(单品包装)-V1.0</v>
      </c>
      <c r="E428" s="6" t="str">
        <v>代理商</v>
      </c>
      <c r="F428" s="6" t="str">
        <v>系统</v>
      </c>
      <c r="G428" s="6">
        <v>31</v>
      </c>
      <c r="H428" s="54">
        <v>45159</v>
      </c>
      <c r="I428" s="6" t="str">
        <v>YG(供应链预估)</v>
      </c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</row>
    <row r="429">
      <c r="A429" s="6" t="str">
        <v>ID429</v>
      </c>
      <c r="B429" s="6" t="str">
        <v>系统</v>
      </c>
      <c r="C429" s="6" t="str">
        <v>13.01.08.007</v>
      </c>
      <c r="D429" s="6" t="str">
        <v>TFmini Plus-2400-I²C(单品包装)-V1.0</v>
      </c>
      <c r="E429" s="6" t="str">
        <v>代理商</v>
      </c>
      <c r="F429" s="6" t="str">
        <v>系统</v>
      </c>
      <c r="G429" s="6">
        <v>10</v>
      </c>
      <c r="H429" s="54">
        <v>45159</v>
      </c>
      <c r="I429" s="6" t="str">
        <v>YG(供应链预估)</v>
      </c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</row>
    <row r="430">
      <c r="A430" s="6" t="str">
        <v>ID430</v>
      </c>
      <c r="B430" s="6" t="str">
        <v>系统</v>
      </c>
      <c r="C430" s="6" t="str">
        <v>13.01.04.047</v>
      </c>
      <c r="D430" s="6" t="str">
        <v>TFmini-i-CAN(整箱包装)-V1.0</v>
      </c>
      <c r="E430" s="6" t="str">
        <v>日常</v>
      </c>
      <c r="F430" s="6" t="str">
        <v>系统</v>
      </c>
      <c r="G430" s="6">
        <v>16</v>
      </c>
      <c r="H430" s="54">
        <v>45166</v>
      </c>
      <c r="I430" s="6" t="str">
        <v>YG(供应链预估)</v>
      </c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</row>
    <row r="431">
      <c r="A431" s="6" t="str">
        <v>ID431</v>
      </c>
      <c r="B431" s="6" t="str">
        <v>系统</v>
      </c>
      <c r="C431" s="6" t="str">
        <v>13.01.04.048</v>
      </c>
      <c r="D431" s="6" t="str">
        <v>TFmini-i-485(单品包装)-V1.0</v>
      </c>
      <c r="E431" s="6" t="str">
        <v>日常</v>
      </c>
      <c r="F431" s="6" t="str">
        <v>系统</v>
      </c>
      <c r="G431" s="6">
        <v>33</v>
      </c>
      <c r="H431" s="54">
        <v>45166</v>
      </c>
      <c r="I431" s="6" t="str">
        <v>YG(供应链预估)</v>
      </c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</row>
    <row r="432">
      <c r="A432" s="6" t="str">
        <v>ID432</v>
      </c>
      <c r="B432" s="6" t="str">
        <v>系统</v>
      </c>
      <c r="C432" s="6" t="str">
        <v>13.01.04.049</v>
      </c>
      <c r="D432" s="6" t="str">
        <v>TFmini-i-CAN(单品包装)-V1.0</v>
      </c>
      <c r="E432" s="6" t="str">
        <v>日常</v>
      </c>
      <c r="F432" s="6" t="str">
        <v>系统</v>
      </c>
      <c r="G432" s="6">
        <v>12</v>
      </c>
      <c r="H432" s="54">
        <v>45166</v>
      </c>
      <c r="I432" s="6" t="str">
        <v>YG(供应链预估)</v>
      </c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</row>
    <row r="433">
      <c r="A433" s="6" t="str">
        <v>ID433</v>
      </c>
      <c r="B433" s="6" t="str">
        <v>系统</v>
      </c>
      <c r="C433" s="6" t="str">
        <v>13.01.04.050</v>
      </c>
      <c r="D433" s="6" t="str">
        <v>TFmini-i-CAN(整箱) 2m散线</v>
      </c>
      <c r="E433" s="6" t="str">
        <v>日常</v>
      </c>
      <c r="F433" s="6" t="str">
        <v>系统</v>
      </c>
      <c r="G433" s="6">
        <v>15</v>
      </c>
      <c r="H433" s="54">
        <v>45166</v>
      </c>
      <c r="I433" s="6" t="str">
        <v>YG(供应链预估)</v>
      </c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</row>
    <row r="434">
      <c r="A434" s="6" t="str">
        <v>ID434</v>
      </c>
      <c r="B434" s="6" t="str">
        <v>系统</v>
      </c>
      <c r="C434" s="6" t="str">
        <v>13.01.04.051</v>
      </c>
      <c r="D434" s="6" t="str">
        <v>TFmini-i-485(整箱) 2m散线</v>
      </c>
      <c r="E434" s="6" t="str">
        <v>日常</v>
      </c>
      <c r="F434" s="6" t="str">
        <v>系统</v>
      </c>
      <c r="G434" s="6">
        <v>50</v>
      </c>
      <c r="H434" s="54">
        <v>45166</v>
      </c>
      <c r="I434" s="6" t="str">
        <v>YG(供应链预估)</v>
      </c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</row>
    <row r="435">
      <c r="A435" s="6" t="str">
        <v>ID435</v>
      </c>
      <c r="B435" s="6" t="str">
        <v>系统</v>
      </c>
      <c r="C435" s="6" t="str">
        <v>13.01.04.054</v>
      </c>
      <c r="D435" s="6" t="str">
        <v>TFmini-i-CAN(单品包装)-V1.1</v>
      </c>
      <c r="E435" s="6" t="str">
        <v>日常</v>
      </c>
      <c r="F435" s="6" t="str">
        <v>系统</v>
      </c>
      <c r="G435" s="6">
        <v>5</v>
      </c>
      <c r="H435" s="54">
        <v>45166</v>
      </c>
      <c r="I435" s="6" t="str">
        <v>YG(供应链预估)</v>
      </c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</row>
    <row r="436">
      <c r="A436" s="6" t="str">
        <v>ID436</v>
      </c>
      <c r="B436" s="6" t="str">
        <v>系统</v>
      </c>
      <c r="C436" s="6" t="str">
        <v>13.01.04.056</v>
      </c>
      <c r="D436" s="6" t="str">
        <v>TFmini-i-CAN-2m散线-V1.1</v>
      </c>
      <c r="E436" s="6" t="str">
        <v>日常</v>
      </c>
      <c r="F436" s="6" t="str">
        <v>系统</v>
      </c>
      <c r="G436" s="6">
        <v>23</v>
      </c>
      <c r="H436" s="54">
        <v>45166</v>
      </c>
      <c r="I436" s="6" t="str">
        <v>YG(供应链预估)</v>
      </c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</row>
    <row r="437">
      <c r="A437" s="6" t="str">
        <v>ID437</v>
      </c>
      <c r="B437" s="6" t="str">
        <v>系统</v>
      </c>
      <c r="C437" s="6" t="str">
        <v>13.01.05.005</v>
      </c>
      <c r="D437" s="6" t="str">
        <v>TF03-UART(单品包装)-V1.1</v>
      </c>
      <c r="E437" s="6" t="str">
        <v>日常</v>
      </c>
      <c r="F437" s="6" t="str">
        <v>系统</v>
      </c>
      <c r="G437" s="6">
        <v>34</v>
      </c>
      <c r="H437" s="54">
        <v>45166</v>
      </c>
      <c r="I437" s="6" t="str">
        <v>YG(供应链预估)</v>
      </c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</row>
    <row r="438">
      <c r="A438" s="6" t="str">
        <v>ID438</v>
      </c>
      <c r="B438" s="6" t="str">
        <v>系统</v>
      </c>
      <c r="C438" s="6" t="str">
        <v>13.01.05.006</v>
      </c>
      <c r="D438" s="6" t="str">
        <v>TF03-485(单品包装)-V1.1</v>
      </c>
      <c r="E438" s="6" t="str">
        <v>日常</v>
      </c>
      <c r="F438" s="6" t="str">
        <v>系统</v>
      </c>
      <c r="G438" s="6">
        <v>15</v>
      </c>
      <c r="H438" s="54">
        <v>45166</v>
      </c>
      <c r="I438" s="6" t="str">
        <v>YG(供应链预估)</v>
      </c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</row>
    <row r="439">
      <c r="A439" s="6" t="str">
        <v>ID439</v>
      </c>
      <c r="B439" s="6" t="str">
        <v>系统</v>
      </c>
      <c r="C439" s="6" t="str">
        <v>13.01.05.011</v>
      </c>
      <c r="D439" s="6" t="str">
        <v>TF03-180 4~20mA（单品包装）-V1.0</v>
      </c>
      <c r="E439" s="6" t="str">
        <v>日常</v>
      </c>
      <c r="F439" s="6" t="str">
        <v>系统</v>
      </c>
      <c r="G439" s="6">
        <v>2</v>
      </c>
      <c r="H439" s="54">
        <v>45166</v>
      </c>
      <c r="I439" s="6" t="str">
        <v>YG(供应链预估)</v>
      </c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</row>
    <row r="440">
      <c r="A440" s="6" t="str">
        <v>ID440</v>
      </c>
      <c r="B440" s="6" t="str">
        <v>系统</v>
      </c>
      <c r="C440" s="6" t="str">
        <v>13.01.05.013</v>
      </c>
      <c r="D440" s="6" t="str">
        <v>TF03-100 4~20mA（单品包装）-V1.0</v>
      </c>
      <c r="E440" s="6" t="str">
        <v>日常</v>
      </c>
      <c r="F440" s="6" t="str">
        <v>系统</v>
      </c>
      <c r="G440" s="6">
        <v>3</v>
      </c>
      <c r="H440" s="54">
        <v>45166</v>
      </c>
      <c r="I440" s="6" t="str">
        <v>YG(供应链预估)</v>
      </c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</row>
    <row r="441">
      <c r="A441" s="6" t="str">
        <v>ID441</v>
      </c>
      <c r="B441" s="6" t="str">
        <v>系统</v>
      </c>
      <c r="C441" s="6" t="str">
        <v>13.01.05.016</v>
      </c>
      <c r="D441" s="6" t="str">
        <v>TF03-232(单品包装)-V1.0</v>
      </c>
      <c r="E441" s="6" t="str">
        <v>日常</v>
      </c>
      <c r="F441" s="6" t="str">
        <v>系统</v>
      </c>
      <c r="G441" s="6">
        <v>3</v>
      </c>
      <c r="H441" s="54">
        <v>45166</v>
      </c>
      <c r="I441" s="6" t="str">
        <v>YG(供应链预估)</v>
      </c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</row>
    <row r="442">
      <c r="A442" s="6" t="str">
        <v>ID442</v>
      </c>
      <c r="B442" s="6" t="str">
        <v>系统</v>
      </c>
      <c r="C442" s="6" t="str">
        <v>13.01.05.017</v>
      </c>
      <c r="D442" s="6" t="str">
        <v>TF03-UART(整箱包装)-V1.1</v>
      </c>
      <c r="E442" s="6" t="str">
        <v>日常</v>
      </c>
      <c r="F442" s="6" t="str">
        <v>系统</v>
      </c>
      <c r="G442" s="6">
        <v>2</v>
      </c>
      <c r="H442" s="54">
        <v>45166</v>
      </c>
      <c r="I442" s="6" t="str">
        <v>YG(供应链预估)</v>
      </c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</row>
    <row r="443">
      <c r="A443" s="6" t="str">
        <v>ID443</v>
      </c>
      <c r="B443" s="6" t="str">
        <v>系统</v>
      </c>
      <c r="C443" s="6" t="str">
        <v>13.01.05.018</v>
      </c>
      <c r="D443" s="6" t="str">
        <v>TF03-485(整箱包装)-V1.1</v>
      </c>
      <c r="E443" s="6" t="str">
        <v>日常</v>
      </c>
      <c r="F443" s="6" t="str">
        <v>系统</v>
      </c>
      <c r="G443" s="6">
        <v>6</v>
      </c>
      <c r="H443" s="54">
        <v>45166</v>
      </c>
      <c r="I443" s="6" t="str">
        <v>YG(供应链预估)</v>
      </c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</row>
    <row r="444">
      <c r="A444" s="6" t="str">
        <v>ID444</v>
      </c>
      <c r="B444" s="6" t="str">
        <v>系统</v>
      </c>
      <c r="C444" s="6" t="str">
        <v>13.01.05.021</v>
      </c>
      <c r="D444" s="6" t="str">
        <v>TF03-V3-MT</v>
      </c>
      <c r="E444" s="6" t="str">
        <v>日常</v>
      </c>
      <c r="F444" s="6" t="str">
        <v>系统</v>
      </c>
      <c r="G444" s="6">
        <v>1</v>
      </c>
      <c r="H444" s="54">
        <v>45166</v>
      </c>
      <c r="I444" s="6" t="str">
        <v>YG(供应链预估)</v>
      </c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</row>
    <row r="445">
      <c r="A445" s="6" t="str">
        <v>ID445</v>
      </c>
      <c r="B445" s="6" t="str">
        <v>系统</v>
      </c>
      <c r="C445" s="6" t="str">
        <v>13.01.05.032</v>
      </c>
      <c r="D445" s="6" t="str">
        <v>TF03-UART-无LOGO</v>
      </c>
      <c r="E445" s="6" t="str">
        <v>日常</v>
      </c>
      <c r="F445" s="6" t="str">
        <v>系统</v>
      </c>
      <c r="G445" s="6">
        <v>1</v>
      </c>
      <c r="H445" s="54">
        <v>45166</v>
      </c>
      <c r="I445" s="6" t="str">
        <v>YG(供应链预估)</v>
      </c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</row>
    <row r="446">
      <c r="A446" s="6" t="str">
        <v>ID446</v>
      </c>
      <c r="B446" s="6" t="str">
        <v>系统</v>
      </c>
      <c r="C446" s="6" t="str">
        <v>13.01.06.004</v>
      </c>
      <c r="D446" s="6" t="str">
        <v>S2R继电器板</v>
      </c>
      <c r="E446" s="6" t="str">
        <v>日常</v>
      </c>
      <c r="F446" s="6" t="str">
        <v>系统</v>
      </c>
      <c r="G446" s="6">
        <v>6</v>
      </c>
      <c r="H446" s="54">
        <v>45166</v>
      </c>
      <c r="I446" s="6" t="str">
        <v>YG(供应链预估)</v>
      </c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</row>
    <row r="447">
      <c r="A447" s="6" t="str">
        <v>ID447</v>
      </c>
      <c r="B447" s="6" t="str">
        <v>系统</v>
      </c>
      <c r="C447" s="6" t="str">
        <v>13.01.07.001</v>
      </c>
      <c r="D447" s="6" t="str">
        <v>TF-luna(标品/单品包装)-V1.0</v>
      </c>
      <c r="E447" s="6" t="str">
        <v>日常</v>
      </c>
      <c r="F447" s="6" t="str">
        <v>系统</v>
      </c>
      <c r="G447" s="6">
        <v>388</v>
      </c>
      <c r="H447" s="54">
        <v>45166</v>
      </c>
      <c r="I447" s="6" t="str">
        <v>YG(供应链预估)</v>
      </c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</row>
    <row r="448">
      <c r="A448" s="6" t="str">
        <v>ID448</v>
      </c>
      <c r="B448" s="6" t="str">
        <v>系统</v>
      </c>
      <c r="C448" s="6" t="str">
        <v>13.01.07.002</v>
      </c>
      <c r="D448" s="6" t="str">
        <v>TF-luna(标品/整箱包装)-V1.0</v>
      </c>
      <c r="E448" s="6" t="str">
        <v>日常</v>
      </c>
      <c r="F448" s="6" t="str">
        <v>系统</v>
      </c>
      <c r="G448" s="6">
        <v>154</v>
      </c>
      <c r="H448" s="54">
        <v>45166</v>
      </c>
      <c r="I448" s="6" t="str">
        <v>YG(供应链预估)</v>
      </c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</row>
    <row r="449">
      <c r="A449" s="6" t="str">
        <v>ID449</v>
      </c>
      <c r="B449" s="6" t="str">
        <v>系统</v>
      </c>
      <c r="C449" s="6" t="str">
        <v>13.01.08.005</v>
      </c>
      <c r="D449" s="6" t="str">
        <v>TFmini Plus-2400标品(单品包装)-V1.0</v>
      </c>
      <c r="E449" s="6" t="str">
        <v>日常</v>
      </c>
      <c r="F449" s="6" t="str">
        <v>系统</v>
      </c>
      <c r="G449" s="6">
        <v>317</v>
      </c>
      <c r="H449" s="54">
        <v>45166</v>
      </c>
      <c r="I449" s="6" t="str">
        <v>YG(供应链预估)</v>
      </c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</row>
    <row r="450">
      <c r="A450" s="6" t="str">
        <v>ID450</v>
      </c>
      <c r="B450" s="6" t="str">
        <v>系统</v>
      </c>
      <c r="C450" s="6" t="str">
        <v>13.01.08.006</v>
      </c>
      <c r="D450" s="6" t="str">
        <v>TFmini Plus-2400标品(整箱包装)-V1.0</v>
      </c>
      <c r="E450" s="6" t="str">
        <v>日常</v>
      </c>
      <c r="F450" s="6" t="str">
        <v>系统</v>
      </c>
      <c r="G450" s="6">
        <v>160</v>
      </c>
      <c r="H450" s="54">
        <v>45166</v>
      </c>
      <c r="I450" s="6" t="str">
        <v>YG(供应链预估)</v>
      </c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</row>
    <row r="451">
      <c r="A451" s="6" t="str">
        <v>ID451</v>
      </c>
      <c r="B451" s="6" t="str">
        <v>系统</v>
      </c>
      <c r="C451" s="6" t="str">
        <v>13.01.08.007</v>
      </c>
      <c r="D451" s="6" t="str">
        <v>TFmini Plus-2400-I²C(单品包装)-V1.0</v>
      </c>
      <c r="E451" s="6" t="str">
        <v>日常</v>
      </c>
      <c r="F451" s="6" t="str">
        <v>系统</v>
      </c>
      <c r="G451" s="6">
        <v>15</v>
      </c>
      <c r="H451" s="54">
        <v>45166</v>
      </c>
      <c r="I451" s="6" t="str">
        <v>YG(供应链预估)</v>
      </c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</row>
    <row r="452">
      <c r="A452" s="6" t="str">
        <v>ID452</v>
      </c>
      <c r="B452" s="6" t="str">
        <v>系统</v>
      </c>
      <c r="C452" s="6" t="str">
        <v>13.01.09.001</v>
      </c>
      <c r="D452" s="6" t="str">
        <v>TF350-UART(单品包装)-V1.0</v>
      </c>
      <c r="E452" s="6" t="str">
        <v>日常</v>
      </c>
      <c r="F452" s="6" t="str">
        <v>系统</v>
      </c>
      <c r="G452" s="6">
        <v>2</v>
      </c>
      <c r="H452" s="54">
        <v>45166</v>
      </c>
      <c r="I452" s="6" t="str">
        <v>YG(供应链预估)</v>
      </c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</row>
    <row r="453">
      <c r="A453" s="6" t="str">
        <v>ID453</v>
      </c>
      <c r="B453" s="6" t="str">
        <v>系统</v>
      </c>
      <c r="C453" s="6" t="str">
        <v>13.01.09.002</v>
      </c>
      <c r="D453" s="6" t="str">
        <v>TF350-485(单品包装)-V1.0</v>
      </c>
      <c r="E453" s="6" t="str">
        <v>日常</v>
      </c>
      <c r="F453" s="6" t="str">
        <v>系统</v>
      </c>
      <c r="G453" s="6">
        <v>1</v>
      </c>
      <c r="H453" s="54">
        <v>45166</v>
      </c>
      <c r="I453" s="6" t="str">
        <v>YG(供应链预估)</v>
      </c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</row>
    <row r="454">
      <c r="A454" s="6" t="str">
        <v>ID454</v>
      </c>
      <c r="B454" s="6" t="str">
        <v>系统</v>
      </c>
      <c r="C454" s="6" t="str">
        <v>13.01.09.003</v>
      </c>
      <c r="D454" s="6" t="str">
        <v>TF350-232(单品包装)-V1.0</v>
      </c>
      <c r="E454" s="6" t="str">
        <v>日常</v>
      </c>
      <c r="F454" s="6" t="str">
        <v>系统</v>
      </c>
      <c r="G454" s="6">
        <v>1</v>
      </c>
      <c r="H454" s="54">
        <v>45166</v>
      </c>
      <c r="I454" s="6" t="str">
        <v>YG(供应链预估)</v>
      </c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</row>
    <row r="455">
      <c r="A455" s="6" t="str">
        <v>ID455</v>
      </c>
      <c r="B455" s="6" t="str">
        <v>系统</v>
      </c>
      <c r="C455" s="6" t="str">
        <v>13.01.02.023</v>
      </c>
      <c r="D455" s="6" t="str">
        <v>TF02-Pro标品(整箱包装)-V1.0</v>
      </c>
      <c r="E455" s="6" t="str">
        <v>代理商</v>
      </c>
      <c r="F455" s="6" t="str">
        <v>系统</v>
      </c>
      <c r="G455" s="6">
        <v>14</v>
      </c>
      <c r="H455" s="54">
        <v>45166</v>
      </c>
      <c r="I455" s="6" t="str">
        <v>YG(供应链预估)</v>
      </c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</row>
    <row r="456">
      <c r="A456" s="6" t="str">
        <v>ID456</v>
      </c>
      <c r="B456" s="6" t="str">
        <v>系统</v>
      </c>
      <c r="C456" s="6" t="str">
        <v>13.01.02.024</v>
      </c>
      <c r="D456" s="6" t="str">
        <v>TF02-Pro标品(单品包装)-V1.0</v>
      </c>
      <c r="E456" s="6" t="str">
        <v>代理商</v>
      </c>
      <c r="F456" s="6" t="str">
        <v>系统</v>
      </c>
      <c r="G456" s="6">
        <v>32</v>
      </c>
      <c r="H456" s="54">
        <v>45166</v>
      </c>
      <c r="I456" s="6" t="str">
        <v>YG(供应链预估)</v>
      </c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</row>
    <row r="457">
      <c r="A457" s="6" t="str">
        <v>ID457</v>
      </c>
      <c r="B457" s="6" t="str">
        <v>系统</v>
      </c>
      <c r="C457" s="6" t="str">
        <v>13.01.02.035</v>
      </c>
      <c r="D457" s="6" t="str">
        <v>TF02-i-485(单品包装)-V1.0</v>
      </c>
      <c r="E457" s="6" t="str">
        <v>代理商</v>
      </c>
      <c r="F457" s="6" t="str">
        <v>系统</v>
      </c>
      <c r="G457" s="6">
        <v>3</v>
      </c>
      <c r="H457" s="54">
        <v>45166</v>
      </c>
      <c r="I457" s="6" t="str">
        <v>YG(供应链预估)</v>
      </c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</row>
    <row r="458">
      <c r="A458" s="6" t="str">
        <v>ID458</v>
      </c>
      <c r="B458" s="6" t="str">
        <v>系统</v>
      </c>
      <c r="C458" s="6" t="str">
        <v>13.01.02.038</v>
      </c>
      <c r="D458" s="6" t="str">
        <v>TF02-Pro-W-485(单品包装)-V1.0</v>
      </c>
      <c r="E458" s="6" t="str">
        <v>代理商</v>
      </c>
      <c r="F458" s="6" t="str">
        <v>系统</v>
      </c>
      <c r="G458" s="6">
        <v>1</v>
      </c>
      <c r="H458" s="54">
        <v>45166</v>
      </c>
      <c r="I458" s="6" t="str">
        <v>YG(供应链预估)</v>
      </c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</row>
    <row r="459">
      <c r="A459" s="6" t="str">
        <v>ID459</v>
      </c>
      <c r="B459" s="6" t="str">
        <v>系统</v>
      </c>
      <c r="C459" s="6" t="str">
        <v>13.01.04.041</v>
      </c>
      <c r="D459" s="6" t="str">
        <v>TFmini-S-V1.8.1(单品包装)-V1.0</v>
      </c>
      <c r="E459" s="6" t="str">
        <v>代理商</v>
      </c>
      <c r="F459" s="6" t="str">
        <v>系统</v>
      </c>
      <c r="G459" s="6">
        <v>75</v>
      </c>
      <c r="H459" s="54">
        <v>45166</v>
      </c>
      <c r="I459" s="6" t="str">
        <v>YG(供应链预估)</v>
      </c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</row>
    <row r="460">
      <c r="A460" s="6" t="str">
        <v>ID460</v>
      </c>
      <c r="B460" s="6" t="str">
        <v>系统</v>
      </c>
      <c r="C460" s="6" t="str">
        <v>13.01.04.048</v>
      </c>
      <c r="D460" s="6" t="str">
        <v>TFmini-i-485(单品包装)-V1.0</v>
      </c>
      <c r="E460" s="6" t="str">
        <v>代理商</v>
      </c>
      <c r="F460" s="6" t="str">
        <v>系统</v>
      </c>
      <c r="G460" s="6">
        <v>3</v>
      </c>
      <c r="H460" s="54">
        <v>45166</v>
      </c>
      <c r="I460" s="6" t="str">
        <v>YG(供应链预估)</v>
      </c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</row>
    <row r="461">
      <c r="A461" s="6" t="str">
        <v>ID461</v>
      </c>
      <c r="B461" s="6" t="str">
        <v>系统</v>
      </c>
      <c r="C461" s="6" t="str">
        <v>13.01.05.018</v>
      </c>
      <c r="D461" s="6" t="str">
        <v>TF03-485(整箱包装)-V1.1</v>
      </c>
      <c r="E461" s="6" t="str">
        <v>代理商</v>
      </c>
      <c r="F461" s="6" t="str">
        <v>系统</v>
      </c>
      <c r="G461" s="6">
        <v>13</v>
      </c>
      <c r="H461" s="54">
        <v>45166</v>
      </c>
      <c r="I461" s="6" t="str">
        <v>YG(供应链预估)</v>
      </c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</row>
    <row r="462">
      <c r="A462" s="6" t="str">
        <v>ID462</v>
      </c>
      <c r="B462" s="6" t="str">
        <v>系统</v>
      </c>
      <c r="C462" s="6" t="str">
        <v>13.01.06.004</v>
      </c>
      <c r="D462" s="6" t="str">
        <v>S2R继电器板</v>
      </c>
      <c r="E462" s="6" t="str">
        <v>代理商</v>
      </c>
      <c r="F462" s="6" t="str">
        <v>系统</v>
      </c>
      <c r="G462" s="6">
        <v>2</v>
      </c>
      <c r="H462" s="54">
        <v>45166</v>
      </c>
      <c r="I462" s="6" t="str">
        <v>YG(供应链预估)</v>
      </c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</row>
    <row r="463">
      <c r="A463" s="6" t="str">
        <v>ID463</v>
      </c>
      <c r="B463" s="6" t="str">
        <v>系统</v>
      </c>
      <c r="C463" s="6" t="str">
        <v>13.01.07.001</v>
      </c>
      <c r="D463" s="6" t="str">
        <v>TF-luna(标品/单品包装)-V1.0</v>
      </c>
      <c r="E463" s="6" t="str">
        <v>代理商</v>
      </c>
      <c r="F463" s="6" t="str">
        <v>系统</v>
      </c>
      <c r="G463" s="6">
        <v>75</v>
      </c>
      <c r="H463" s="54">
        <v>45166</v>
      </c>
      <c r="I463" s="6" t="str">
        <v>YG(供应链预估)</v>
      </c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</row>
    <row r="464">
      <c r="A464" s="6" t="str">
        <v>ID464</v>
      </c>
      <c r="B464" s="6" t="str">
        <v>系统</v>
      </c>
      <c r="C464" s="6" t="str">
        <v>13.01.07.002</v>
      </c>
      <c r="D464" s="6" t="str">
        <v>TF-luna(标品/整箱包装)-V1.0</v>
      </c>
      <c r="E464" s="6" t="str">
        <v>代理商</v>
      </c>
      <c r="F464" s="6" t="str">
        <v>系统</v>
      </c>
      <c r="G464" s="6">
        <v>108</v>
      </c>
      <c r="H464" s="54">
        <v>45166</v>
      </c>
      <c r="I464" s="6" t="str">
        <v>YG(供应链预估)</v>
      </c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</row>
    <row r="465">
      <c r="A465" s="6" t="str">
        <v>ID465</v>
      </c>
      <c r="B465" s="6" t="str">
        <v>系统</v>
      </c>
      <c r="C465" s="6" t="str">
        <v>13.01.08.005</v>
      </c>
      <c r="D465" s="6" t="str">
        <v>TFmini Plus-2400标品(单品包装)-V1.0</v>
      </c>
      <c r="E465" s="6" t="str">
        <v>代理商</v>
      </c>
      <c r="F465" s="6" t="str">
        <v>系统</v>
      </c>
      <c r="G465" s="6">
        <v>31</v>
      </c>
      <c r="H465" s="54">
        <v>45166</v>
      </c>
      <c r="I465" s="6" t="str">
        <v>YG(供应链预估)</v>
      </c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</row>
    <row r="466">
      <c r="A466" s="6" t="str">
        <v>ID466</v>
      </c>
      <c r="B466" s="6" t="str">
        <v>系统</v>
      </c>
      <c r="C466" s="6" t="str">
        <v>13.01.08.007</v>
      </c>
      <c r="D466" s="6" t="str">
        <v>TFmini Plus-2400-I²C(单品包装)-V1.0</v>
      </c>
      <c r="E466" s="6" t="str">
        <v>代理商</v>
      </c>
      <c r="F466" s="6" t="str">
        <v>系统</v>
      </c>
      <c r="G466" s="6">
        <v>10</v>
      </c>
      <c r="H466" s="54">
        <v>45166</v>
      </c>
      <c r="I466" s="6" t="str">
        <v>YG(供应链预估)</v>
      </c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</row>
    <row customHeight="true" ht="20" r="467">
      <c r="A467" s="6" t="str">
        <v>ID467</v>
      </c>
      <c r="B467" s="55" t="str">
        <v>吕楠</v>
      </c>
      <c r="C467" s="22" t="str">
        <v>13.01.02.023</v>
      </c>
      <c r="D467" s="22" t="str">
        <v>TF02-Pro标品(整箱包装)-V1.0</v>
      </c>
      <c r="E467" s="6"/>
      <c r="F467" s="55" t="str">
        <v>吕楠</v>
      </c>
      <c r="G467" s="55">
        <v>200</v>
      </c>
      <c r="H467" s="54">
        <v>45168</v>
      </c>
      <c r="I467" s="6" t="str">
        <v>YC(销售预测)</v>
      </c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</row>
    <row customHeight="true" ht="20" r="468">
      <c r="A468" s="6" t="str">
        <v>ID468</v>
      </c>
      <c r="B468" s="55" t="str">
        <v>孙彦青</v>
      </c>
      <c r="C468" s="22" t="str">
        <v>13.01.02.035</v>
      </c>
      <c r="D468" s="22" t="str">
        <v>TF02-i-485(单品包装)-V1.0</v>
      </c>
      <c r="E468" s="6"/>
      <c r="F468" s="55" t="str">
        <v>孙彦青</v>
      </c>
      <c r="G468" s="55">
        <v>30</v>
      </c>
      <c r="H468" s="54">
        <v>45168</v>
      </c>
      <c r="I468" s="6" t="str">
        <v>YC(销售预测)</v>
      </c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</row>
    <row customHeight="true" ht="20" r="469">
      <c r="A469" s="6" t="str">
        <v>ID469</v>
      </c>
      <c r="B469" s="55" t="str">
        <v>胡东森</v>
      </c>
      <c r="C469" s="22" t="str">
        <v>13.01.02.036</v>
      </c>
      <c r="D469" s="22" t="str">
        <v>TF02-i-CAN(单品包装)-V1.0</v>
      </c>
      <c r="E469" s="6"/>
      <c r="F469" s="55" t="str">
        <v>胡东森</v>
      </c>
      <c r="G469" s="55">
        <v>10</v>
      </c>
      <c r="H469" s="54">
        <v>45168</v>
      </c>
      <c r="I469" s="6" t="str">
        <v>YC(销售预测)</v>
      </c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</row>
    <row customHeight="true" ht="20" r="470">
      <c r="A470" s="6" t="str">
        <v>ID470</v>
      </c>
      <c r="B470" s="55" t="str">
        <v>胡东森</v>
      </c>
      <c r="C470" s="22" t="str">
        <v>13.01.02.038</v>
      </c>
      <c r="D470" s="22" t="str">
        <v>TF02-Pro-W-485(单品包装)-V1.0</v>
      </c>
      <c r="E470" s="6"/>
      <c r="F470" s="55" t="str">
        <v>胡东森</v>
      </c>
      <c r="G470" s="55">
        <v>30</v>
      </c>
      <c r="H470" s="54">
        <v>45168</v>
      </c>
      <c r="I470" s="6" t="str">
        <v>YC(销售预测)</v>
      </c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</row>
    <row customHeight="true" ht="20" r="471">
      <c r="A471" s="6" t="str">
        <v>ID471</v>
      </c>
      <c r="B471" s="55" t="str">
        <v>吕楠</v>
      </c>
      <c r="C471" s="22" t="str">
        <v>13.01.04.042</v>
      </c>
      <c r="D471" s="22" t="str">
        <v>TFmini-S-V1.8.1(整箱包装)-V1.0</v>
      </c>
      <c r="E471" s="6"/>
      <c r="F471" s="55" t="str">
        <v>吕楠</v>
      </c>
      <c r="G471" s="55">
        <v>4844</v>
      </c>
      <c r="H471" s="54">
        <v>45168</v>
      </c>
      <c r="I471" s="6" t="str">
        <v>YC(销售预测)</v>
      </c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</row>
    <row customHeight="true" ht="20" r="472">
      <c r="A472" s="6" t="str">
        <v>ID473</v>
      </c>
      <c r="B472" s="55" t="str">
        <v>胡东森</v>
      </c>
      <c r="C472" s="22" t="str">
        <v>13.01.04.046</v>
      </c>
      <c r="D472" s="22" t="str">
        <v>TFmini-i-485(整箱包装)-V1.0</v>
      </c>
      <c r="E472" s="6"/>
      <c r="F472" s="55" t="str">
        <v>胡东森</v>
      </c>
      <c r="G472" s="55">
        <v>64</v>
      </c>
      <c r="H472" s="54">
        <v>45168</v>
      </c>
      <c r="I472" s="6" t="str">
        <v>YC(销售预测)</v>
      </c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</row>
    <row customHeight="true" ht="20" r="473">
      <c r="A473" s="6" t="str">
        <v>ID474</v>
      </c>
      <c r="B473" s="55" t="str">
        <v>孙彦青</v>
      </c>
      <c r="C473" s="22" t="str">
        <v>13.01.05.013</v>
      </c>
      <c r="D473" s="22" t="str">
        <v>TF03-100 4~20mA（单品包装）-V1.0</v>
      </c>
      <c r="E473" s="6"/>
      <c r="F473" s="55" t="str">
        <v>孙彦青</v>
      </c>
      <c r="G473" s="55">
        <v>20</v>
      </c>
      <c r="H473" s="54">
        <v>45168</v>
      </c>
      <c r="I473" s="6" t="str">
        <v>YC(销售预测)</v>
      </c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</row>
    <row customHeight="true" ht="20" r="474">
      <c r="A474" s="6" t="str">
        <v>ID475</v>
      </c>
      <c r="B474" s="55" t="str">
        <v>刘双双</v>
      </c>
      <c r="C474" s="22" t="str">
        <v>13.01.05.017</v>
      </c>
      <c r="D474" s="22" t="str">
        <v>TF03-UART(整箱包装)-V1.1</v>
      </c>
      <c r="E474" s="6"/>
      <c r="F474" s="55" t="str">
        <v>刘双双</v>
      </c>
      <c r="G474" s="55">
        <v>200</v>
      </c>
      <c r="H474" s="54">
        <v>45168</v>
      </c>
      <c r="I474" s="6" t="str">
        <v>YC(销售预测)</v>
      </c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</row>
    <row customHeight="true" ht="20" r="475">
      <c r="A475" s="6" t="str">
        <v>ID476</v>
      </c>
      <c r="B475" s="55" t="str">
        <v>吕楠</v>
      </c>
      <c r="C475" s="22" t="str">
        <v>13.01.05.017</v>
      </c>
      <c r="D475" s="22" t="str">
        <v>TF03-UART(整箱包装)-V1.1</v>
      </c>
      <c r="E475" s="6"/>
      <c r="F475" s="55" t="str">
        <v>吕楠</v>
      </c>
      <c r="G475" s="55">
        <v>260</v>
      </c>
      <c r="H475" s="54">
        <v>45168</v>
      </c>
      <c r="I475" s="6" t="str">
        <v>YC(销售预测)</v>
      </c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</row>
    <row customHeight="true" ht="20" r="476">
      <c r="A476" s="6" t="str">
        <v>ID477</v>
      </c>
      <c r="B476" s="55" t="str">
        <v>刘洪清</v>
      </c>
      <c r="C476" s="22" t="str">
        <v>13.01.05.018</v>
      </c>
      <c r="D476" s="22" t="str">
        <v>TF03-485(整箱包装)-V1.1</v>
      </c>
      <c r="E476" s="6"/>
      <c r="F476" s="55" t="str">
        <v>刘洪清</v>
      </c>
      <c r="G476" s="55">
        <v>50</v>
      </c>
      <c r="H476" s="54">
        <v>45168</v>
      </c>
      <c r="I476" s="6" t="str">
        <v>YC(销售预测)</v>
      </c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</row>
    <row customHeight="true" ht="20" r="477">
      <c r="A477" s="6" t="str">
        <v>ID478</v>
      </c>
      <c r="B477" s="55" t="str">
        <v>郑凯文</v>
      </c>
      <c r="C477" s="6" t="str">
        <v>13.01.05.035</v>
      </c>
      <c r="D477" s="6" t="str">
        <v>TF03-100-CAN-无logo-SDJL(整箱包装)</v>
      </c>
      <c r="E477" s="6"/>
      <c r="F477" s="55" t="str">
        <v>郑凯文</v>
      </c>
      <c r="G477" s="55">
        <v>30</v>
      </c>
      <c r="H477" s="54">
        <v>45168</v>
      </c>
      <c r="I477" s="6" t="str">
        <v>YC(销售预测)</v>
      </c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</row>
    <row customHeight="true" ht="20" r="478">
      <c r="A478" s="6" t="str">
        <v>ID479</v>
      </c>
      <c r="B478" s="55" t="str">
        <v>胡东森</v>
      </c>
      <c r="C478" s="22" t="str">
        <v>13.01.06.004</v>
      </c>
      <c r="D478" s="22" t="str">
        <v>S2R继电器板</v>
      </c>
      <c r="E478" s="6"/>
      <c r="F478" s="55" t="str">
        <v>胡东森</v>
      </c>
      <c r="G478" s="55">
        <v>30</v>
      </c>
      <c r="H478" s="54">
        <v>45168</v>
      </c>
      <c r="I478" s="6" t="str">
        <v>YC(销售预测)</v>
      </c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</row>
    <row customHeight="true" ht="20" r="479">
      <c r="A479" s="6" t="str">
        <v>ID480</v>
      </c>
      <c r="B479" s="55" t="str">
        <v>冯志刚</v>
      </c>
      <c r="C479" s="22" t="str">
        <v>13.01.07.002</v>
      </c>
      <c r="D479" s="22" t="str">
        <v>TF-luna(标品/整箱包装)-V1.0</v>
      </c>
      <c r="E479" s="6"/>
      <c r="F479" s="55" t="str">
        <v>冯志刚</v>
      </c>
      <c r="G479" s="55">
        <v>4200</v>
      </c>
      <c r="H479" s="54">
        <v>45168</v>
      </c>
      <c r="I479" s="6" t="str">
        <v>YC(销售预测)</v>
      </c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</row>
    <row customHeight="true" ht="20" r="480">
      <c r="A480" s="6" t="str">
        <v>ID481</v>
      </c>
      <c r="B480" s="55" t="str">
        <v>孙彦青</v>
      </c>
      <c r="C480" s="22" t="str">
        <v>13.01.07.002</v>
      </c>
      <c r="D480" s="22" t="str">
        <v>TF-luna(标品/整箱包装)-V1.0</v>
      </c>
      <c r="E480" s="6"/>
      <c r="F480" s="55" t="str">
        <v>孙彦青</v>
      </c>
      <c r="G480" s="55">
        <v>3600</v>
      </c>
      <c r="H480" s="54">
        <v>45168</v>
      </c>
      <c r="I480" s="6" t="str">
        <v>YC(销售预测)</v>
      </c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</row>
    <row customHeight="true" ht="20" r="481">
      <c r="A481" s="6" t="str">
        <v>ID482</v>
      </c>
      <c r="B481" s="55" t="str">
        <v>刘洪清</v>
      </c>
      <c r="C481" s="22" t="str">
        <v>13.01.07.002</v>
      </c>
      <c r="D481" s="22" t="str">
        <v>TF-luna(标品/整箱包装)-V1.0</v>
      </c>
      <c r="E481" s="6"/>
      <c r="F481" s="55" t="str">
        <v>刘洪清</v>
      </c>
      <c r="G481" s="55">
        <v>300</v>
      </c>
      <c r="H481" s="54">
        <v>45168</v>
      </c>
      <c r="I481" s="6" t="str">
        <v>YC(销售预测)</v>
      </c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</row>
    <row customHeight="true" ht="20" r="482">
      <c r="A482" s="6" t="str">
        <v>ID483</v>
      </c>
      <c r="B482" s="55" t="str">
        <v>聂林云</v>
      </c>
      <c r="C482" s="6" t="str">
        <v>13.01.07.008</v>
      </c>
      <c r="D482" s="6" t="str">
        <v>TF-Luna-ASU</v>
      </c>
      <c r="E482" s="6"/>
      <c r="F482" s="55" t="str">
        <v>聂林云</v>
      </c>
      <c r="G482" s="55">
        <v>1000</v>
      </c>
      <c r="H482" s="54">
        <v>45168</v>
      </c>
      <c r="I482" s="6" t="str">
        <v>YC(销售预测)</v>
      </c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</row>
    <row customHeight="true" ht="20" r="483">
      <c r="A483" s="6" t="str">
        <v>ID484</v>
      </c>
      <c r="B483" s="6" t="str">
        <v>刘艳</v>
      </c>
      <c r="C483" s="6" t="str">
        <v>13.01.07.011</v>
      </c>
      <c r="D483" s="6" t="str">
        <v>TF-Luna-OW</v>
      </c>
      <c r="E483" s="6" t="str">
        <v>OTODATA WIRELESS NETWORK INC</v>
      </c>
      <c r="F483" s="6" t="str">
        <v>刘艳</v>
      </c>
      <c r="G483" s="6">
        <v>3000</v>
      </c>
      <c r="H483" s="54">
        <v>45168</v>
      </c>
      <c r="I483" s="6" t="str">
        <v>PO(客户付款)</v>
      </c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</row>
    <row customHeight="true" ht="20" r="484">
      <c r="A484" s="6" t="str">
        <v>ID485</v>
      </c>
      <c r="B484" s="55" t="str">
        <v>刘双双</v>
      </c>
      <c r="C484" s="22" t="str">
        <v>13.01.08.006</v>
      </c>
      <c r="D484" s="22" t="str">
        <v>TFmini Plus-2400标品(整箱包装)-V1.0</v>
      </c>
      <c r="E484" s="6"/>
      <c r="F484" s="55" t="str">
        <v>刘双双</v>
      </c>
      <c r="G484" s="55">
        <v>400</v>
      </c>
      <c r="H484" s="54">
        <v>45168</v>
      </c>
      <c r="I484" s="6" t="str">
        <v>YC(销售预测)</v>
      </c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</row>
    <row customHeight="true" ht="20" r="485">
      <c r="A485" s="6" t="str">
        <v>ID486</v>
      </c>
      <c r="B485" s="55" t="str">
        <v>冯志刚</v>
      </c>
      <c r="C485" s="22" t="str">
        <v>13.01.08.006</v>
      </c>
      <c r="D485" s="22" t="str">
        <v>TFmini Plus-2400标品(整箱包装)-V1.0</v>
      </c>
      <c r="E485" s="6"/>
      <c r="F485" s="55" t="str">
        <v>冯志刚</v>
      </c>
      <c r="G485" s="55">
        <v>200</v>
      </c>
      <c r="H485" s="54">
        <v>45168</v>
      </c>
      <c r="I485" s="6" t="str">
        <v>YC(销售预测)</v>
      </c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</row>
    <row customHeight="true" ht="20" r="486">
      <c r="A486" s="6" t="str">
        <v>ID487</v>
      </c>
      <c r="B486" s="55" t="str">
        <v>胡东森</v>
      </c>
      <c r="C486" s="22" t="str">
        <v>13.01.08.006</v>
      </c>
      <c r="D486" s="22" t="str">
        <v>TFmini Plus-2400标品(整箱包装)-V1.0</v>
      </c>
      <c r="E486" s="6"/>
      <c r="F486" s="55" t="str">
        <v>胡东森</v>
      </c>
      <c r="G486" s="55">
        <v>50</v>
      </c>
      <c r="H486" s="54">
        <v>45168</v>
      </c>
      <c r="I486" s="6" t="str">
        <v>YC(销售预测)</v>
      </c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</row>
    <row customHeight="true" ht="20" r="487">
      <c r="A487" s="6" t="str">
        <v>ID488</v>
      </c>
      <c r="B487" s="55" t="str">
        <v>刘双双</v>
      </c>
      <c r="C487" s="6" t="str">
        <v>13.01.08.010</v>
      </c>
      <c r="D487" s="6" t="str">
        <v>TFmini Plus-ABB</v>
      </c>
      <c r="E487" s="6"/>
      <c r="F487" s="55" t="str">
        <v>刘双双</v>
      </c>
      <c r="G487" s="55">
        <v>235</v>
      </c>
      <c r="H487" s="54">
        <v>45168</v>
      </c>
      <c r="I487" s="6" t="str">
        <v>YC(销售预测)</v>
      </c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</row>
    <row customHeight="true" ht="20" r="488">
      <c r="A488" s="6" t="str">
        <v>ID489</v>
      </c>
      <c r="B488" s="55" t="str">
        <v>孙彦青</v>
      </c>
      <c r="C488" s="22" t="str">
        <v>13.01.09.002</v>
      </c>
      <c r="D488" s="22" t="str">
        <v>TF350-485(单品包装)-V1.0</v>
      </c>
      <c r="E488" s="6"/>
      <c r="F488" s="55" t="str">
        <v>孙彦青</v>
      </c>
      <c r="G488" s="55">
        <v>30</v>
      </c>
      <c r="H488" s="54">
        <v>45168</v>
      </c>
      <c r="I488" s="6" t="str">
        <v>YC(销售预测)</v>
      </c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</row>
    <row customHeight="true" ht="20" r="489">
      <c r="A489" s="6" t="str">
        <v>ID286</v>
      </c>
      <c r="B489" s="6" t="str">
        <v>系统</v>
      </c>
      <c r="C489" s="6" t="str">
        <v>13.01.02.023</v>
      </c>
      <c r="D489" s="6" t="str">
        <v>TF02-Pro标品(整箱包装)-V1.0</v>
      </c>
      <c r="E489" s="6" t="str">
        <v>日常</v>
      </c>
      <c r="F489" s="6" t="str">
        <v>系统</v>
      </c>
      <c r="G489" s="6">
        <v>10</v>
      </c>
      <c r="H489" s="54">
        <v>45176</v>
      </c>
      <c r="I489" s="6" t="str">
        <v>YG(供应链预估)</v>
      </c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</row>
    <row customHeight="true" ht="20" r="490">
      <c r="A490" s="6" t="str">
        <v>ID287</v>
      </c>
      <c r="B490" s="6" t="str">
        <v>系统</v>
      </c>
      <c r="C490" s="6" t="str">
        <v>13.01.02.024</v>
      </c>
      <c r="D490" s="6" t="str">
        <v>TF02-Pro标品(单品包装)-V1.0</v>
      </c>
      <c r="E490" s="6" t="str">
        <v>日常</v>
      </c>
      <c r="F490" s="6" t="str">
        <v>系统</v>
      </c>
      <c r="G490" s="6">
        <v>40</v>
      </c>
      <c r="H490" s="54">
        <v>45176</v>
      </c>
      <c r="I490" s="6" t="str">
        <v>YG(供应链预估)</v>
      </c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</row>
    <row customHeight="true" ht="20" r="491">
      <c r="A491" s="6" t="str">
        <v>ID288</v>
      </c>
      <c r="B491" s="6" t="str">
        <v>系统</v>
      </c>
      <c r="C491" s="6" t="str">
        <v>13.01.02.035</v>
      </c>
      <c r="D491" s="6" t="str">
        <v>TF02-i-485(单品包装)-V1.0</v>
      </c>
      <c r="E491" s="6" t="str">
        <v>日常</v>
      </c>
      <c r="F491" s="6" t="str">
        <v>系统</v>
      </c>
      <c r="G491" s="6">
        <v>6</v>
      </c>
      <c r="H491" s="54">
        <v>45176</v>
      </c>
      <c r="I491" s="6" t="str">
        <v>YG(供应链预估)</v>
      </c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</row>
    <row customHeight="true" ht="20" r="492">
      <c r="A492" s="6" t="str">
        <v>ID289</v>
      </c>
      <c r="B492" s="6" t="str">
        <v>系统</v>
      </c>
      <c r="C492" s="6" t="str">
        <v>13.01.02.036</v>
      </c>
      <c r="D492" s="6" t="str">
        <v>TF02-i-CAN(单品包装)-V1.0</v>
      </c>
      <c r="E492" s="6" t="str">
        <v>日常</v>
      </c>
      <c r="F492" s="6" t="str">
        <v>系统</v>
      </c>
      <c r="G492" s="6">
        <v>6</v>
      </c>
      <c r="H492" s="54">
        <v>45176</v>
      </c>
      <c r="I492" s="6" t="str">
        <v>YG(供应链预估)</v>
      </c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</row>
    <row customHeight="true" ht="20" r="493">
      <c r="A493" s="6" t="str">
        <v>ID290</v>
      </c>
      <c r="B493" s="6" t="str">
        <v>系统</v>
      </c>
      <c r="C493" s="6" t="str">
        <v>13.01.02.037</v>
      </c>
      <c r="D493" s="6" t="str">
        <v>TF02-Pro-W(单品包装)-V1.0</v>
      </c>
      <c r="E493" s="6" t="str">
        <v>日常</v>
      </c>
      <c r="F493" s="6" t="str">
        <v>系统</v>
      </c>
      <c r="G493" s="6">
        <v>4</v>
      </c>
      <c r="H493" s="54">
        <v>45176</v>
      </c>
      <c r="I493" s="6" t="str">
        <v>YG(供应链预估)</v>
      </c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</row>
    <row customHeight="true" ht="20" r="494">
      <c r="A494" s="6" t="str">
        <v>ID291</v>
      </c>
      <c r="B494" s="6" t="str">
        <v>系统</v>
      </c>
      <c r="C494" s="6" t="str">
        <v>13.01.02.038</v>
      </c>
      <c r="D494" s="6" t="str">
        <v>TF02-Pro-W-485(单品包装)-V1.0</v>
      </c>
      <c r="E494" s="6" t="str">
        <v>日常</v>
      </c>
      <c r="F494" s="6" t="str">
        <v>系统</v>
      </c>
      <c r="G494" s="6">
        <v>5</v>
      </c>
      <c r="H494" s="54">
        <v>45176</v>
      </c>
      <c r="I494" s="6" t="str">
        <v>YG(供应链预估)</v>
      </c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</row>
    <row customHeight="true" ht="20" r="495">
      <c r="A495" s="6" t="str">
        <v>ID292</v>
      </c>
      <c r="B495" s="6" t="str">
        <v>系统</v>
      </c>
      <c r="C495" s="6" t="str">
        <v>13.01.02.039</v>
      </c>
      <c r="D495" s="6" t="str">
        <v>TF02-Pro-Breezer</v>
      </c>
      <c r="E495" s="6" t="str">
        <v>日常</v>
      </c>
      <c r="F495" s="6" t="str">
        <v>系统</v>
      </c>
      <c r="G495" s="6">
        <v>2</v>
      </c>
      <c r="H495" s="54">
        <v>45176</v>
      </c>
      <c r="I495" s="6" t="str">
        <v>YG(供应链预估)</v>
      </c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</row>
    <row customHeight="true" ht="20" r="496">
      <c r="A496" s="6" t="str">
        <v>ID293</v>
      </c>
      <c r="B496" s="6" t="str">
        <v>系统</v>
      </c>
      <c r="C496" s="6" t="str">
        <v>13.01.04.035</v>
      </c>
      <c r="D496" s="6" t="str">
        <v>TFmini-S-I²C(单品包装)-V1.0</v>
      </c>
      <c r="E496" s="6" t="str">
        <v>日常</v>
      </c>
      <c r="F496" s="6" t="str">
        <v>系统</v>
      </c>
      <c r="G496" s="6">
        <v>10</v>
      </c>
      <c r="H496" s="54">
        <v>45176</v>
      </c>
      <c r="I496" s="6" t="str">
        <v>YG(供应链预估)</v>
      </c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</row>
    <row customHeight="true" ht="20" r="497">
      <c r="A497" s="6" t="str">
        <v>ID294</v>
      </c>
      <c r="B497" s="6" t="str">
        <v>系统</v>
      </c>
      <c r="C497" s="6" t="str">
        <v>13.01.04.041</v>
      </c>
      <c r="D497" s="6" t="str">
        <v>TFmini-S-V1.8.1(单品包装)-V1.0</v>
      </c>
      <c r="E497" s="6" t="str">
        <v>日常</v>
      </c>
      <c r="F497" s="6" t="str">
        <v>系统</v>
      </c>
      <c r="G497" s="6">
        <v>132</v>
      </c>
      <c r="H497" s="54">
        <v>45176</v>
      </c>
      <c r="I497" s="6" t="str">
        <v>YG(供应链预估)</v>
      </c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</row>
    <row customHeight="true" ht="20" r="498">
      <c r="A498" s="6" t="str">
        <v>ID295</v>
      </c>
      <c r="B498" s="6" t="str">
        <v>系统</v>
      </c>
      <c r="C498" s="6" t="str">
        <v>13.01.04.042</v>
      </c>
      <c r="D498" s="6" t="str">
        <v>TFmini-S-V1.8.1(整箱包装)-V1.0</v>
      </c>
      <c r="E498" s="6" t="str">
        <v>日常</v>
      </c>
      <c r="F498" s="6" t="str">
        <v>系统</v>
      </c>
      <c r="G498" s="6">
        <v>55</v>
      </c>
      <c r="H498" s="54">
        <v>45176</v>
      </c>
      <c r="I498" s="6" t="str">
        <v>YG(供应链预估)</v>
      </c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</row>
    <row customHeight="true" ht="20" r="499">
      <c r="A499" s="6" t="str">
        <v>ID296</v>
      </c>
      <c r="B499" s="6" t="str">
        <v>系统</v>
      </c>
      <c r="C499" s="6" t="str">
        <v>13.01.04.046</v>
      </c>
      <c r="D499" s="6" t="str">
        <v>TFmini-i-485(整箱包装)-V1.0</v>
      </c>
      <c r="E499" s="6" t="str">
        <v>日常</v>
      </c>
      <c r="F499" s="6" t="str">
        <v>系统</v>
      </c>
      <c r="G499" s="6">
        <v>7</v>
      </c>
      <c r="H499" s="54">
        <v>45176</v>
      </c>
      <c r="I499" s="6" t="str">
        <v>YG(供应链预估)</v>
      </c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</row>
    <row customHeight="true" ht="20" r="500">
      <c r="A500" s="6" t="str">
        <v>ID297</v>
      </c>
      <c r="B500" s="6" t="str">
        <v>系统</v>
      </c>
      <c r="C500" s="6" t="str">
        <v>13.01.04.047</v>
      </c>
      <c r="D500" s="6" t="str">
        <v>TFmini-i-CAN(整箱包装)-V1.0</v>
      </c>
      <c r="E500" s="6" t="str">
        <v>日常</v>
      </c>
      <c r="F500" s="6" t="str">
        <v>系统</v>
      </c>
      <c r="G500" s="6">
        <v>16</v>
      </c>
      <c r="H500" s="54">
        <v>45176</v>
      </c>
      <c r="I500" s="6" t="str">
        <v>YG(供应链预估)</v>
      </c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</row>
    <row customHeight="true" ht="20" r="501">
      <c r="A501" s="6" t="str">
        <v>ID298</v>
      </c>
      <c r="B501" s="6" t="str">
        <v>系统</v>
      </c>
      <c r="C501" s="6" t="str">
        <v>13.01.04.048</v>
      </c>
      <c r="D501" s="6" t="str">
        <v>TFmini-i-485(单品包装)-V1.0</v>
      </c>
      <c r="E501" s="6" t="str">
        <v>日常</v>
      </c>
      <c r="F501" s="6" t="str">
        <v>系统</v>
      </c>
      <c r="G501" s="6">
        <v>33</v>
      </c>
      <c r="H501" s="54">
        <v>45176</v>
      </c>
      <c r="I501" s="6" t="str">
        <v>YG(供应链预估)</v>
      </c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</row>
    <row customHeight="true" ht="20" r="502">
      <c r="A502" s="6" t="str">
        <v>ID299</v>
      </c>
      <c r="B502" s="6" t="str">
        <v>系统</v>
      </c>
      <c r="C502" s="6" t="str">
        <v>13.01.04.049</v>
      </c>
      <c r="D502" s="6" t="str">
        <v>TFmini-i-CAN(单品包装)-V1.0</v>
      </c>
      <c r="E502" s="6" t="str">
        <v>日常</v>
      </c>
      <c r="F502" s="6" t="str">
        <v>系统</v>
      </c>
      <c r="G502" s="6">
        <v>12</v>
      </c>
      <c r="H502" s="54">
        <v>45176</v>
      </c>
      <c r="I502" s="6" t="str">
        <v>YG(供应链预估)</v>
      </c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</row>
    <row customHeight="true" ht="20" r="503">
      <c r="A503" s="6" t="str">
        <v>ID300</v>
      </c>
      <c r="B503" s="6" t="str">
        <v>系统</v>
      </c>
      <c r="C503" s="6" t="str">
        <v>13.01.04.050</v>
      </c>
      <c r="D503" s="6" t="str">
        <v>TFmini-i-CAN(整箱) 2m散线</v>
      </c>
      <c r="E503" s="6" t="str">
        <v>日常</v>
      </c>
      <c r="F503" s="6" t="str">
        <v>系统</v>
      </c>
      <c r="G503" s="6">
        <v>15</v>
      </c>
      <c r="H503" s="54">
        <v>45176</v>
      </c>
      <c r="I503" s="6" t="str">
        <v>YG(供应链预估)</v>
      </c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</row>
    <row customHeight="true" ht="20" r="504">
      <c r="A504" s="6" t="str">
        <v>ID301</v>
      </c>
      <c r="B504" s="6" t="str">
        <v>系统</v>
      </c>
      <c r="C504" s="6" t="str">
        <v>13.01.04.051</v>
      </c>
      <c r="D504" s="6" t="str">
        <v>TFmini-i-485(整箱) 2m散线</v>
      </c>
      <c r="E504" s="6" t="str">
        <v>日常</v>
      </c>
      <c r="F504" s="6" t="str">
        <v>系统</v>
      </c>
      <c r="G504" s="6">
        <v>50</v>
      </c>
      <c r="H504" s="54">
        <v>45176</v>
      </c>
      <c r="I504" s="6" t="str">
        <v>YG(供应链预估)</v>
      </c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</row>
    <row customHeight="true" ht="20" r="505">
      <c r="A505" s="6" t="str">
        <v>ID302</v>
      </c>
      <c r="B505" s="6" t="str">
        <v>系统</v>
      </c>
      <c r="C505" s="6" t="str">
        <v>13.01.04.054</v>
      </c>
      <c r="D505" s="6" t="str">
        <v>TFmini-i-CAN(单品包装)-V1.1</v>
      </c>
      <c r="E505" s="6" t="str">
        <v>日常</v>
      </c>
      <c r="F505" s="6" t="str">
        <v>系统</v>
      </c>
      <c r="G505" s="6">
        <v>5</v>
      </c>
      <c r="H505" s="54">
        <v>45176</v>
      </c>
      <c r="I505" s="6" t="str">
        <v>YG(供应链预估)</v>
      </c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</row>
    <row customHeight="true" ht="20" r="506">
      <c r="A506" s="6" t="str">
        <v>ID303</v>
      </c>
      <c r="B506" s="6" t="str">
        <v>系统</v>
      </c>
      <c r="C506" s="6" t="str">
        <v>13.01.04.056</v>
      </c>
      <c r="D506" s="6" t="str">
        <v>TFmini-i-CAN-2m散线-V1.1</v>
      </c>
      <c r="E506" s="6" t="str">
        <v>日常</v>
      </c>
      <c r="F506" s="6" t="str">
        <v>系统</v>
      </c>
      <c r="G506" s="6">
        <v>23</v>
      </c>
      <c r="H506" s="54">
        <v>45176</v>
      </c>
      <c r="I506" s="6" t="str">
        <v>YG(供应链预估)</v>
      </c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</row>
    <row customHeight="true" ht="20" r="507">
      <c r="A507" s="6" t="str">
        <v>ID304</v>
      </c>
      <c r="B507" s="6" t="str">
        <v>系统</v>
      </c>
      <c r="C507" s="6" t="str">
        <v>13.01.05.005</v>
      </c>
      <c r="D507" s="6" t="str">
        <v>TF03-UART(单品包装)-V1.1</v>
      </c>
      <c r="E507" s="6" t="str">
        <v>日常</v>
      </c>
      <c r="F507" s="6" t="str">
        <v>系统</v>
      </c>
      <c r="G507" s="6">
        <v>34</v>
      </c>
      <c r="H507" s="54">
        <v>45176</v>
      </c>
      <c r="I507" s="6" t="str">
        <v>YG(供应链预估)</v>
      </c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</row>
    <row customHeight="true" ht="20" r="508">
      <c r="A508" s="6" t="str">
        <v>ID305</v>
      </c>
      <c r="B508" s="6" t="str">
        <v>系统</v>
      </c>
      <c r="C508" s="6" t="str">
        <v>13.01.05.006</v>
      </c>
      <c r="D508" s="6" t="str">
        <v>TF03-485(单品包装)-V1.1</v>
      </c>
      <c r="E508" s="6" t="str">
        <v>日常</v>
      </c>
      <c r="F508" s="6" t="str">
        <v>系统</v>
      </c>
      <c r="G508" s="6">
        <v>15</v>
      </c>
      <c r="H508" s="54">
        <v>45176</v>
      </c>
      <c r="I508" s="6" t="str">
        <v>YG(供应链预估)</v>
      </c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</row>
    <row customHeight="true" ht="20" r="509">
      <c r="A509" s="6" t="str">
        <v>ID306</v>
      </c>
      <c r="B509" s="6" t="str">
        <v>系统</v>
      </c>
      <c r="C509" s="6" t="str">
        <v>13.01.05.011</v>
      </c>
      <c r="D509" s="6" t="str">
        <v>TF03-180 4~20mA（单品包装）-V1.0</v>
      </c>
      <c r="E509" s="6" t="str">
        <v>日常</v>
      </c>
      <c r="F509" s="6" t="str">
        <v>系统</v>
      </c>
      <c r="G509" s="6">
        <v>2</v>
      </c>
      <c r="H509" s="54">
        <v>45176</v>
      </c>
      <c r="I509" s="6" t="str">
        <v>YG(供应链预估)</v>
      </c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</row>
    <row customHeight="true" ht="20" r="510">
      <c r="A510" s="6" t="str">
        <v>ID307</v>
      </c>
      <c r="B510" s="6" t="str">
        <v>系统</v>
      </c>
      <c r="C510" s="6" t="str">
        <v>13.01.05.013</v>
      </c>
      <c r="D510" s="6" t="str">
        <v>TF03-100 4~20mA（单品包装）-V1.0</v>
      </c>
      <c r="E510" s="6" t="str">
        <v>日常</v>
      </c>
      <c r="F510" s="6" t="str">
        <v>系统</v>
      </c>
      <c r="G510" s="6">
        <v>3</v>
      </c>
      <c r="H510" s="54">
        <v>45176</v>
      </c>
      <c r="I510" s="6" t="str">
        <v>YG(供应链预估)</v>
      </c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</row>
    <row customHeight="true" ht="20" r="511">
      <c r="A511" s="6" t="str">
        <v>ID308</v>
      </c>
      <c r="B511" s="6" t="str">
        <v>系统</v>
      </c>
      <c r="C511" s="6" t="str">
        <v>13.01.05.016</v>
      </c>
      <c r="D511" s="6" t="str">
        <v>TF03-232(单品包装)-V1.0</v>
      </c>
      <c r="E511" s="6" t="str">
        <v>日常</v>
      </c>
      <c r="F511" s="6" t="str">
        <v>系统</v>
      </c>
      <c r="G511" s="6">
        <v>3</v>
      </c>
      <c r="H511" s="54">
        <v>45176</v>
      </c>
      <c r="I511" s="6" t="str">
        <v>YG(供应链预估)</v>
      </c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</row>
    <row customHeight="true" ht="20" r="512">
      <c r="A512" s="6" t="str">
        <v>ID309</v>
      </c>
      <c r="B512" s="6" t="str">
        <v>系统</v>
      </c>
      <c r="C512" s="6" t="str">
        <v>13.01.05.017</v>
      </c>
      <c r="D512" s="6" t="str">
        <v>TF03-UART(整箱包装)-V1.1</v>
      </c>
      <c r="E512" s="6" t="str">
        <v>日常</v>
      </c>
      <c r="F512" s="6" t="str">
        <v>系统</v>
      </c>
      <c r="G512" s="6">
        <v>2</v>
      </c>
      <c r="H512" s="54">
        <v>45176</v>
      </c>
      <c r="I512" s="6" t="str">
        <v>YG(供应链预估)</v>
      </c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</row>
    <row customHeight="true" ht="20" r="513">
      <c r="A513" s="6" t="str">
        <v>ID310</v>
      </c>
      <c r="B513" s="6" t="str">
        <v>系统</v>
      </c>
      <c r="C513" s="6" t="str">
        <v>13.01.05.018</v>
      </c>
      <c r="D513" s="6" t="str">
        <v>TF03-485(整箱包装)-V1.1</v>
      </c>
      <c r="E513" s="6" t="str">
        <v>日常</v>
      </c>
      <c r="F513" s="6" t="str">
        <v>系统</v>
      </c>
      <c r="G513" s="6">
        <v>6</v>
      </c>
      <c r="H513" s="54">
        <v>45176</v>
      </c>
      <c r="I513" s="6" t="str">
        <v>YG(供应链预估)</v>
      </c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</row>
    <row customHeight="true" ht="20" r="514">
      <c r="A514" s="6" t="str">
        <v>ID311</v>
      </c>
      <c r="B514" s="6" t="str">
        <v>系统</v>
      </c>
      <c r="C514" s="6" t="str">
        <v>13.01.05.021</v>
      </c>
      <c r="D514" s="6" t="str">
        <v>TF03-V3-MT</v>
      </c>
      <c r="E514" s="6" t="str">
        <v>日常</v>
      </c>
      <c r="F514" s="6" t="str">
        <v>系统</v>
      </c>
      <c r="G514" s="6">
        <v>1</v>
      </c>
      <c r="H514" s="54">
        <v>45176</v>
      </c>
      <c r="I514" s="6" t="str">
        <v>YG(供应链预估)</v>
      </c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</row>
    <row customHeight="true" ht="20" r="515">
      <c r="A515" s="6" t="str">
        <v>ID312</v>
      </c>
      <c r="B515" s="6" t="str">
        <v>系统</v>
      </c>
      <c r="C515" s="6" t="str">
        <v>13.01.05.032</v>
      </c>
      <c r="D515" s="6" t="str">
        <v>TF03-UART-无LOGO</v>
      </c>
      <c r="E515" s="6" t="str">
        <v>日常</v>
      </c>
      <c r="F515" s="6" t="str">
        <v>系统</v>
      </c>
      <c r="G515" s="6">
        <v>1</v>
      </c>
      <c r="H515" s="54">
        <v>45176</v>
      </c>
      <c r="I515" s="6" t="str">
        <v>YG(供应链预估)</v>
      </c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</row>
    <row customHeight="true" ht="20" r="516">
      <c r="A516" s="6" t="str">
        <v>ID313</v>
      </c>
      <c r="B516" s="6" t="str">
        <v>系统</v>
      </c>
      <c r="C516" s="6" t="str">
        <v>13.01.06.004</v>
      </c>
      <c r="D516" s="6" t="str">
        <v>S2R继电器板</v>
      </c>
      <c r="E516" s="6" t="str">
        <v>日常</v>
      </c>
      <c r="F516" s="6" t="str">
        <v>系统</v>
      </c>
      <c r="G516" s="6">
        <v>6</v>
      </c>
      <c r="H516" s="54">
        <v>45176</v>
      </c>
      <c r="I516" s="6" t="str">
        <v>YG(供应链预估)</v>
      </c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</row>
    <row customHeight="true" ht="20" r="517">
      <c r="A517" s="6" t="str">
        <v>ID314</v>
      </c>
      <c r="B517" s="6" t="str">
        <v>系统</v>
      </c>
      <c r="C517" s="6" t="str">
        <v>13.01.07.001</v>
      </c>
      <c r="D517" s="6" t="str">
        <v>TF-luna(标品/单品包装)-V1.0</v>
      </c>
      <c r="E517" s="6" t="str">
        <v>日常</v>
      </c>
      <c r="F517" s="6" t="str">
        <v>系统</v>
      </c>
      <c r="G517" s="6">
        <v>388</v>
      </c>
      <c r="H517" s="54">
        <v>45176</v>
      </c>
      <c r="I517" s="6" t="str">
        <v>YG(供应链预估)</v>
      </c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</row>
    <row customHeight="true" ht="20" r="518">
      <c r="A518" s="6" t="str">
        <v>ID315</v>
      </c>
      <c r="B518" s="6" t="str">
        <v>系统</v>
      </c>
      <c r="C518" s="6" t="str">
        <v>13.01.07.002</v>
      </c>
      <c r="D518" s="6" t="str">
        <v>TF-luna(标品/整箱包装)-V1.0</v>
      </c>
      <c r="E518" s="6" t="str">
        <v>日常</v>
      </c>
      <c r="F518" s="6" t="str">
        <v>系统</v>
      </c>
      <c r="G518" s="6">
        <v>154</v>
      </c>
      <c r="H518" s="54">
        <v>45176</v>
      </c>
      <c r="I518" s="6" t="str">
        <v>YG(供应链预估)</v>
      </c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</row>
    <row customHeight="true" ht="20" r="519">
      <c r="A519" s="6" t="str">
        <v>ID316</v>
      </c>
      <c r="B519" s="6" t="str">
        <v>系统</v>
      </c>
      <c r="C519" s="6" t="str">
        <v>13.01.08.005</v>
      </c>
      <c r="D519" s="6" t="str">
        <v>TFmini Plus-2400标品(单品包装)-V1.0</v>
      </c>
      <c r="E519" s="6" t="str">
        <v>日常</v>
      </c>
      <c r="F519" s="6" t="str">
        <v>系统</v>
      </c>
      <c r="G519" s="6">
        <v>317</v>
      </c>
      <c r="H519" s="54">
        <v>45176</v>
      </c>
      <c r="I519" s="6" t="str">
        <v>YG(供应链预估)</v>
      </c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</row>
    <row customHeight="true" ht="20" r="520">
      <c r="A520" s="6" t="str">
        <v>ID317</v>
      </c>
      <c r="B520" s="6" t="str">
        <v>系统</v>
      </c>
      <c r="C520" s="6" t="str">
        <v>13.01.08.006</v>
      </c>
      <c r="D520" s="6" t="str">
        <v>TFmini Plus-2400标品(整箱包装)-V1.0</v>
      </c>
      <c r="E520" s="6" t="str">
        <v>日常</v>
      </c>
      <c r="F520" s="6" t="str">
        <v>系统</v>
      </c>
      <c r="G520" s="6">
        <v>160</v>
      </c>
      <c r="H520" s="54">
        <v>45176</v>
      </c>
      <c r="I520" s="6" t="str">
        <v>YG(供应链预估)</v>
      </c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</row>
    <row customHeight="true" ht="20" r="521">
      <c r="A521" s="6" t="str">
        <v>ID318</v>
      </c>
      <c r="B521" s="6" t="str">
        <v>系统</v>
      </c>
      <c r="C521" s="6" t="str">
        <v>13.01.08.007</v>
      </c>
      <c r="D521" s="6" t="str">
        <v>TFmini Plus-2400-I²C(单品包装)-V1.0</v>
      </c>
      <c r="E521" s="6" t="str">
        <v>日常</v>
      </c>
      <c r="F521" s="6" t="str">
        <v>系统</v>
      </c>
      <c r="G521" s="6">
        <v>15</v>
      </c>
      <c r="H521" s="54">
        <v>45176</v>
      </c>
      <c r="I521" s="6" t="str">
        <v>YG(供应链预估)</v>
      </c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</row>
    <row customHeight="true" ht="20" r="522">
      <c r="A522" s="6" t="str">
        <v>ID319</v>
      </c>
      <c r="B522" s="6" t="str">
        <v>系统</v>
      </c>
      <c r="C522" s="6" t="str">
        <v>13.01.09.001</v>
      </c>
      <c r="D522" s="6" t="str">
        <v>TF350-UART(单品包装)-V1.0</v>
      </c>
      <c r="E522" s="6" t="str">
        <v>日常</v>
      </c>
      <c r="F522" s="6" t="str">
        <v>系统</v>
      </c>
      <c r="G522" s="6">
        <v>2</v>
      </c>
      <c r="H522" s="54">
        <v>45176</v>
      </c>
      <c r="I522" s="6" t="str">
        <v>YG(供应链预估)</v>
      </c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</row>
    <row customHeight="true" ht="20" r="523">
      <c r="A523" s="6" t="str">
        <v>ID320</v>
      </c>
      <c r="B523" s="6" t="str">
        <v>系统</v>
      </c>
      <c r="C523" s="6" t="str">
        <v>13.01.09.002</v>
      </c>
      <c r="D523" s="6" t="str">
        <v>TF350-485(单品包装)-V1.0</v>
      </c>
      <c r="E523" s="6" t="str">
        <v>日常</v>
      </c>
      <c r="F523" s="6" t="str">
        <v>系统</v>
      </c>
      <c r="G523" s="6">
        <v>1</v>
      </c>
      <c r="H523" s="54">
        <v>45176</v>
      </c>
      <c r="I523" s="6" t="str">
        <v>YG(供应链预估)</v>
      </c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</row>
    <row customHeight="true" ht="20" r="524">
      <c r="A524" s="6" t="str">
        <v>ID321</v>
      </c>
      <c r="B524" s="6" t="str">
        <v>系统</v>
      </c>
      <c r="C524" s="6" t="str">
        <v>13.01.09.003</v>
      </c>
      <c r="D524" s="6" t="str">
        <v>TF350-232(单品包装)-V1.0</v>
      </c>
      <c r="E524" s="6" t="str">
        <v>日常</v>
      </c>
      <c r="F524" s="6" t="str">
        <v>系统</v>
      </c>
      <c r="G524" s="6">
        <v>1</v>
      </c>
      <c r="H524" s="54">
        <v>45176</v>
      </c>
      <c r="I524" s="6" t="str">
        <v>YG(供应链预估)</v>
      </c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</row>
    <row customHeight="true" ht="20" r="525">
      <c r="A525" s="6" t="str">
        <v>ID322</v>
      </c>
      <c r="B525" s="6" t="str">
        <v>系统</v>
      </c>
      <c r="C525" s="6" t="str">
        <v>13.01.02.023</v>
      </c>
      <c r="D525" s="6" t="str">
        <v>TF02-Pro标品(整箱包装)-V1.0</v>
      </c>
      <c r="E525" s="6" t="str">
        <v>代理商</v>
      </c>
      <c r="F525" s="6" t="str">
        <v>系统</v>
      </c>
      <c r="G525" s="6">
        <v>14</v>
      </c>
      <c r="H525" s="54">
        <v>45176</v>
      </c>
      <c r="I525" s="6" t="str">
        <v>YG(供应链预估)</v>
      </c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</row>
    <row customHeight="true" ht="20" r="526">
      <c r="A526" s="6" t="str">
        <v>ID323</v>
      </c>
      <c r="B526" s="6" t="str">
        <v>系统</v>
      </c>
      <c r="C526" s="6" t="str">
        <v>13.01.02.024</v>
      </c>
      <c r="D526" s="6" t="str">
        <v>TF02-Pro标品(单品包装)-V1.0</v>
      </c>
      <c r="E526" s="6" t="str">
        <v>代理商</v>
      </c>
      <c r="F526" s="6" t="str">
        <v>系统</v>
      </c>
      <c r="G526" s="6">
        <v>32</v>
      </c>
      <c r="H526" s="54">
        <v>45176</v>
      </c>
      <c r="I526" s="6" t="str">
        <v>YG(供应链预估)</v>
      </c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</row>
    <row customHeight="true" ht="20" r="527">
      <c r="A527" s="6" t="str">
        <v>ID324</v>
      </c>
      <c r="B527" s="6" t="str">
        <v>系统</v>
      </c>
      <c r="C527" s="6" t="str">
        <v>13.01.02.035</v>
      </c>
      <c r="D527" s="6" t="str">
        <v>TF02-i-485(单品包装)-V1.0</v>
      </c>
      <c r="E527" s="6" t="str">
        <v>代理商</v>
      </c>
      <c r="F527" s="6" t="str">
        <v>系统</v>
      </c>
      <c r="G527" s="6">
        <v>3</v>
      </c>
      <c r="H527" s="54">
        <v>45176</v>
      </c>
      <c r="I527" s="6" t="str">
        <v>YG(供应链预估)</v>
      </c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</row>
    <row customHeight="true" ht="20" r="528">
      <c r="A528" s="6" t="str">
        <v>ID325</v>
      </c>
      <c r="B528" s="6" t="str">
        <v>系统</v>
      </c>
      <c r="C528" s="6" t="str">
        <v>13.01.02.038</v>
      </c>
      <c r="D528" s="6" t="str">
        <v>TF02-Pro-W-485(单品包装)-V1.0</v>
      </c>
      <c r="E528" s="6" t="str">
        <v>代理商</v>
      </c>
      <c r="F528" s="6" t="str">
        <v>系统</v>
      </c>
      <c r="G528" s="6">
        <v>1</v>
      </c>
      <c r="H528" s="54">
        <v>45176</v>
      </c>
      <c r="I528" s="6" t="str">
        <v>YG(供应链预估)</v>
      </c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</row>
    <row customHeight="true" ht="20" r="529">
      <c r="A529" s="6" t="str">
        <v>ID326</v>
      </c>
      <c r="B529" s="6" t="str">
        <v>系统</v>
      </c>
      <c r="C529" s="6" t="str">
        <v>13.01.04.041</v>
      </c>
      <c r="D529" s="6" t="str">
        <v>TFmini-S-V1.8.1(单品包装)-V1.0</v>
      </c>
      <c r="E529" s="6" t="str">
        <v>代理商</v>
      </c>
      <c r="F529" s="6" t="str">
        <v>系统</v>
      </c>
      <c r="G529" s="6">
        <v>75</v>
      </c>
      <c r="H529" s="54">
        <v>45176</v>
      </c>
      <c r="I529" s="6" t="str">
        <v>YG(供应链预估)</v>
      </c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</row>
    <row customHeight="true" ht="20" r="530">
      <c r="A530" s="6" t="str">
        <v>ID327</v>
      </c>
      <c r="B530" s="6" t="str">
        <v>系统</v>
      </c>
      <c r="C530" s="6" t="str">
        <v>13.01.04.048</v>
      </c>
      <c r="D530" s="6" t="str">
        <v>TFmini-i-485(单品包装)-V1.0</v>
      </c>
      <c r="E530" s="6" t="str">
        <v>代理商</v>
      </c>
      <c r="F530" s="6" t="str">
        <v>系统</v>
      </c>
      <c r="G530" s="6">
        <v>3</v>
      </c>
      <c r="H530" s="54">
        <v>45176</v>
      </c>
      <c r="I530" s="6" t="str">
        <v>YG(供应链预估)</v>
      </c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</row>
    <row customHeight="true" ht="20" r="531">
      <c r="A531" s="6" t="str">
        <v>ID328</v>
      </c>
      <c r="B531" s="6" t="str">
        <v>系统</v>
      </c>
      <c r="C531" s="6" t="str">
        <v>13.01.05.018</v>
      </c>
      <c r="D531" s="6" t="str">
        <v>TF03-485(整箱包装)-V1.1</v>
      </c>
      <c r="E531" s="6" t="str">
        <v>代理商</v>
      </c>
      <c r="F531" s="6" t="str">
        <v>系统</v>
      </c>
      <c r="G531" s="6">
        <v>13</v>
      </c>
      <c r="H531" s="54">
        <v>45176</v>
      </c>
      <c r="I531" s="6" t="str">
        <v>YG(供应链预估)</v>
      </c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</row>
    <row customHeight="true" ht="20" r="532">
      <c r="A532" s="6" t="str">
        <v>ID329</v>
      </c>
      <c r="B532" s="6" t="str">
        <v>系统</v>
      </c>
      <c r="C532" s="6" t="str">
        <v>13.01.06.004</v>
      </c>
      <c r="D532" s="6" t="str">
        <v>S2R继电器板</v>
      </c>
      <c r="E532" s="6" t="str">
        <v>代理商</v>
      </c>
      <c r="F532" s="6" t="str">
        <v>系统</v>
      </c>
      <c r="G532" s="6">
        <v>2</v>
      </c>
      <c r="H532" s="54">
        <v>45176</v>
      </c>
      <c r="I532" s="6" t="str">
        <v>YG(供应链预估)</v>
      </c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</row>
    <row customHeight="true" ht="20" r="533">
      <c r="A533" s="6" t="str">
        <v>ID330</v>
      </c>
      <c r="B533" s="6" t="str">
        <v>系统</v>
      </c>
      <c r="C533" s="6" t="str">
        <v>13.01.07.001</v>
      </c>
      <c r="D533" s="6" t="str">
        <v>TF-luna(标品/单品包装)-V1.0</v>
      </c>
      <c r="E533" s="6" t="str">
        <v>代理商</v>
      </c>
      <c r="F533" s="6" t="str">
        <v>系统</v>
      </c>
      <c r="G533" s="6">
        <v>75</v>
      </c>
      <c r="H533" s="54">
        <v>45176</v>
      </c>
      <c r="I533" s="6" t="str">
        <v>YG(供应链预估)</v>
      </c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</row>
    <row customHeight="true" ht="20" r="534">
      <c r="A534" s="6" t="str">
        <v>ID331</v>
      </c>
      <c r="B534" s="6" t="str">
        <v>系统</v>
      </c>
      <c r="C534" s="6" t="str">
        <v>13.01.07.002</v>
      </c>
      <c r="D534" s="6" t="str">
        <v>TF-luna(标品/整箱包装)-V1.0</v>
      </c>
      <c r="E534" s="6" t="str">
        <v>代理商</v>
      </c>
      <c r="F534" s="6" t="str">
        <v>系统</v>
      </c>
      <c r="G534" s="6">
        <v>108</v>
      </c>
      <c r="H534" s="54">
        <v>45176</v>
      </c>
      <c r="I534" s="6" t="str">
        <v>YG(供应链预估)</v>
      </c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</row>
    <row customHeight="true" ht="20" r="535">
      <c r="A535" s="6" t="str">
        <v>ID332</v>
      </c>
      <c r="B535" s="6" t="str">
        <v>系统</v>
      </c>
      <c r="C535" s="6" t="str">
        <v>13.01.08.005</v>
      </c>
      <c r="D535" s="6" t="str">
        <v>TFmini Plus-2400标品(单品包装)-V1.0</v>
      </c>
      <c r="E535" s="6" t="str">
        <v>代理商</v>
      </c>
      <c r="F535" s="6" t="str">
        <v>系统</v>
      </c>
      <c r="G535" s="6">
        <v>31</v>
      </c>
      <c r="H535" s="54">
        <v>45176</v>
      </c>
      <c r="I535" s="6" t="str">
        <v>YG(供应链预估)</v>
      </c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</row>
    <row customHeight="true" ht="20" r="536">
      <c r="A536" s="6" t="str">
        <v>ID333</v>
      </c>
      <c r="B536" s="6" t="str">
        <v>系统</v>
      </c>
      <c r="C536" s="6" t="str">
        <v>13.01.08.007</v>
      </c>
      <c r="D536" s="6" t="str">
        <v>TFmini Plus-2400-I²C(单品包装)-V1.0</v>
      </c>
      <c r="E536" s="6" t="str">
        <v>代理商</v>
      </c>
      <c r="F536" s="6" t="str">
        <v>系统</v>
      </c>
      <c r="G536" s="6">
        <v>10</v>
      </c>
      <c r="H536" s="54">
        <v>45176</v>
      </c>
      <c r="I536" s="6" t="str">
        <v>YG(供应链预估)</v>
      </c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</row>
    <row customHeight="true" ht="20" r="537">
      <c r="A537" s="6" t="str">
        <v>ID334</v>
      </c>
      <c r="B537" s="6" t="str">
        <v>系统</v>
      </c>
      <c r="C537" s="6" t="str">
        <v>13.01.02.023</v>
      </c>
      <c r="D537" s="6" t="str">
        <v>TF02-Pro标品(整箱包装)-V1.0</v>
      </c>
      <c r="E537" s="6" t="str">
        <v>日常</v>
      </c>
      <c r="F537" s="6" t="str">
        <v>系统</v>
      </c>
      <c r="G537" s="6">
        <v>10</v>
      </c>
      <c r="H537" s="54">
        <v>45183</v>
      </c>
      <c r="I537" s="6" t="str">
        <v>YG(供应链预估)</v>
      </c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</row>
    <row customHeight="true" ht="20" r="538">
      <c r="A538" s="6" t="str">
        <v>ID335</v>
      </c>
      <c r="B538" s="6" t="str">
        <v>系统</v>
      </c>
      <c r="C538" s="6" t="str">
        <v>13.01.02.024</v>
      </c>
      <c r="D538" s="6" t="str">
        <v>TF02-Pro标品(单品包装)-V1.0</v>
      </c>
      <c r="E538" s="6" t="str">
        <v>日常</v>
      </c>
      <c r="F538" s="6" t="str">
        <v>系统</v>
      </c>
      <c r="G538" s="6">
        <v>40</v>
      </c>
      <c r="H538" s="54">
        <v>45183</v>
      </c>
      <c r="I538" s="6" t="str">
        <v>YG(供应链预估)</v>
      </c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</row>
    <row customHeight="true" ht="20" r="539">
      <c r="A539" s="6" t="str">
        <v>ID336</v>
      </c>
      <c r="B539" s="6" t="str">
        <v>系统</v>
      </c>
      <c r="C539" s="6" t="str">
        <v>13.01.02.035</v>
      </c>
      <c r="D539" s="6" t="str">
        <v>TF02-i-485(单品包装)-V1.0</v>
      </c>
      <c r="E539" s="6" t="str">
        <v>日常</v>
      </c>
      <c r="F539" s="6" t="str">
        <v>系统</v>
      </c>
      <c r="G539" s="6">
        <v>6</v>
      </c>
      <c r="H539" s="54">
        <v>45183</v>
      </c>
      <c r="I539" s="6" t="str">
        <v>YG(供应链预估)</v>
      </c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</row>
    <row customHeight="true" ht="20" r="540">
      <c r="A540" s="6" t="str">
        <v>ID337</v>
      </c>
      <c r="B540" s="6" t="str">
        <v>系统</v>
      </c>
      <c r="C540" s="6" t="str">
        <v>13.01.02.036</v>
      </c>
      <c r="D540" s="6" t="str">
        <v>TF02-i-CAN(单品包装)-V1.0</v>
      </c>
      <c r="E540" s="6" t="str">
        <v>日常</v>
      </c>
      <c r="F540" s="6" t="str">
        <v>系统</v>
      </c>
      <c r="G540" s="6">
        <v>6</v>
      </c>
      <c r="H540" s="54">
        <v>45183</v>
      </c>
      <c r="I540" s="6" t="str">
        <v>YG(供应链预估)</v>
      </c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</row>
    <row customHeight="true" ht="20" r="541">
      <c r="A541" s="6" t="str">
        <v>ID338</v>
      </c>
      <c r="B541" s="6" t="str">
        <v>系统</v>
      </c>
      <c r="C541" s="6" t="str">
        <v>13.01.02.037</v>
      </c>
      <c r="D541" s="6" t="str">
        <v>TF02-Pro-W(单品包装)-V1.0</v>
      </c>
      <c r="E541" s="6" t="str">
        <v>日常</v>
      </c>
      <c r="F541" s="6" t="str">
        <v>系统</v>
      </c>
      <c r="G541" s="6">
        <v>4</v>
      </c>
      <c r="H541" s="54">
        <v>45183</v>
      </c>
      <c r="I541" s="6" t="str">
        <v>YG(供应链预估)</v>
      </c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</row>
    <row customHeight="true" ht="20" r="542">
      <c r="A542" s="6" t="str">
        <v>ID339</v>
      </c>
      <c r="B542" s="6" t="str">
        <v>系统</v>
      </c>
      <c r="C542" s="6" t="str">
        <v>13.01.02.038</v>
      </c>
      <c r="D542" s="6" t="str">
        <v>TF02-Pro-W-485(单品包装)-V1.0</v>
      </c>
      <c r="E542" s="6" t="str">
        <v>日常</v>
      </c>
      <c r="F542" s="6" t="str">
        <v>系统</v>
      </c>
      <c r="G542" s="6">
        <v>5</v>
      </c>
      <c r="H542" s="54">
        <v>45183</v>
      </c>
      <c r="I542" s="6" t="str">
        <v>YG(供应链预估)</v>
      </c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</row>
    <row customHeight="true" ht="20" r="543">
      <c r="A543" s="6" t="str">
        <v>ID340</v>
      </c>
      <c r="B543" s="6" t="str">
        <v>系统</v>
      </c>
      <c r="C543" s="6" t="str">
        <v>13.01.02.039</v>
      </c>
      <c r="D543" s="6" t="str">
        <v>TF02-Pro-Breezer</v>
      </c>
      <c r="E543" s="6" t="str">
        <v>日常</v>
      </c>
      <c r="F543" s="6" t="str">
        <v>系统</v>
      </c>
      <c r="G543" s="6">
        <v>2</v>
      </c>
      <c r="H543" s="54">
        <v>45183</v>
      </c>
      <c r="I543" s="6" t="str">
        <v>YG(供应链预估)</v>
      </c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</row>
    <row customHeight="true" ht="20" r="544">
      <c r="A544" s="6" t="str">
        <v>ID341</v>
      </c>
      <c r="B544" s="6" t="str">
        <v>系统</v>
      </c>
      <c r="C544" s="6" t="str">
        <v>13.01.04.035</v>
      </c>
      <c r="D544" s="6" t="str">
        <v>TFmini-S-I²C(单品包装)-V1.0</v>
      </c>
      <c r="E544" s="6" t="str">
        <v>日常</v>
      </c>
      <c r="F544" s="6" t="str">
        <v>系统</v>
      </c>
      <c r="G544" s="6">
        <v>10</v>
      </c>
      <c r="H544" s="54">
        <v>45183</v>
      </c>
      <c r="I544" s="6" t="str">
        <v>YG(供应链预估)</v>
      </c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</row>
    <row customHeight="true" ht="20" r="545">
      <c r="A545" s="6" t="str">
        <v>ID342</v>
      </c>
      <c r="B545" s="6" t="str">
        <v>系统</v>
      </c>
      <c r="C545" s="6" t="str">
        <v>13.01.04.041</v>
      </c>
      <c r="D545" s="6" t="str">
        <v>TFmini-S-V1.8.1(单品包装)-V1.0</v>
      </c>
      <c r="E545" s="6" t="str">
        <v>日常</v>
      </c>
      <c r="F545" s="6" t="str">
        <v>系统</v>
      </c>
      <c r="G545" s="6">
        <v>132</v>
      </c>
      <c r="H545" s="54">
        <v>45183</v>
      </c>
      <c r="I545" s="6" t="str">
        <v>YG(供应链预估)</v>
      </c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</row>
    <row customHeight="true" ht="20" r="546">
      <c r="A546" s="6" t="str">
        <v>ID343</v>
      </c>
      <c r="B546" s="6" t="str">
        <v>系统</v>
      </c>
      <c r="C546" s="6" t="str">
        <v>13.01.04.042</v>
      </c>
      <c r="D546" s="6" t="str">
        <v>TFmini-S-V1.8.1(整箱包装)-V1.0</v>
      </c>
      <c r="E546" s="6" t="str">
        <v>日常</v>
      </c>
      <c r="F546" s="6" t="str">
        <v>系统</v>
      </c>
      <c r="G546" s="6">
        <v>55</v>
      </c>
      <c r="H546" s="54">
        <v>45183</v>
      </c>
      <c r="I546" s="6" t="str">
        <v>YG(供应链预估)</v>
      </c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</row>
    <row customHeight="true" ht="20" r="547">
      <c r="A547" s="6" t="str">
        <v>ID344</v>
      </c>
      <c r="B547" s="6" t="str">
        <v>系统</v>
      </c>
      <c r="C547" s="6" t="str">
        <v>13.01.04.046</v>
      </c>
      <c r="D547" s="6" t="str">
        <v>TFmini-i-485(整箱包装)-V1.0</v>
      </c>
      <c r="E547" s="6" t="str">
        <v>日常</v>
      </c>
      <c r="F547" s="6" t="str">
        <v>系统</v>
      </c>
      <c r="G547" s="6">
        <v>7</v>
      </c>
      <c r="H547" s="54">
        <v>45183</v>
      </c>
      <c r="I547" s="6" t="str">
        <v>YG(供应链预估)</v>
      </c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</row>
    <row customHeight="true" ht="20" r="548">
      <c r="A548" s="6" t="str">
        <v>ID345</v>
      </c>
      <c r="B548" s="6" t="str">
        <v>系统</v>
      </c>
      <c r="C548" s="6" t="str">
        <v>13.01.04.047</v>
      </c>
      <c r="D548" s="6" t="str">
        <v>TFmini-i-CAN(整箱包装)-V1.0</v>
      </c>
      <c r="E548" s="6" t="str">
        <v>日常</v>
      </c>
      <c r="F548" s="6" t="str">
        <v>系统</v>
      </c>
      <c r="G548" s="6">
        <v>16</v>
      </c>
      <c r="H548" s="54">
        <v>45183</v>
      </c>
      <c r="I548" s="6" t="str">
        <v>YG(供应链预估)</v>
      </c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</row>
    <row customHeight="true" ht="20" r="549">
      <c r="A549" s="6" t="str">
        <v>ID346</v>
      </c>
      <c r="B549" s="6" t="str">
        <v>系统</v>
      </c>
      <c r="C549" s="6" t="str">
        <v>13.01.04.048</v>
      </c>
      <c r="D549" s="6" t="str">
        <v>TFmini-i-485(单品包装)-V1.0</v>
      </c>
      <c r="E549" s="6" t="str">
        <v>日常</v>
      </c>
      <c r="F549" s="6" t="str">
        <v>系统</v>
      </c>
      <c r="G549" s="6">
        <v>33</v>
      </c>
      <c r="H549" s="54">
        <v>45183</v>
      </c>
      <c r="I549" s="6" t="str">
        <v>YG(供应链预估)</v>
      </c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</row>
    <row customHeight="true" ht="20" r="550">
      <c r="A550" s="6" t="str">
        <v>ID347</v>
      </c>
      <c r="B550" s="6" t="str">
        <v>系统</v>
      </c>
      <c r="C550" s="6" t="str">
        <v>13.01.04.049</v>
      </c>
      <c r="D550" s="6" t="str">
        <v>TFmini-i-CAN(单品包装)-V1.0</v>
      </c>
      <c r="E550" s="6" t="str">
        <v>日常</v>
      </c>
      <c r="F550" s="6" t="str">
        <v>系统</v>
      </c>
      <c r="G550" s="6">
        <v>12</v>
      </c>
      <c r="H550" s="54">
        <v>45183</v>
      </c>
      <c r="I550" s="6" t="str">
        <v>YG(供应链预估)</v>
      </c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</row>
    <row customHeight="true" ht="20" r="551">
      <c r="A551" s="6" t="str">
        <v>ID348</v>
      </c>
      <c r="B551" s="6" t="str">
        <v>系统</v>
      </c>
      <c r="C551" s="6" t="str">
        <v>13.01.04.050</v>
      </c>
      <c r="D551" s="6" t="str">
        <v>TFmini-i-CAN(整箱) 2m散线</v>
      </c>
      <c r="E551" s="6" t="str">
        <v>日常</v>
      </c>
      <c r="F551" s="6" t="str">
        <v>系统</v>
      </c>
      <c r="G551" s="6">
        <v>15</v>
      </c>
      <c r="H551" s="54">
        <v>45183</v>
      </c>
      <c r="I551" s="6" t="str">
        <v>YG(供应链预估)</v>
      </c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</row>
    <row customHeight="true" ht="20" r="552">
      <c r="A552" s="6" t="str">
        <v>ID349</v>
      </c>
      <c r="B552" s="6" t="str">
        <v>系统</v>
      </c>
      <c r="C552" s="6" t="str">
        <v>13.01.04.051</v>
      </c>
      <c r="D552" s="6" t="str">
        <v>TFmini-i-485(整箱) 2m散线</v>
      </c>
      <c r="E552" s="6" t="str">
        <v>日常</v>
      </c>
      <c r="F552" s="6" t="str">
        <v>系统</v>
      </c>
      <c r="G552" s="6">
        <v>50</v>
      </c>
      <c r="H552" s="54">
        <v>45183</v>
      </c>
      <c r="I552" s="6" t="str">
        <v>YG(供应链预估)</v>
      </c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</row>
    <row customHeight="true" ht="20" r="553">
      <c r="A553" s="6" t="str">
        <v>ID350</v>
      </c>
      <c r="B553" s="6" t="str">
        <v>系统</v>
      </c>
      <c r="C553" s="6" t="str">
        <v>13.01.04.054</v>
      </c>
      <c r="D553" s="6" t="str">
        <v>TFmini-i-CAN(单品包装)-V1.1</v>
      </c>
      <c r="E553" s="6" t="str">
        <v>日常</v>
      </c>
      <c r="F553" s="6" t="str">
        <v>系统</v>
      </c>
      <c r="G553" s="6">
        <v>5</v>
      </c>
      <c r="H553" s="54">
        <v>45183</v>
      </c>
      <c r="I553" s="6" t="str">
        <v>YG(供应链预估)</v>
      </c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</row>
    <row customHeight="true" ht="20" r="554">
      <c r="A554" s="6" t="str">
        <v>ID351</v>
      </c>
      <c r="B554" s="6" t="str">
        <v>系统</v>
      </c>
      <c r="C554" s="6" t="str">
        <v>13.01.04.056</v>
      </c>
      <c r="D554" s="6" t="str">
        <v>TFmini-i-CAN-2m散线-V1.1</v>
      </c>
      <c r="E554" s="6" t="str">
        <v>日常</v>
      </c>
      <c r="F554" s="6" t="str">
        <v>系统</v>
      </c>
      <c r="G554" s="6">
        <v>23</v>
      </c>
      <c r="H554" s="54">
        <v>45183</v>
      </c>
      <c r="I554" s="6" t="str">
        <v>YG(供应链预估)</v>
      </c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</row>
    <row customHeight="true" ht="20" r="555">
      <c r="A555" s="6" t="str">
        <v>ID352</v>
      </c>
      <c r="B555" s="6" t="str">
        <v>系统</v>
      </c>
      <c r="C555" s="6" t="str">
        <v>13.01.05.005</v>
      </c>
      <c r="D555" s="6" t="str">
        <v>TF03-UART(单品包装)-V1.1</v>
      </c>
      <c r="E555" s="6" t="str">
        <v>日常</v>
      </c>
      <c r="F555" s="6" t="str">
        <v>系统</v>
      </c>
      <c r="G555" s="6">
        <v>34</v>
      </c>
      <c r="H555" s="54">
        <v>45183</v>
      </c>
      <c r="I555" s="6" t="str">
        <v>YG(供应链预估)</v>
      </c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</row>
    <row customHeight="true" ht="20" r="556">
      <c r="A556" s="6" t="str">
        <v>ID353</v>
      </c>
      <c r="B556" s="6" t="str">
        <v>系统</v>
      </c>
      <c r="C556" s="6" t="str">
        <v>13.01.05.006</v>
      </c>
      <c r="D556" s="6" t="str">
        <v>TF03-485(单品包装)-V1.1</v>
      </c>
      <c r="E556" s="6" t="str">
        <v>日常</v>
      </c>
      <c r="F556" s="6" t="str">
        <v>系统</v>
      </c>
      <c r="G556" s="6">
        <v>15</v>
      </c>
      <c r="H556" s="54">
        <v>45183</v>
      </c>
      <c r="I556" s="6" t="str">
        <v>YG(供应链预估)</v>
      </c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</row>
    <row customHeight="true" ht="20" r="557">
      <c r="A557" s="6" t="str">
        <v>ID354</v>
      </c>
      <c r="B557" s="6" t="str">
        <v>系统</v>
      </c>
      <c r="C557" s="6" t="str">
        <v>13.01.05.011</v>
      </c>
      <c r="D557" s="6" t="str">
        <v>TF03-180 4~20mA（单品包装）-V1.0</v>
      </c>
      <c r="E557" s="6" t="str">
        <v>日常</v>
      </c>
      <c r="F557" s="6" t="str">
        <v>系统</v>
      </c>
      <c r="G557" s="6">
        <v>2</v>
      </c>
      <c r="H557" s="54">
        <v>45183</v>
      </c>
      <c r="I557" s="6" t="str">
        <v>YG(供应链预估)</v>
      </c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</row>
    <row customHeight="true" ht="20" r="558">
      <c r="A558" s="6" t="str">
        <v>ID355</v>
      </c>
      <c r="B558" s="6" t="str">
        <v>系统</v>
      </c>
      <c r="C558" s="6" t="str">
        <v>13.01.05.013</v>
      </c>
      <c r="D558" s="6" t="str">
        <v>TF03-100 4~20mA（单品包装）-V1.0</v>
      </c>
      <c r="E558" s="6" t="str">
        <v>日常</v>
      </c>
      <c r="F558" s="6" t="str">
        <v>系统</v>
      </c>
      <c r="G558" s="6">
        <v>3</v>
      </c>
      <c r="H558" s="54">
        <v>45183</v>
      </c>
      <c r="I558" s="6" t="str">
        <v>YG(供应链预估)</v>
      </c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</row>
    <row customHeight="true" ht="20" r="559">
      <c r="A559" s="6" t="str">
        <v>ID356</v>
      </c>
      <c r="B559" s="6" t="str">
        <v>系统</v>
      </c>
      <c r="C559" s="6" t="str">
        <v>13.01.05.016</v>
      </c>
      <c r="D559" s="6" t="str">
        <v>TF03-232(单品包装)-V1.0</v>
      </c>
      <c r="E559" s="6" t="str">
        <v>日常</v>
      </c>
      <c r="F559" s="6" t="str">
        <v>系统</v>
      </c>
      <c r="G559" s="6">
        <v>3</v>
      </c>
      <c r="H559" s="54">
        <v>45183</v>
      </c>
      <c r="I559" s="6" t="str">
        <v>YG(供应链预估)</v>
      </c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</row>
    <row customHeight="true" ht="20" r="560">
      <c r="A560" s="6" t="str">
        <v>ID357</v>
      </c>
      <c r="B560" s="6" t="str">
        <v>系统</v>
      </c>
      <c r="C560" s="6" t="str">
        <v>13.01.05.017</v>
      </c>
      <c r="D560" s="6" t="str">
        <v>TF03-UART(整箱包装)-V1.1</v>
      </c>
      <c r="E560" s="6" t="str">
        <v>日常</v>
      </c>
      <c r="F560" s="6" t="str">
        <v>系统</v>
      </c>
      <c r="G560" s="6">
        <v>2</v>
      </c>
      <c r="H560" s="54">
        <v>45183</v>
      </c>
      <c r="I560" s="6" t="str">
        <v>YG(供应链预估)</v>
      </c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</row>
    <row customHeight="true" ht="20" r="561">
      <c r="A561" s="6" t="str">
        <v>ID358</v>
      </c>
      <c r="B561" s="6" t="str">
        <v>系统</v>
      </c>
      <c r="C561" s="6" t="str">
        <v>13.01.05.018</v>
      </c>
      <c r="D561" s="6" t="str">
        <v>TF03-485(整箱包装)-V1.1</v>
      </c>
      <c r="E561" s="6" t="str">
        <v>日常</v>
      </c>
      <c r="F561" s="6" t="str">
        <v>系统</v>
      </c>
      <c r="G561" s="6">
        <v>6</v>
      </c>
      <c r="H561" s="54">
        <v>45183</v>
      </c>
      <c r="I561" s="6" t="str">
        <v>YG(供应链预估)</v>
      </c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</row>
    <row customHeight="true" ht="20" r="562">
      <c r="A562" s="6" t="str">
        <v>ID359</v>
      </c>
      <c r="B562" s="6" t="str">
        <v>系统</v>
      </c>
      <c r="C562" s="6" t="str">
        <v>13.01.05.021</v>
      </c>
      <c r="D562" s="6" t="str">
        <v>TF03-V3-MT</v>
      </c>
      <c r="E562" s="6" t="str">
        <v>日常</v>
      </c>
      <c r="F562" s="6" t="str">
        <v>系统</v>
      </c>
      <c r="G562" s="6">
        <v>1</v>
      </c>
      <c r="H562" s="54">
        <v>45183</v>
      </c>
      <c r="I562" s="6" t="str">
        <v>YG(供应链预估)</v>
      </c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</row>
    <row customHeight="true" ht="20" r="563">
      <c r="A563" s="6" t="str">
        <v>ID360</v>
      </c>
      <c r="B563" s="6" t="str">
        <v>系统</v>
      </c>
      <c r="C563" s="6" t="str">
        <v>13.01.05.032</v>
      </c>
      <c r="D563" s="6" t="str">
        <v>TF03-UART-无LOGO</v>
      </c>
      <c r="E563" s="6" t="str">
        <v>日常</v>
      </c>
      <c r="F563" s="6" t="str">
        <v>系统</v>
      </c>
      <c r="G563" s="6">
        <v>1</v>
      </c>
      <c r="H563" s="54">
        <v>45183</v>
      </c>
      <c r="I563" s="6" t="str">
        <v>YG(供应链预估)</v>
      </c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</row>
    <row customHeight="true" ht="20" r="564">
      <c r="A564" s="6" t="str">
        <v>ID361</v>
      </c>
      <c r="B564" s="6" t="str">
        <v>系统</v>
      </c>
      <c r="C564" s="6" t="str">
        <v>13.01.06.004</v>
      </c>
      <c r="D564" s="6" t="str">
        <v>S2R继电器板</v>
      </c>
      <c r="E564" s="6" t="str">
        <v>日常</v>
      </c>
      <c r="F564" s="6" t="str">
        <v>系统</v>
      </c>
      <c r="G564" s="6">
        <v>6</v>
      </c>
      <c r="H564" s="54">
        <v>45183</v>
      </c>
      <c r="I564" s="6" t="str">
        <v>YG(供应链预估)</v>
      </c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</row>
    <row customHeight="true" ht="20" r="565">
      <c r="A565" s="6" t="str">
        <v>ID362</v>
      </c>
      <c r="B565" s="6" t="str">
        <v>系统</v>
      </c>
      <c r="C565" s="6" t="str">
        <v>13.01.07.001</v>
      </c>
      <c r="D565" s="6" t="str">
        <v>TF-luna(标品/单品包装)-V1.0</v>
      </c>
      <c r="E565" s="6" t="str">
        <v>日常</v>
      </c>
      <c r="F565" s="6" t="str">
        <v>系统</v>
      </c>
      <c r="G565" s="6">
        <v>388</v>
      </c>
      <c r="H565" s="54">
        <v>45183</v>
      </c>
      <c r="I565" s="6" t="str">
        <v>YG(供应链预估)</v>
      </c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</row>
    <row customHeight="true" ht="20" r="566">
      <c r="A566" s="6" t="str">
        <v>ID363</v>
      </c>
      <c r="B566" s="6" t="str">
        <v>系统</v>
      </c>
      <c r="C566" s="6" t="str">
        <v>13.01.07.002</v>
      </c>
      <c r="D566" s="6" t="str">
        <v>TF-luna(标品/整箱包装)-V1.0</v>
      </c>
      <c r="E566" s="6" t="str">
        <v>日常</v>
      </c>
      <c r="F566" s="6" t="str">
        <v>系统</v>
      </c>
      <c r="G566" s="6">
        <v>154</v>
      </c>
      <c r="H566" s="54">
        <v>45183</v>
      </c>
      <c r="I566" s="6" t="str">
        <v>YG(供应链预估)</v>
      </c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</row>
    <row customHeight="true" ht="20" r="567">
      <c r="A567" s="6" t="str">
        <v>ID364</v>
      </c>
      <c r="B567" s="6" t="str">
        <v>系统</v>
      </c>
      <c r="C567" s="6" t="str">
        <v>13.01.08.005</v>
      </c>
      <c r="D567" s="6" t="str">
        <v>TFmini Plus-2400标品(单品包装)-V1.0</v>
      </c>
      <c r="E567" s="6" t="str">
        <v>日常</v>
      </c>
      <c r="F567" s="6" t="str">
        <v>系统</v>
      </c>
      <c r="G567" s="6">
        <v>317</v>
      </c>
      <c r="H567" s="54">
        <v>45183</v>
      </c>
      <c r="I567" s="6" t="str">
        <v>YG(供应链预估)</v>
      </c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</row>
    <row customHeight="true" ht="20" r="568">
      <c r="A568" s="6" t="str">
        <v>ID365</v>
      </c>
      <c r="B568" s="6" t="str">
        <v>系统</v>
      </c>
      <c r="C568" s="6" t="str">
        <v>13.01.08.006</v>
      </c>
      <c r="D568" s="6" t="str">
        <v>TFmini Plus-2400标品(整箱包装)-V1.0</v>
      </c>
      <c r="E568" s="6" t="str">
        <v>日常</v>
      </c>
      <c r="F568" s="6" t="str">
        <v>系统</v>
      </c>
      <c r="G568" s="6">
        <v>160</v>
      </c>
      <c r="H568" s="54">
        <v>45183</v>
      </c>
      <c r="I568" s="6" t="str">
        <v>YG(供应链预估)</v>
      </c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</row>
    <row customHeight="true" ht="20" r="569">
      <c r="A569" s="6" t="str">
        <v>ID366</v>
      </c>
      <c r="B569" s="6" t="str">
        <v>系统</v>
      </c>
      <c r="C569" s="6" t="str">
        <v>13.01.08.007</v>
      </c>
      <c r="D569" s="6" t="str">
        <v>TFmini Plus-2400-I²C(单品包装)-V1.0</v>
      </c>
      <c r="E569" s="6" t="str">
        <v>日常</v>
      </c>
      <c r="F569" s="6" t="str">
        <v>系统</v>
      </c>
      <c r="G569" s="6">
        <v>15</v>
      </c>
      <c r="H569" s="54">
        <v>45183</v>
      </c>
      <c r="I569" s="6" t="str">
        <v>YG(供应链预估)</v>
      </c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</row>
    <row customHeight="true" ht="20" r="570">
      <c r="A570" s="6" t="str">
        <v>ID367</v>
      </c>
      <c r="B570" s="6" t="str">
        <v>系统</v>
      </c>
      <c r="C570" s="6" t="str">
        <v>13.01.09.001</v>
      </c>
      <c r="D570" s="6" t="str">
        <v>TF350-UART(单品包装)-V1.0</v>
      </c>
      <c r="E570" s="6" t="str">
        <v>日常</v>
      </c>
      <c r="F570" s="6" t="str">
        <v>系统</v>
      </c>
      <c r="G570" s="6">
        <v>2</v>
      </c>
      <c r="H570" s="54">
        <v>45183</v>
      </c>
      <c r="I570" s="6" t="str">
        <v>YG(供应链预估)</v>
      </c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</row>
    <row customHeight="true" ht="20" r="571">
      <c r="A571" s="6" t="str">
        <v>ID368</v>
      </c>
      <c r="B571" s="6" t="str">
        <v>系统</v>
      </c>
      <c r="C571" s="6" t="str">
        <v>13.01.09.002</v>
      </c>
      <c r="D571" s="6" t="str">
        <v>TF350-485(单品包装)-V1.0</v>
      </c>
      <c r="E571" s="6" t="str">
        <v>日常</v>
      </c>
      <c r="F571" s="6" t="str">
        <v>系统</v>
      </c>
      <c r="G571" s="6">
        <v>1</v>
      </c>
      <c r="H571" s="54">
        <v>45183</v>
      </c>
      <c r="I571" s="6" t="str">
        <v>YG(供应链预估)</v>
      </c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</row>
    <row customHeight="true" ht="20" r="572">
      <c r="A572" s="6" t="str">
        <v>ID369</v>
      </c>
      <c r="B572" s="6" t="str">
        <v>系统</v>
      </c>
      <c r="C572" s="6" t="str">
        <v>13.01.09.003</v>
      </c>
      <c r="D572" s="6" t="str">
        <v>TF350-232(单品包装)-V1.0</v>
      </c>
      <c r="E572" s="6" t="str">
        <v>日常</v>
      </c>
      <c r="F572" s="6" t="str">
        <v>系统</v>
      </c>
      <c r="G572" s="6">
        <v>1</v>
      </c>
      <c r="H572" s="54">
        <v>45183</v>
      </c>
      <c r="I572" s="6" t="str">
        <v>YG(供应链预估)</v>
      </c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</row>
    <row customHeight="true" ht="20" r="573">
      <c r="A573" s="6" t="str">
        <v>ID370</v>
      </c>
      <c r="B573" s="6" t="str">
        <v>系统</v>
      </c>
      <c r="C573" s="6" t="str">
        <v>13.01.02.023</v>
      </c>
      <c r="D573" s="6" t="str">
        <v>TF02-Pro标品(整箱包装)-V1.0</v>
      </c>
      <c r="E573" s="6" t="str">
        <v>代理商</v>
      </c>
      <c r="F573" s="6" t="str">
        <v>系统</v>
      </c>
      <c r="G573" s="6">
        <v>14</v>
      </c>
      <c r="H573" s="54">
        <v>45183</v>
      </c>
      <c r="I573" s="6" t="str">
        <v>YG(供应链预估)</v>
      </c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</row>
    <row customHeight="true" ht="20" r="574">
      <c r="A574" s="6" t="str">
        <v>ID371</v>
      </c>
      <c r="B574" s="6" t="str">
        <v>系统</v>
      </c>
      <c r="C574" s="6" t="str">
        <v>13.01.02.024</v>
      </c>
      <c r="D574" s="6" t="str">
        <v>TF02-Pro标品(单品包装)-V1.0</v>
      </c>
      <c r="E574" s="6" t="str">
        <v>代理商</v>
      </c>
      <c r="F574" s="6" t="str">
        <v>系统</v>
      </c>
      <c r="G574" s="6">
        <v>32</v>
      </c>
      <c r="H574" s="54">
        <v>45183</v>
      </c>
      <c r="I574" s="6" t="str">
        <v>YG(供应链预估)</v>
      </c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</row>
    <row customHeight="true" ht="20" r="575">
      <c r="A575" s="6" t="str">
        <v>ID372</v>
      </c>
      <c r="B575" s="6" t="str">
        <v>系统</v>
      </c>
      <c r="C575" s="6" t="str">
        <v>13.01.02.035</v>
      </c>
      <c r="D575" s="6" t="str">
        <v>TF02-i-485(单品包装)-V1.0</v>
      </c>
      <c r="E575" s="6" t="str">
        <v>代理商</v>
      </c>
      <c r="F575" s="6" t="str">
        <v>系统</v>
      </c>
      <c r="G575" s="6">
        <v>3</v>
      </c>
      <c r="H575" s="54">
        <v>45183</v>
      </c>
      <c r="I575" s="6" t="str">
        <v>YG(供应链预估)</v>
      </c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</row>
    <row customHeight="true" ht="20" r="576">
      <c r="A576" s="6" t="str">
        <v>ID373</v>
      </c>
      <c r="B576" s="6" t="str">
        <v>系统</v>
      </c>
      <c r="C576" s="6" t="str">
        <v>13.01.02.038</v>
      </c>
      <c r="D576" s="6" t="str">
        <v>TF02-Pro-W-485(单品包装)-V1.0</v>
      </c>
      <c r="E576" s="6" t="str">
        <v>代理商</v>
      </c>
      <c r="F576" s="6" t="str">
        <v>系统</v>
      </c>
      <c r="G576" s="6">
        <v>1</v>
      </c>
      <c r="H576" s="54">
        <v>45183</v>
      </c>
      <c r="I576" s="6" t="str">
        <v>YG(供应链预估)</v>
      </c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</row>
    <row customHeight="true" ht="20" r="577">
      <c r="A577" s="6" t="str">
        <v>ID374</v>
      </c>
      <c r="B577" s="6" t="str">
        <v>系统</v>
      </c>
      <c r="C577" s="6" t="str">
        <v>13.01.04.041</v>
      </c>
      <c r="D577" s="6" t="str">
        <v>TFmini-S-V1.8.1(单品包装)-V1.0</v>
      </c>
      <c r="E577" s="6" t="str">
        <v>代理商</v>
      </c>
      <c r="F577" s="6" t="str">
        <v>系统</v>
      </c>
      <c r="G577" s="6">
        <v>75</v>
      </c>
      <c r="H577" s="54">
        <v>45183</v>
      </c>
      <c r="I577" s="6" t="str">
        <v>YG(供应链预估)</v>
      </c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</row>
    <row customHeight="true" ht="20" r="578">
      <c r="A578" s="6" t="str">
        <v>ID375</v>
      </c>
      <c r="B578" s="6" t="str">
        <v>系统</v>
      </c>
      <c r="C578" s="6" t="str">
        <v>13.01.04.048</v>
      </c>
      <c r="D578" s="6" t="str">
        <v>TFmini-i-485(单品包装)-V1.0</v>
      </c>
      <c r="E578" s="6" t="str">
        <v>代理商</v>
      </c>
      <c r="F578" s="6" t="str">
        <v>系统</v>
      </c>
      <c r="G578" s="6">
        <v>3</v>
      </c>
      <c r="H578" s="54">
        <v>45183</v>
      </c>
      <c r="I578" s="6" t="str">
        <v>YG(供应链预估)</v>
      </c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</row>
    <row customHeight="true" ht="20" r="579">
      <c r="A579" s="6" t="str">
        <v>ID376</v>
      </c>
      <c r="B579" s="6" t="str">
        <v>系统</v>
      </c>
      <c r="C579" s="6" t="str">
        <v>13.01.05.018</v>
      </c>
      <c r="D579" s="6" t="str">
        <v>TF03-485(整箱包装)-V1.1</v>
      </c>
      <c r="E579" s="6" t="str">
        <v>代理商</v>
      </c>
      <c r="F579" s="6" t="str">
        <v>系统</v>
      </c>
      <c r="G579" s="6">
        <v>13</v>
      </c>
      <c r="H579" s="54">
        <v>45183</v>
      </c>
      <c r="I579" s="6" t="str">
        <v>YG(供应链预估)</v>
      </c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</row>
    <row customHeight="true" ht="20" r="580">
      <c r="A580" s="6" t="str">
        <v>ID377</v>
      </c>
      <c r="B580" s="6" t="str">
        <v>系统</v>
      </c>
      <c r="C580" s="6" t="str">
        <v>13.01.06.004</v>
      </c>
      <c r="D580" s="6" t="str">
        <v>S2R继电器板</v>
      </c>
      <c r="E580" s="6" t="str">
        <v>代理商</v>
      </c>
      <c r="F580" s="6" t="str">
        <v>系统</v>
      </c>
      <c r="G580" s="6">
        <v>2</v>
      </c>
      <c r="H580" s="54">
        <v>45183</v>
      </c>
      <c r="I580" s="6" t="str">
        <v>YG(供应链预估)</v>
      </c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</row>
    <row customHeight="true" ht="20" r="581">
      <c r="A581" s="6" t="str">
        <v>ID378</v>
      </c>
      <c r="B581" s="6" t="str">
        <v>系统</v>
      </c>
      <c r="C581" s="6" t="str">
        <v>13.01.07.001</v>
      </c>
      <c r="D581" s="6" t="str">
        <v>TF-luna(标品/单品包装)-V1.0</v>
      </c>
      <c r="E581" s="6" t="str">
        <v>代理商</v>
      </c>
      <c r="F581" s="6" t="str">
        <v>系统</v>
      </c>
      <c r="G581" s="6">
        <v>75</v>
      </c>
      <c r="H581" s="54">
        <v>45183</v>
      </c>
      <c r="I581" s="6" t="str">
        <v>YG(供应链预估)</v>
      </c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</row>
    <row customHeight="true" ht="20" r="582">
      <c r="A582" s="6" t="str">
        <v>ID379</v>
      </c>
      <c r="B582" s="6" t="str">
        <v>系统</v>
      </c>
      <c r="C582" s="6" t="str">
        <v>13.01.07.002</v>
      </c>
      <c r="D582" s="6" t="str">
        <v>TF-luna(标品/整箱包装)-V1.0</v>
      </c>
      <c r="E582" s="6" t="str">
        <v>代理商</v>
      </c>
      <c r="F582" s="6" t="str">
        <v>系统</v>
      </c>
      <c r="G582" s="6">
        <v>108</v>
      </c>
      <c r="H582" s="54">
        <v>45183</v>
      </c>
      <c r="I582" s="6" t="str">
        <v>YG(供应链预估)</v>
      </c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</row>
    <row customHeight="true" ht="20" r="583">
      <c r="A583" s="6" t="str">
        <v>ID380</v>
      </c>
      <c r="B583" s="6" t="str">
        <v>系统</v>
      </c>
      <c r="C583" s="6" t="str">
        <v>13.01.08.005</v>
      </c>
      <c r="D583" s="6" t="str">
        <v>TFmini Plus-2400标品(单品包装)-V1.0</v>
      </c>
      <c r="E583" s="6" t="str">
        <v>代理商</v>
      </c>
      <c r="F583" s="6" t="str">
        <v>系统</v>
      </c>
      <c r="G583" s="6">
        <v>31</v>
      </c>
      <c r="H583" s="54">
        <v>45183</v>
      </c>
      <c r="I583" s="6" t="str">
        <v>YG(供应链预估)</v>
      </c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</row>
    <row customHeight="true" ht="20" r="584">
      <c r="A584" s="6" t="str">
        <v>ID381</v>
      </c>
      <c r="B584" s="6" t="str">
        <v>系统</v>
      </c>
      <c r="C584" s="6" t="str">
        <v>13.01.08.007</v>
      </c>
      <c r="D584" s="6" t="str">
        <v>TFmini Plus-2400-I²C(单品包装)-V1.0</v>
      </c>
      <c r="E584" s="6" t="str">
        <v>代理商</v>
      </c>
      <c r="F584" s="6" t="str">
        <v>系统</v>
      </c>
      <c r="G584" s="6">
        <v>10</v>
      </c>
      <c r="H584" s="54">
        <v>45183</v>
      </c>
      <c r="I584" s="6" t="str">
        <v>YG(供应链预估)</v>
      </c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</row>
    <row customHeight="true" ht="20" r="585">
      <c r="A585" s="6" t="str">
        <v>ID382</v>
      </c>
      <c r="B585" s="6" t="str">
        <v>系统</v>
      </c>
      <c r="C585" s="6" t="str">
        <v>13.01.02.023</v>
      </c>
      <c r="D585" s="6" t="str">
        <v>TF02-Pro标品(整箱包装)-V1.0</v>
      </c>
      <c r="E585" s="6" t="str">
        <v>日常</v>
      </c>
      <c r="F585" s="6" t="str">
        <v>系统</v>
      </c>
      <c r="G585" s="6">
        <v>10</v>
      </c>
      <c r="H585" s="54">
        <v>45190</v>
      </c>
      <c r="I585" s="6" t="str">
        <v>YG(供应链预估)</v>
      </c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</row>
    <row customHeight="true" ht="20" r="586">
      <c r="A586" s="6" t="str">
        <v>ID383</v>
      </c>
      <c r="B586" s="6" t="str">
        <v>系统</v>
      </c>
      <c r="C586" s="6" t="str">
        <v>13.01.02.024</v>
      </c>
      <c r="D586" s="6" t="str">
        <v>TF02-Pro标品(单品包装)-V1.0</v>
      </c>
      <c r="E586" s="6" t="str">
        <v>日常</v>
      </c>
      <c r="F586" s="6" t="str">
        <v>系统</v>
      </c>
      <c r="G586" s="6">
        <v>40</v>
      </c>
      <c r="H586" s="54">
        <v>45190</v>
      </c>
      <c r="I586" s="6" t="str">
        <v>YG(供应链预估)</v>
      </c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</row>
    <row customHeight="true" ht="20" r="587">
      <c r="A587" s="6" t="str">
        <v>ID384</v>
      </c>
      <c r="B587" s="6" t="str">
        <v>系统</v>
      </c>
      <c r="C587" s="6" t="str">
        <v>13.01.02.035</v>
      </c>
      <c r="D587" s="6" t="str">
        <v>TF02-i-485(单品包装)-V1.0</v>
      </c>
      <c r="E587" s="6" t="str">
        <v>日常</v>
      </c>
      <c r="F587" s="6" t="str">
        <v>系统</v>
      </c>
      <c r="G587" s="6">
        <v>6</v>
      </c>
      <c r="H587" s="54">
        <v>45190</v>
      </c>
      <c r="I587" s="6" t="str">
        <v>YG(供应链预估)</v>
      </c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</row>
    <row customHeight="true" ht="20" r="588">
      <c r="A588" s="6" t="str">
        <v>ID385</v>
      </c>
      <c r="B588" s="6" t="str">
        <v>系统</v>
      </c>
      <c r="C588" s="6" t="str">
        <v>13.01.02.036</v>
      </c>
      <c r="D588" s="6" t="str">
        <v>TF02-i-CAN(单品包装)-V1.0</v>
      </c>
      <c r="E588" s="6" t="str">
        <v>日常</v>
      </c>
      <c r="F588" s="6" t="str">
        <v>系统</v>
      </c>
      <c r="G588" s="6">
        <v>6</v>
      </c>
      <c r="H588" s="54">
        <v>45190</v>
      </c>
      <c r="I588" s="6" t="str">
        <v>YG(供应链预估)</v>
      </c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</row>
    <row customHeight="true" ht="20" r="589">
      <c r="A589" s="6" t="str">
        <v>ID386</v>
      </c>
      <c r="B589" s="6" t="str">
        <v>系统</v>
      </c>
      <c r="C589" s="6" t="str">
        <v>13.01.02.037</v>
      </c>
      <c r="D589" s="6" t="str">
        <v>TF02-Pro-W(单品包装)-V1.0</v>
      </c>
      <c r="E589" s="6" t="str">
        <v>日常</v>
      </c>
      <c r="F589" s="6" t="str">
        <v>系统</v>
      </c>
      <c r="G589" s="6">
        <v>4</v>
      </c>
      <c r="H589" s="54">
        <v>45190</v>
      </c>
      <c r="I589" s="6" t="str">
        <v>YG(供应链预估)</v>
      </c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</row>
    <row customHeight="true" ht="20" r="590">
      <c r="A590" s="6" t="str">
        <v>ID387</v>
      </c>
      <c r="B590" s="6" t="str">
        <v>系统</v>
      </c>
      <c r="C590" s="6" t="str">
        <v>13.01.02.038</v>
      </c>
      <c r="D590" s="6" t="str">
        <v>TF02-Pro-W-485(单品包装)-V1.0</v>
      </c>
      <c r="E590" s="6" t="str">
        <v>日常</v>
      </c>
      <c r="F590" s="6" t="str">
        <v>系统</v>
      </c>
      <c r="G590" s="6">
        <v>5</v>
      </c>
      <c r="H590" s="54">
        <v>45190</v>
      </c>
      <c r="I590" s="6" t="str">
        <v>YG(供应链预估)</v>
      </c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</row>
    <row customHeight="true" ht="20" r="591">
      <c r="A591" s="6" t="str">
        <v>ID388</v>
      </c>
      <c r="B591" s="6" t="str">
        <v>系统</v>
      </c>
      <c r="C591" s="6" t="str">
        <v>13.01.02.039</v>
      </c>
      <c r="D591" s="6" t="str">
        <v>TF02-Pro-Breezer</v>
      </c>
      <c r="E591" s="6" t="str">
        <v>日常</v>
      </c>
      <c r="F591" s="6" t="str">
        <v>系统</v>
      </c>
      <c r="G591" s="6">
        <v>2</v>
      </c>
      <c r="H591" s="54">
        <v>45190</v>
      </c>
      <c r="I591" s="6" t="str">
        <v>YG(供应链预估)</v>
      </c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</row>
    <row customHeight="true" ht="20" r="592">
      <c r="A592" s="6" t="str">
        <v>ID389</v>
      </c>
      <c r="B592" s="6" t="str">
        <v>系统</v>
      </c>
      <c r="C592" s="6" t="str">
        <v>13.01.04.035</v>
      </c>
      <c r="D592" s="6" t="str">
        <v>TFmini-S-I²C(单品包装)-V1.0</v>
      </c>
      <c r="E592" s="6" t="str">
        <v>日常</v>
      </c>
      <c r="F592" s="6" t="str">
        <v>系统</v>
      </c>
      <c r="G592" s="6">
        <v>10</v>
      </c>
      <c r="H592" s="54">
        <v>45190</v>
      </c>
      <c r="I592" s="6" t="str">
        <v>YG(供应链预估)</v>
      </c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</row>
    <row customHeight="true" ht="20" r="593">
      <c r="A593" s="6" t="str">
        <v>ID390</v>
      </c>
      <c r="B593" s="6" t="str">
        <v>系统</v>
      </c>
      <c r="C593" s="6" t="str">
        <v>13.01.04.041</v>
      </c>
      <c r="D593" s="6" t="str">
        <v>TFmini-S-V1.8.1(单品包装)-V1.0</v>
      </c>
      <c r="E593" s="6" t="str">
        <v>日常</v>
      </c>
      <c r="F593" s="6" t="str">
        <v>系统</v>
      </c>
      <c r="G593" s="6">
        <v>132</v>
      </c>
      <c r="H593" s="54">
        <v>45190</v>
      </c>
      <c r="I593" s="6" t="str">
        <v>YG(供应链预估)</v>
      </c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</row>
    <row customHeight="true" ht="20" r="594">
      <c r="A594" s="6" t="str">
        <v>ID391</v>
      </c>
      <c r="B594" s="6" t="str">
        <v>系统</v>
      </c>
      <c r="C594" s="6" t="str">
        <v>13.01.04.042</v>
      </c>
      <c r="D594" s="6" t="str">
        <v>TFmini-S-V1.8.1(整箱包装)-V1.0</v>
      </c>
      <c r="E594" s="6" t="str">
        <v>日常</v>
      </c>
      <c r="F594" s="6" t="str">
        <v>系统</v>
      </c>
      <c r="G594" s="6">
        <v>55</v>
      </c>
      <c r="H594" s="54">
        <v>45190</v>
      </c>
      <c r="I594" s="6" t="str">
        <v>YG(供应链预估)</v>
      </c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</row>
    <row customHeight="true" ht="20" r="595">
      <c r="A595" s="6" t="str">
        <v>ID392</v>
      </c>
      <c r="B595" s="6" t="str">
        <v>系统</v>
      </c>
      <c r="C595" s="6" t="str">
        <v>13.01.04.046</v>
      </c>
      <c r="D595" s="6" t="str">
        <v>TFmini-i-485(整箱包装)-V1.0</v>
      </c>
      <c r="E595" s="6" t="str">
        <v>日常</v>
      </c>
      <c r="F595" s="6" t="str">
        <v>系统</v>
      </c>
      <c r="G595" s="6">
        <v>7</v>
      </c>
      <c r="H595" s="54">
        <v>45190</v>
      </c>
      <c r="I595" s="6" t="str">
        <v>YG(供应链预估)</v>
      </c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</row>
    <row customHeight="true" ht="20" r="596">
      <c r="A596" s="6" t="str">
        <v>ID393</v>
      </c>
      <c r="B596" s="6" t="str">
        <v>系统</v>
      </c>
      <c r="C596" s="6" t="str">
        <v>13.01.04.047</v>
      </c>
      <c r="D596" s="6" t="str">
        <v>TFmini-i-CAN(整箱包装)-V1.0</v>
      </c>
      <c r="E596" s="6" t="str">
        <v>日常</v>
      </c>
      <c r="F596" s="6" t="str">
        <v>系统</v>
      </c>
      <c r="G596" s="6">
        <v>16</v>
      </c>
      <c r="H596" s="54">
        <v>45190</v>
      </c>
      <c r="I596" s="6" t="str">
        <v>YG(供应链预估)</v>
      </c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</row>
    <row customHeight="true" ht="20" r="597">
      <c r="A597" s="6" t="str">
        <v>ID394</v>
      </c>
      <c r="B597" s="6" t="str">
        <v>系统</v>
      </c>
      <c r="C597" s="6" t="str">
        <v>13.01.04.048</v>
      </c>
      <c r="D597" s="6" t="str">
        <v>TFmini-i-485(单品包装)-V1.0</v>
      </c>
      <c r="E597" s="6" t="str">
        <v>日常</v>
      </c>
      <c r="F597" s="6" t="str">
        <v>系统</v>
      </c>
      <c r="G597" s="6">
        <v>33</v>
      </c>
      <c r="H597" s="54">
        <v>45190</v>
      </c>
      <c r="I597" s="6" t="str">
        <v>YG(供应链预估)</v>
      </c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</row>
    <row customHeight="true" ht="20" r="598">
      <c r="A598" s="6" t="str">
        <v>ID395</v>
      </c>
      <c r="B598" s="6" t="str">
        <v>系统</v>
      </c>
      <c r="C598" s="6" t="str">
        <v>13.01.04.049</v>
      </c>
      <c r="D598" s="6" t="str">
        <v>TFmini-i-CAN(单品包装)-V1.0</v>
      </c>
      <c r="E598" s="6" t="str">
        <v>日常</v>
      </c>
      <c r="F598" s="6" t="str">
        <v>系统</v>
      </c>
      <c r="G598" s="6">
        <v>12</v>
      </c>
      <c r="H598" s="54">
        <v>45190</v>
      </c>
      <c r="I598" s="6" t="str">
        <v>YG(供应链预估)</v>
      </c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</row>
    <row customHeight="true" ht="20" r="599">
      <c r="A599" s="6" t="str">
        <v>ID396</v>
      </c>
      <c r="B599" s="6" t="str">
        <v>系统</v>
      </c>
      <c r="C599" s="6" t="str">
        <v>13.01.04.050</v>
      </c>
      <c r="D599" s="6" t="str">
        <v>TFmini-i-CAN(整箱) 2m散线</v>
      </c>
      <c r="E599" s="6" t="str">
        <v>日常</v>
      </c>
      <c r="F599" s="6" t="str">
        <v>系统</v>
      </c>
      <c r="G599" s="6">
        <v>15</v>
      </c>
      <c r="H599" s="54">
        <v>45190</v>
      </c>
      <c r="I599" s="6" t="str">
        <v>YG(供应链预估)</v>
      </c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</row>
    <row customHeight="true" ht="20" r="600">
      <c r="A600" s="6" t="str">
        <v>ID397</v>
      </c>
      <c r="B600" s="6" t="str">
        <v>系统</v>
      </c>
      <c r="C600" s="6" t="str">
        <v>13.01.04.051</v>
      </c>
      <c r="D600" s="6" t="str">
        <v>TFmini-i-485(整箱) 2m散线</v>
      </c>
      <c r="E600" s="6" t="str">
        <v>日常</v>
      </c>
      <c r="F600" s="6" t="str">
        <v>系统</v>
      </c>
      <c r="G600" s="6">
        <v>50</v>
      </c>
      <c r="H600" s="54">
        <v>45190</v>
      </c>
      <c r="I600" s="6" t="str">
        <v>YG(供应链预估)</v>
      </c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</row>
    <row customHeight="true" ht="20" r="601">
      <c r="A601" s="6" t="str">
        <v>ID398</v>
      </c>
      <c r="B601" s="6" t="str">
        <v>系统</v>
      </c>
      <c r="C601" s="6" t="str">
        <v>13.01.04.054</v>
      </c>
      <c r="D601" s="6" t="str">
        <v>TFmini-i-CAN(单品包装)-V1.1</v>
      </c>
      <c r="E601" s="6" t="str">
        <v>日常</v>
      </c>
      <c r="F601" s="6" t="str">
        <v>系统</v>
      </c>
      <c r="G601" s="6">
        <v>5</v>
      </c>
      <c r="H601" s="54">
        <v>45190</v>
      </c>
      <c r="I601" s="6" t="str">
        <v>YG(供应链预估)</v>
      </c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</row>
    <row customHeight="true" ht="20" r="602">
      <c r="A602" s="6" t="str">
        <v>ID399</v>
      </c>
      <c r="B602" s="6" t="str">
        <v>系统</v>
      </c>
      <c r="C602" s="6" t="str">
        <v>13.01.04.056</v>
      </c>
      <c r="D602" s="6" t="str">
        <v>TFmini-i-CAN-2m散线-V1.1</v>
      </c>
      <c r="E602" s="6" t="str">
        <v>日常</v>
      </c>
      <c r="F602" s="6" t="str">
        <v>系统</v>
      </c>
      <c r="G602" s="6">
        <v>23</v>
      </c>
      <c r="H602" s="54">
        <v>45190</v>
      </c>
      <c r="I602" s="6" t="str">
        <v>YG(供应链预估)</v>
      </c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</row>
    <row customHeight="true" ht="20" r="603">
      <c r="A603" s="6" t="str">
        <v>ID400</v>
      </c>
      <c r="B603" s="6" t="str">
        <v>系统</v>
      </c>
      <c r="C603" s="6" t="str">
        <v>13.01.05.005</v>
      </c>
      <c r="D603" s="6" t="str">
        <v>TF03-UART(单品包装)-V1.1</v>
      </c>
      <c r="E603" s="6" t="str">
        <v>日常</v>
      </c>
      <c r="F603" s="6" t="str">
        <v>系统</v>
      </c>
      <c r="G603" s="6">
        <v>34</v>
      </c>
      <c r="H603" s="54">
        <v>45190</v>
      </c>
      <c r="I603" s="6" t="str">
        <v>YG(供应链预估)</v>
      </c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</row>
    <row customHeight="true" ht="20" r="604">
      <c r="A604" s="6" t="str">
        <v>ID401</v>
      </c>
      <c r="B604" s="6" t="str">
        <v>系统</v>
      </c>
      <c r="C604" s="6" t="str">
        <v>13.01.05.006</v>
      </c>
      <c r="D604" s="6" t="str">
        <v>TF03-485(单品包装)-V1.1</v>
      </c>
      <c r="E604" s="6" t="str">
        <v>日常</v>
      </c>
      <c r="F604" s="6" t="str">
        <v>系统</v>
      </c>
      <c r="G604" s="6">
        <v>15</v>
      </c>
      <c r="H604" s="54">
        <v>45190</v>
      </c>
      <c r="I604" s="6" t="str">
        <v>YG(供应链预估)</v>
      </c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</row>
    <row customHeight="true" ht="20" r="605">
      <c r="A605" s="6" t="str">
        <v>ID402</v>
      </c>
      <c r="B605" s="6" t="str">
        <v>系统</v>
      </c>
      <c r="C605" s="6" t="str">
        <v>13.01.05.011</v>
      </c>
      <c r="D605" s="6" t="str">
        <v>TF03-180 4~20mA（单品包装）-V1.0</v>
      </c>
      <c r="E605" s="6" t="str">
        <v>日常</v>
      </c>
      <c r="F605" s="6" t="str">
        <v>系统</v>
      </c>
      <c r="G605" s="6">
        <v>2</v>
      </c>
      <c r="H605" s="54">
        <v>45190</v>
      </c>
      <c r="I605" s="6" t="str">
        <v>YG(供应链预估)</v>
      </c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</row>
    <row customHeight="true" ht="20" r="606">
      <c r="A606" s="6" t="str">
        <v>ID403</v>
      </c>
      <c r="B606" s="6" t="str">
        <v>系统</v>
      </c>
      <c r="C606" s="6" t="str">
        <v>13.01.05.013</v>
      </c>
      <c r="D606" s="6" t="str">
        <v>TF03-100 4~20mA（单品包装）-V1.0</v>
      </c>
      <c r="E606" s="6" t="str">
        <v>日常</v>
      </c>
      <c r="F606" s="6" t="str">
        <v>系统</v>
      </c>
      <c r="G606" s="6">
        <v>3</v>
      </c>
      <c r="H606" s="54">
        <v>45190</v>
      </c>
      <c r="I606" s="6" t="str">
        <v>YG(供应链预估)</v>
      </c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</row>
    <row customHeight="true" ht="20" r="607">
      <c r="A607" s="6" t="str">
        <v>ID404</v>
      </c>
      <c r="B607" s="6" t="str">
        <v>系统</v>
      </c>
      <c r="C607" s="6" t="str">
        <v>13.01.05.016</v>
      </c>
      <c r="D607" s="6" t="str">
        <v>TF03-232(单品包装)-V1.0</v>
      </c>
      <c r="E607" s="6" t="str">
        <v>日常</v>
      </c>
      <c r="F607" s="6" t="str">
        <v>系统</v>
      </c>
      <c r="G607" s="6">
        <v>3</v>
      </c>
      <c r="H607" s="54">
        <v>45190</v>
      </c>
      <c r="I607" s="6" t="str">
        <v>YG(供应链预估)</v>
      </c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</row>
    <row customHeight="true" ht="20" r="608">
      <c r="A608" s="6" t="str">
        <v>ID405</v>
      </c>
      <c r="B608" s="6" t="str">
        <v>系统</v>
      </c>
      <c r="C608" s="6" t="str">
        <v>13.01.05.017</v>
      </c>
      <c r="D608" s="6" t="str">
        <v>TF03-UART(整箱包装)-V1.1</v>
      </c>
      <c r="E608" s="6" t="str">
        <v>日常</v>
      </c>
      <c r="F608" s="6" t="str">
        <v>系统</v>
      </c>
      <c r="G608" s="6">
        <v>2</v>
      </c>
      <c r="H608" s="54">
        <v>45190</v>
      </c>
      <c r="I608" s="6" t="str">
        <v>YG(供应链预估)</v>
      </c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</row>
    <row customHeight="true" ht="20" r="609">
      <c r="A609" s="6" t="str">
        <v>ID406</v>
      </c>
      <c r="B609" s="6" t="str">
        <v>系统</v>
      </c>
      <c r="C609" s="6" t="str">
        <v>13.01.05.018</v>
      </c>
      <c r="D609" s="6" t="str">
        <v>TF03-485(整箱包装)-V1.1</v>
      </c>
      <c r="E609" s="6" t="str">
        <v>日常</v>
      </c>
      <c r="F609" s="6" t="str">
        <v>系统</v>
      </c>
      <c r="G609" s="6">
        <v>6</v>
      </c>
      <c r="H609" s="54">
        <v>45190</v>
      </c>
      <c r="I609" s="6" t="str">
        <v>YG(供应链预估)</v>
      </c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</row>
    <row customHeight="true" ht="20" r="610">
      <c r="A610" s="6" t="str">
        <v>ID407</v>
      </c>
      <c r="B610" s="6" t="str">
        <v>系统</v>
      </c>
      <c r="C610" s="6" t="str">
        <v>13.01.05.021</v>
      </c>
      <c r="D610" s="6" t="str">
        <v>TF03-V3-MT</v>
      </c>
      <c r="E610" s="6" t="str">
        <v>日常</v>
      </c>
      <c r="F610" s="6" t="str">
        <v>系统</v>
      </c>
      <c r="G610" s="6">
        <v>1</v>
      </c>
      <c r="H610" s="54">
        <v>45190</v>
      </c>
      <c r="I610" s="6" t="str">
        <v>YG(供应链预估)</v>
      </c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</row>
    <row customHeight="true" ht="20" r="611">
      <c r="A611" s="6" t="str">
        <v>ID408</v>
      </c>
      <c r="B611" s="6" t="str">
        <v>系统</v>
      </c>
      <c r="C611" s="6" t="str">
        <v>13.01.05.032</v>
      </c>
      <c r="D611" s="6" t="str">
        <v>TF03-UART-无LOGO</v>
      </c>
      <c r="E611" s="6" t="str">
        <v>日常</v>
      </c>
      <c r="F611" s="6" t="str">
        <v>系统</v>
      </c>
      <c r="G611" s="6">
        <v>1</v>
      </c>
      <c r="H611" s="54">
        <v>45190</v>
      </c>
      <c r="I611" s="6" t="str">
        <v>YG(供应链预估)</v>
      </c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</row>
    <row customHeight="true" ht="20" r="612">
      <c r="A612" s="6" t="str">
        <v>ID409</v>
      </c>
      <c r="B612" s="6" t="str">
        <v>系统</v>
      </c>
      <c r="C612" s="6" t="str">
        <v>13.01.06.004</v>
      </c>
      <c r="D612" s="6" t="str">
        <v>S2R继电器板</v>
      </c>
      <c r="E612" s="6" t="str">
        <v>日常</v>
      </c>
      <c r="F612" s="6" t="str">
        <v>系统</v>
      </c>
      <c r="G612" s="6">
        <v>6</v>
      </c>
      <c r="H612" s="54">
        <v>45190</v>
      </c>
      <c r="I612" s="6" t="str">
        <v>YG(供应链预估)</v>
      </c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</row>
    <row customHeight="true" ht="20" r="613">
      <c r="A613" s="6" t="str">
        <v>ID410</v>
      </c>
      <c r="B613" s="6" t="str">
        <v>系统</v>
      </c>
      <c r="C613" s="6" t="str">
        <v>13.01.07.001</v>
      </c>
      <c r="D613" s="6" t="str">
        <v>TF-luna(标品/单品包装)-V1.0</v>
      </c>
      <c r="E613" s="6" t="str">
        <v>日常</v>
      </c>
      <c r="F613" s="6" t="str">
        <v>系统</v>
      </c>
      <c r="G613" s="6">
        <v>388</v>
      </c>
      <c r="H613" s="54">
        <v>45190</v>
      </c>
      <c r="I613" s="6" t="str">
        <v>YG(供应链预估)</v>
      </c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</row>
    <row customHeight="true" ht="20" r="614">
      <c r="A614" s="6" t="str">
        <v>ID411</v>
      </c>
      <c r="B614" s="6" t="str">
        <v>系统</v>
      </c>
      <c r="C614" s="6" t="str">
        <v>13.01.07.002</v>
      </c>
      <c r="D614" s="6" t="str">
        <v>TF-luna(标品/整箱包装)-V1.0</v>
      </c>
      <c r="E614" s="6" t="str">
        <v>日常</v>
      </c>
      <c r="F614" s="6" t="str">
        <v>系统</v>
      </c>
      <c r="G614" s="6">
        <v>154</v>
      </c>
      <c r="H614" s="54">
        <v>45190</v>
      </c>
      <c r="I614" s="6" t="str">
        <v>YG(供应链预估)</v>
      </c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</row>
    <row customHeight="true" ht="20" r="615">
      <c r="A615" s="6" t="str">
        <v>ID412</v>
      </c>
      <c r="B615" s="6" t="str">
        <v>系统</v>
      </c>
      <c r="C615" s="6" t="str">
        <v>13.01.08.005</v>
      </c>
      <c r="D615" s="6" t="str">
        <v>TFmini Plus-2400标品(单品包装)-V1.0</v>
      </c>
      <c r="E615" s="6" t="str">
        <v>日常</v>
      </c>
      <c r="F615" s="6" t="str">
        <v>系统</v>
      </c>
      <c r="G615" s="6">
        <v>317</v>
      </c>
      <c r="H615" s="54">
        <v>45190</v>
      </c>
      <c r="I615" s="6" t="str">
        <v>YG(供应链预估)</v>
      </c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</row>
    <row customHeight="true" ht="20" r="616">
      <c r="A616" s="6" t="str">
        <v>ID413</v>
      </c>
      <c r="B616" s="6" t="str">
        <v>系统</v>
      </c>
      <c r="C616" s="6" t="str">
        <v>13.01.08.006</v>
      </c>
      <c r="D616" s="6" t="str">
        <v>TFmini Plus-2400标品(整箱包装)-V1.0</v>
      </c>
      <c r="E616" s="6" t="str">
        <v>日常</v>
      </c>
      <c r="F616" s="6" t="str">
        <v>系统</v>
      </c>
      <c r="G616" s="6">
        <v>160</v>
      </c>
      <c r="H616" s="54">
        <v>45190</v>
      </c>
      <c r="I616" s="6" t="str">
        <v>YG(供应链预估)</v>
      </c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</row>
    <row customHeight="true" ht="20" r="617">
      <c r="A617" s="6" t="str">
        <v>ID414</v>
      </c>
      <c r="B617" s="6" t="str">
        <v>系统</v>
      </c>
      <c r="C617" s="6" t="str">
        <v>13.01.08.007</v>
      </c>
      <c r="D617" s="6" t="str">
        <v>TFmini Plus-2400-I²C(单品包装)-V1.0</v>
      </c>
      <c r="E617" s="6" t="str">
        <v>日常</v>
      </c>
      <c r="F617" s="6" t="str">
        <v>系统</v>
      </c>
      <c r="G617" s="6">
        <v>15</v>
      </c>
      <c r="H617" s="54">
        <v>45190</v>
      </c>
      <c r="I617" s="6" t="str">
        <v>YG(供应链预估)</v>
      </c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</row>
    <row customHeight="true" ht="20" r="618">
      <c r="A618" s="6" t="str">
        <v>ID415</v>
      </c>
      <c r="B618" s="6" t="str">
        <v>系统</v>
      </c>
      <c r="C618" s="6" t="str">
        <v>13.01.09.001</v>
      </c>
      <c r="D618" s="6" t="str">
        <v>TF350-UART(单品包装)-V1.0</v>
      </c>
      <c r="E618" s="6" t="str">
        <v>日常</v>
      </c>
      <c r="F618" s="6" t="str">
        <v>系统</v>
      </c>
      <c r="G618" s="6">
        <v>2</v>
      </c>
      <c r="H618" s="54">
        <v>45190</v>
      </c>
      <c r="I618" s="6" t="str">
        <v>YG(供应链预估)</v>
      </c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</row>
    <row customHeight="true" ht="20" r="619">
      <c r="A619" s="6" t="str">
        <v>ID416</v>
      </c>
      <c r="B619" s="6" t="str">
        <v>系统</v>
      </c>
      <c r="C619" s="6" t="str">
        <v>13.01.09.002</v>
      </c>
      <c r="D619" s="6" t="str">
        <v>TF350-485(单品包装)-V1.0</v>
      </c>
      <c r="E619" s="6" t="str">
        <v>日常</v>
      </c>
      <c r="F619" s="6" t="str">
        <v>系统</v>
      </c>
      <c r="G619" s="6">
        <v>1</v>
      </c>
      <c r="H619" s="54">
        <v>45190</v>
      </c>
      <c r="I619" s="6" t="str">
        <v>YG(供应链预估)</v>
      </c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</row>
    <row customHeight="true" ht="20" r="620">
      <c r="A620" s="6" t="str">
        <v>ID417</v>
      </c>
      <c r="B620" s="6" t="str">
        <v>系统</v>
      </c>
      <c r="C620" s="6" t="str">
        <v>13.01.09.003</v>
      </c>
      <c r="D620" s="6" t="str">
        <v>TF350-232(单品包装)-V1.0</v>
      </c>
      <c r="E620" s="6" t="str">
        <v>日常</v>
      </c>
      <c r="F620" s="6" t="str">
        <v>系统</v>
      </c>
      <c r="G620" s="6">
        <v>1</v>
      </c>
      <c r="H620" s="54">
        <v>45190</v>
      </c>
      <c r="I620" s="6" t="str">
        <v>YG(供应链预估)</v>
      </c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</row>
    <row customHeight="true" ht="20" r="621">
      <c r="A621" s="6" t="str">
        <v>ID418</v>
      </c>
      <c r="B621" s="6" t="str">
        <v>系统</v>
      </c>
      <c r="C621" s="6" t="str">
        <v>13.01.02.023</v>
      </c>
      <c r="D621" s="6" t="str">
        <v>TF02-Pro标品(整箱包装)-V1.0</v>
      </c>
      <c r="E621" s="6" t="str">
        <v>代理商</v>
      </c>
      <c r="F621" s="6" t="str">
        <v>系统</v>
      </c>
      <c r="G621" s="6">
        <v>14</v>
      </c>
      <c r="H621" s="54">
        <v>45190</v>
      </c>
      <c r="I621" s="6" t="str">
        <v>YG(供应链预估)</v>
      </c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</row>
    <row customHeight="true" ht="20" r="622">
      <c r="A622" s="6" t="str">
        <v>ID419</v>
      </c>
      <c r="B622" s="6" t="str">
        <v>系统</v>
      </c>
      <c r="C622" s="6" t="str">
        <v>13.01.02.024</v>
      </c>
      <c r="D622" s="6" t="str">
        <v>TF02-Pro标品(单品包装)-V1.0</v>
      </c>
      <c r="E622" s="6" t="str">
        <v>代理商</v>
      </c>
      <c r="F622" s="6" t="str">
        <v>系统</v>
      </c>
      <c r="G622" s="6">
        <v>32</v>
      </c>
      <c r="H622" s="54">
        <v>45190</v>
      </c>
      <c r="I622" s="6" t="str">
        <v>YG(供应链预估)</v>
      </c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</row>
    <row customHeight="true" ht="20" r="623">
      <c r="A623" s="6" t="str">
        <v>ID420</v>
      </c>
      <c r="B623" s="6" t="str">
        <v>系统</v>
      </c>
      <c r="C623" s="6" t="str">
        <v>13.01.02.035</v>
      </c>
      <c r="D623" s="6" t="str">
        <v>TF02-i-485(单品包装)-V1.0</v>
      </c>
      <c r="E623" s="6" t="str">
        <v>代理商</v>
      </c>
      <c r="F623" s="6" t="str">
        <v>系统</v>
      </c>
      <c r="G623" s="6">
        <v>3</v>
      </c>
      <c r="H623" s="54">
        <v>45190</v>
      </c>
      <c r="I623" s="6" t="str">
        <v>YG(供应链预估)</v>
      </c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</row>
    <row customHeight="true" ht="20" r="624">
      <c r="A624" s="6" t="str">
        <v>ID421</v>
      </c>
      <c r="B624" s="6" t="str">
        <v>系统</v>
      </c>
      <c r="C624" s="6" t="str">
        <v>13.01.02.038</v>
      </c>
      <c r="D624" s="6" t="str">
        <v>TF02-Pro-W-485(单品包装)-V1.0</v>
      </c>
      <c r="E624" s="6" t="str">
        <v>代理商</v>
      </c>
      <c r="F624" s="6" t="str">
        <v>系统</v>
      </c>
      <c r="G624" s="6">
        <v>1</v>
      </c>
      <c r="H624" s="54">
        <v>45190</v>
      </c>
      <c r="I624" s="6" t="str">
        <v>YG(供应链预估)</v>
      </c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</row>
    <row customHeight="true" ht="20" r="625">
      <c r="A625" s="6" t="str">
        <v>ID422</v>
      </c>
      <c r="B625" s="6" t="str">
        <v>系统</v>
      </c>
      <c r="C625" s="6" t="str">
        <v>13.01.04.041</v>
      </c>
      <c r="D625" s="6" t="str">
        <v>TFmini-S-V1.8.1(单品包装)-V1.0</v>
      </c>
      <c r="E625" s="6" t="str">
        <v>代理商</v>
      </c>
      <c r="F625" s="6" t="str">
        <v>系统</v>
      </c>
      <c r="G625" s="6">
        <v>75</v>
      </c>
      <c r="H625" s="54">
        <v>45190</v>
      </c>
      <c r="I625" s="6" t="str">
        <v>YG(供应链预估)</v>
      </c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</row>
    <row customHeight="true" ht="20" r="626">
      <c r="A626" s="6" t="str">
        <v>ID423</v>
      </c>
      <c r="B626" s="6" t="str">
        <v>系统</v>
      </c>
      <c r="C626" s="6" t="str">
        <v>13.01.04.048</v>
      </c>
      <c r="D626" s="6" t="str">
        <v>TFmini-i-485(单品包装)-V1.0</v>
      </c>
      <c r="E626" s="6" t="str">
        <v>代理商</v>
      </c>
      <c r="F626" s="6" t="str">
        <v>系统</v>
      </c>
      <c r="G626" s="6">
        <v>3</v>
      </c>
      <c r="H626" s="54">
        <v>45190</v>
      </c>
      <c r="I626" s="6" t="str">
        <v>YG(供应链预估)</v>
      </c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</row>
    <row customHeight="true" ht="20" r="627">
      <c r="A627" s="6" t="str">
        <v>ID424</v>
      </c>
      <c r="B627" s="6" t="str">
        <v>系统</v>
      </c>
      <c r="C627" s="6" t="str">
        <v>13.01.05.018</v>
      </c>
      <c r="D627" s="6" t="str">
        <v>TF03-485(整箱包装)-V1.1</v>
      </c>
      <c r="E627" s="6" t="str">
        <v>代理商</v>
      </c>
      <c r="F627" s="6" t="str">
        <v>系统</v>
      </c>
      <c r="G627" s="6">
        <v>13</v>
      </c>
      <c r="H627" s="54">
        <v>45190</v>
      </c>
      <c r="I627" s="6" t="str">
        <v>YG(供应链预估)</v>
      </c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</row>
    <row customHeight="true" ht="20" r="628">
      <c r="A628" s="6" t="str">
        <v>ID425</v>
      </c>
      <c r="B628" s="6" t="str">
        <v>系统</v>
      </c>
      <c r="C628" s="6" t="str">
        <v>13.01.06.004</v>
      </c>
      <c r="D628" s="6" t="str">
        <v>S2R继电器板</v>
      </c>
      <c r="E628" s="6" t="str">
        <v>代理商</v>
      </c>
      <c r="F628" s="6" t="str">
        <v>系统</v>
      </c>
      <c r="G628" s="6">
        <v>2</v>
      </c>
      <c r="H628" s="54">
        <v>45190</v>
      </c>
      <c r="I628" s="6" t="str">
        <v>YG(供应链预估)</v>
      </c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</row>
    <row customHeight="true" ht="20" r="629">
      <c r="A629" s="6" t="str">
        <v>ID426</v>
      </c>
      <c r="B629" s="6" t="str">
        <v>系统</v>
      </c>
      <c r="C629" s="6" t="str">
        <v>13.01.07.001</v>
      </c>
      <c r="D629" s="6" t="str">
        <v>TF-luna(标品/单品包装)-V1.0</v>
      </c>
      <c r="E629" s="6" t="str">
        <v>代理商</v>
      </c>
      <c r="F629" s="6" t="str">
        <v>系统</v>
      </c>
      <c r="G629" s="6">
        <v>75</v>
      </c>
      <c r="H629" s="54">
        <v>45190</v>
      </c>
      <c r="I629" s="6" t="str">
        <v>YG(供应链预估)</v>
      </c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</row>
    <row customHeight="true" ht="20" r="630">
      <c r="A630" s="6" t="str">
        <v>ID427</v>
      </c>
      <c r="B630" s="6" t="str">
        <v>系统</v>
      </c>
      <c r="C630" s="6" t="str">
        <v>13.01.07.002</v>
      </c>
      <c r="D630" s="6" t="str">
        <v>TF-luna(标品/整箱包装)-V1.0</v>
      </c>
      <c r="E630" s="6" t="str">
        <v>代理商</v>
      </c>
      <c r="F630" s="6" t="str">
        <v>系统</v>
      </c>
      <c r="G630" s="6">
        <v>108</v>
      </c>
      <c r="H630" s="54">
        <v>45190</v>
      </c>
      <c r="I630" s="6" t="str">
        <v>YG(供应链预估)</v>
      </c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</row>
    <row customHeight="true" ht="20" r="631">
      <c r="A631" s="6" t="str">
        <v>ID428</v>
      </c>
      <c r="B631" s="6" t="str">
        <v>系统</v>
      </c>
      <c r="C631" s="6" t="str">
        <v>13.01.08.005</v>
      </c>
      <c r="D631" s="6" t="str">
        <v>TFmini Plus-2400标品(单品包装)-V1.0</v>
      </c>
      <c r="E631" s="6" t="str">
        <v>代理商</v>
      </c>
      <c r="F631" s="6" t="str">
        <v>系统</v>
      </c>
      <c r="G631" s="6">
        <v>31</v>
      </c>
      <c r="H631" s="54">
        <v>45190</v>
      </c>
      <c r="I631" s="6" t="str">
        <v>YG(供应链预估)</v>
      </c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</row>
    <row customHeight="true" ht="20" r="632">
      <c r="A632" s="6" t="str">
        <v>ID429</v>
      </c>
      <c r="B632" s="6" t="str">
        <v>系统</v>
      </c>
      <c r="C632" s="6" t="str">
        <v>13.01.08.007</v>
      </c>
      <c r="D632" s="6" t="str">
        <v>TFmini Plus-2400-I²C(单品包装)-V1.0</v>
      </c>
      <c r="E632" s="6" t="str">
        <v>代理商</v>
      </c>
      <c r="F632" s="6" t="str">
        <v>系统</v>
      </c>
      <c r="G632" s="6">
        <v>10</v>
      </c>
      <c r="H632" s="54">
        <v>45190</v>
      </c>
      <c r="I632" s="6" t="str">
        <v>YG(供应链预估)</v>
      </c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</row>
    <row customHeight="true" ht="20" r="633">
      <c r="A633" s="6" t="str">
        <v>ID430</v>
      </c>
      <c r="B633" s="6" t="str">
        <v>系统</v>
      </c>
      <c r="C633" s="6" t="str">
        <v>13.01.04.047</v>
      </c>
      <c r="D633" s="6" t="str">
        <v>TFmini-i-CAN(整箱包装)-V1.0</v>
      </c>
      <c r="E633" s="6" t="str">
        <v>日常</v>
      </c>
      <c r="F633" s="6" t="str">
        <v>系统</v>
      </c>
      <c r="G633" s="6">
        <v>16</v>
      </c>
      <c r="H633" s="54">
        <v>45197</v>
      </c>
      <c r="I633" s="6" t="str">
        <v>YG(供应链预估)</v>
      </c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</row>
    <row customHeight="true" ht="20" r="634">
      <c r="A634" s="6" t="str">
        <v>ID431</v>
      </c>
      <c r="B634" s="6" t="str">
        <v>系统</v>
      </c>
      <c r="C634" s="6" t="str">
        <v>13.01.04.048</v>
      </c>
      <c r="D634" s="6" t="str">
        <v>TFmini-i-485(单品包装)-V1.0</v>
      </c>
      <c r="E634" s="6" t="str">
        <v>日常</v>
      </c>
      <c r="F634" s="6" t="str">
        <v>系统</v>
      </c>
      <c r="G634" s="6">
        <v>33</v>
      </c>
      <c r="H634" s="54">
        <v>45197</v>
      </c>
      <c r="I634" s="6" t="str">
        <v>YG(供应链预估)</v>
      </c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</row>
    <row customHeight="true" ht="20" r="635">
      <c r="A635" s="6" t="str">
        <v>ID432</v>
      </c>
      <c r="B635" s="6" t="str">
        <v>系统</v>
      </c>
      <c r="C635" s="6" t="str">
        <v>13.01.04.049</v>
      </c>
      <c r="D635" s="6" t="str">
        <v>TFmini-i-CAN(单品包装)-V1.0</v>
      </c>
      <c r="E635" s="6" t="str">
        <v>日常</v>
      </c>
      <c r="F635" s="6" t="str">
        <v>系统</v>
      </c>
      <c r="G635" s="6">
        <v>12</v>
      </c>
      <c r="H635" s="54">
        <v>45197</v>
      </c>
      <c r="I635" s="6" t="str">
        <v>YG(供应链预估)</v>
      </c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</row>
    <row customHeight="true" ht="20" r="636">
      <c r="A636" s="6" t="str">
        <v>ID433</v>
      </c>
      <c r="B636" s="6" t="str">
        <v>系统</v>
      </c>
      <c r="C636" s="6" t="str">
        <v>13.01.04.050</v>
      </c>
      <c r="D636" s="6" t="str">
        <v>TFmini-i-CAN(整箱) 2m散线</v>
      </c>
      <c r="E636" s="6" t="str">
        <v>日常</v>
      </c>
      <c r="F636" s="6" t="str">
        <v>系统</v>
      </c>
      <c r="G636" s="6">
        <v>15</v>
      </c>
      <c r="H636" s="54">
        <v>45197</v>
      </c>
      <c r="I636" s="6" t="str">
        <v>YG(供应链预估)</v>
      </c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</row>
    <row customHeight="true" ht="20" r="637">
      <c r="A637" s="6" t="str">
        <v>ID434</v>
      </c>
      <c r="B637" s="6" t="str">
        <v>系统</v>
      </c>
      <c r="C637" s="6" t="str">
        <v>13.01.04.051</v>
      </c>
      <c r="D637" s="6" t="str">
        <v>TFmini-i-485(整箱) 2m散线</v>
      </c>
      <c r="E637" s="6" t="str">
        <v>日常</v>
      </c>
      <c r="F637" s="6" t="str">
        <v>系统</v>
      </c>
      <c r="G637" s="6">
        <v>50</v>
      </c>
      <c r="H637" s="54">
        <v>45197</v>
      </c>
      <c r="I637" s="6" t="str">
        <v>YG(供应链预估)</v>
      </c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</row>
    <row customHeight="true" ht="20" r="638">
      <c r="A638" s="6" t="str">
        <v>ID435</v>
      </c>
      <c r="B638" s="6" t="str">
        <v>系统</v>
      </c>
      <c r="C638" s="6" t="str">
        <v>13.01.04.054</v>
      </c>
      <c r="D638" s="6" t="str">
        <v>TFmini-i-CAN(单品包装)-V1.1</v>
      </c>
      <c r="E638" s="6" t="str">
        <v>日常</v>
      </c>
      <c r="F638" s="6" t="str">
        <v>系统</v>
      </c>
      <c r="G638" s="6">
        <v>5</v>
      </c>
      <c r="H638" s="54">
        <v>45197</v>
      </c>
      <c r="I638" s="6" t="str">
        <v>YG(供应链预估)</v>
      </c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</row>
    <row customHeight="true" ht="20" r="639">
      <c r="A639" s="6" t="str">
        <v>ID436</v>
      </c>
      <c r="B639" s="6" t="str">
        <v>系统</v>
      </c>
      <c r="C639" s="6" t="str">
        <v>13.01.04.056</v>
      </c>
      <c r="D639" s="6" t="str">
        <v>TFmini-i-CAN-2m散线-V1.1</v>
      </c>
      <c r="E639" s="6" t="str">
        <v>日常</v>
      </c>
      <c r="F639" s="6" t="str">
        <v>系统</v>
      </c>
      <c r="G639" s="6">
        <v>23</v>
      </c>
      <c r="H639" s="54">
        <v>45197</v>
      </c>
      <c r="I639" s="6" t="str">
        <v>YG(供应链预估)</v>
      </c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</row>
    <row customHeight="true" ht="20" r="640">
      <c r="A640" s="6" t="str">
        <v>ID437</v>
      </c>
      <c r="B640" s="6" t="str">
        <v>系统</v>
      </c>
      <c r="C640" s="6" t="str">
        <v>13.01.05.005</v>
      </c>
      <c r="D640" s="6" t="str">
        <v>TF03-UART(单品包装)-V1.1</v>
      </c>
      <c r="E640" s="6" t="str">
        <v>日常</v>
      </c>
      <c r="F640" s="6" t="str">
        <v>系统</v>
      </c>
      <c r="G640" s="6">
        <v>34</v>
      </c>
      <c r="H640" s="54">
        <v>45197</v>
      </c>
      <c r="I640" s="6" t="str">
        <v>YG(供应链预估)</v>
      </c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</row>
    <row customHeight="true" ht="20" r="641">
      <c r="A641" s="6" t="str">
        <v>ID438</v>
      </c>
      <c r="B641" s="6" t="str">
        <v>系统</v>
      </c>
      <c r="C641" s="6" t="str">
        <v>13.01.05.006</v>
      </c>
      <c r="D641" s="6" t="str">
        <v>TF03-485(单品包装)-V1.1</v>
      </c>
      <c r="E641" s="6" t="str">
        <v>日常</v>
      </c>
      <c r="F641" s="6" t="str">
        <v>系统</v>
      </c>
      <c r="G641" s="6">
        <v>15</v>
      </c>
      <c r="H641" s="54">
        <v>45197</v>
      </c>
      <c r="I641" s="6" t="str">
        <v>YG(供应链预估)</v>
      </c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</row>
    <row customHeight="true" ht="20" r="642">
      <c r="A642" s="6" t="str">
        <v>ID439</v>
      </c>
      <c r="B642" s="6" t="str">
        <v>系统</v>
      </c>
      <c r="C642" s="6" t="str">
        <v>13.01.05.011</v>
      </c>
      <c r="D642" s="6" t="str">
        <v>TF03-180 4~20mA（单品包装）-V1.0</v>
      </c>
      <c r="E642" s="6" t="str">
        <v>日常</v>
      </c>
      <c r="F642" s="6" t="str">
        <v>系统</v>
      </c>
      <c r="G642" s="6">
        <v>2</v>
      </c>
      <c r="H642" s="54">
        <v>45197</v>
      </c>
      <c r="I642" s="6" t="str">
        <v>YG(供应链预估)</v>
      </c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</row>
    <row customHeight="true" ht="20" r="643">
      <c r="A643" s="6" t="str">
        <v>ID440</v>
      </c>
      <c r="B643" s="6" t="str">
        <v>系统</v>
      </c>
      <c r="C643" s="6" t="str">
        <v>13.01.05.013</v>
      </c>
      <c r="D643" s="6" t="str">
        <v>TF03-100 4~20mA（单品包装）-V1.0</v>
      </c>
      <c r="E643" s="6" t="str">
        <v>日常</v>
      </c>
      <c r="F643" s="6" t="str">
        <v>系统</v>
      </c>
      <c r="G643" s="6">
        <v>3</v>
      </c>
      <c r="H643" s="54">
        <v>45197</v>
      </c>
      <c r="I643" s="6" t="str">
        <v>YG(供应链预估)</v>
      </c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</row>
    <row customHeight="true" ht="20" r="644">
      <c r="A644" s="6" t="str">
        <v>ID441</v>
      </c>
      <c r="B644" s="6" t="str">
        <v>系统</v>
      </c>
      <c r="C644" s="6" t="str">
        <v>13.01.05.016</v>
      </c>
      <c r="D644" s="6" t="str">
        <v>TF03-232(单品包装)-V1.0</v>
      </c>
      <c r="E644" s="6" t="str">
        <v>日常</v>
      </c>
      <c r="F644" s="6" t="str">
        <v>系统</v>
      </c>
      <c r="G644" s="6">
        <v>3</v>
      </c>
      <c r="H644" s="54">
        <v>45197</v>
      </c>
      <c r="I644" s="6" t="str">
        <v>YG(供应链预估)</v>
      </c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</row>
    <row customHeight="true" ht="20" r="645">
      <c r="A645" s="6" t="str">
        <v>ID442</v>
      </c>
      <c r="B645" s="6" t="str">
        <v>系统</v>
      </c>
      <c r="C645" s="6" t="str">
        <v>13.01.05.017</v>
      </c>
      <c r="D645" s="6" t="str">
        <v>TF03-UART(整箱包装)-V1.1</v>
      </c>
      <c r="E645" s="6" t="str">
        <v>日常</v>
      </c>
      <c r="F645" s="6" t="str">
        <v>系统</v>
      </c>
      <c r="G645" s="6">
        <v>2</v>
      </c>
      <c r="H645" s="54">
        <v>45197</v>
      </c>
      <c r="I645" s="6" t="str">
        <v>YG(供应链预估)</v>
      </c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</row>
    <row customHeight="true" ht="20" r="646">
      <c r="A646" s="6" t="str">
        <v>ID443</v>
      </c>
      <c r="B646" s="6" t="str">
        <v>系统</v>
      </c>
      <c r="C646" s="6" t="str">
        <v>13.01.05.018</v>
      </c>
      <c r="D646" s="6" t="str">
        <v>TF03-485(整箱包装)-V1.1</v>
      </c>
      <c r="E646" s="6" t="str">
        <v>日常</v>
      </c>
      <c r="F646" s="6" t="str">
        <v>系统</v>
      </c>
      <c r="G646" s="6">
        <v>6</v>
      </c>
      <c r="H646" s="54">
        <v>45197</v>
      </c>
      <c r="I646" s="6" t="str">
        <v>YG(供应链预估)</v>
      </c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</row>
    <row r="647">
      <c r="A647" s="6" t="str">
        <v>ID444</v>
      </c>
      <c r="B647" s="6" t="str">
        <v>系统</v>
      </c>
      <c r="C647" s="6" t="str">
        <v>13.01.05.021</v>
      </c>
      <c r="D647" s="6" t="str">
        <v>TF03-V3-MT</v>
      </c>
      <c r="E647" s="6" t="str">
        <v>日常</v>
      </c>
      <c r="F647" s="6" t="str">
        <v>系统</v>
      </c>
      <c r="G647" s="6">
        <v>1</v>
      </c>
      <c r="H647" s="54">
        <v>45197</v>
      </c>
      <c r="I647" s="6" t="str">
        <v>YG(供应链预估)</v>
      </c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</row>
    <row r="648">
      <c r="A648" s="6" t="str">
        <v>ID445</v>
      </c>
      <c r="B648" s="6" t="str">
        <v>系统</v>
      </c>
      <c r="C648" s="6" t="str">
        <v>13.01.05.032</v>
      </c>
      <c r="D648" s="6" t="str">
        <v>TF03-UART-无LOGO</v>
      </c>
      <c r="E648" s="6" t="str">
        <v>日常</v>
      </c>
      <c r="F648" s="6" t="str">
        <v>系统</v>
      </c>
      <c r="G648" s="6">
        <v>1</v>
      </c>
      <c r="H648" s="54">
        <v>45197</v>
      </c>
      <c r="I648" s="6" t="str">
        <v>YG(供应链预估)</v>
      </c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</row>
    <row r="649">
      <c r="A649" s="6" t="str">
        <v>ID446</v>
      </c>
      <c r="B649" s="6" t="str">
        <v>系统</v>
      </c>
      <c r="C649" s="6" t="str">
        <v>13.01.06.004</v>
      </c>
      <c r="D649" s="6" t="str">
        <v>S2R继电器板</v>
      </c>
      <c r="E649" s="6" t="str">
        <v>日常</v>
      </c>
      <c r="F649" s="6" t="str">
        <v>系统</v>
      </c>
      <c r="G649" s="6">
        <v>6</v>
      </c>
      <c r="H649" s="54">
        <v>45197</v>
      </c>
      <c r="I649" s="6" t="str">
        <v>YG(供应链预估)</v>
      </c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</row>
    <row r="650">
      <c r="A650" s="6" t="str">
        <v>ID447</v>
      </c>
      <c r="B650" s="6" t="str">
        <v>系统</v>
      </c>
      <c r="C650" s="6" t="str">
        <v>13.01.07.001</v>
      </c>
      <c r="D650" s="6" t="str">
        <v>TF-luna(标品/单品包装)-V1.0</v>
      </c>
      <c r="E650" s="6" t="str">
        <v>日常</v>
      </c>
      <c r="F650" s="6" t="str">
        <v>系统</v>
      </c>
      <c r="G650" s="6">
        <v>388</v>
      </c>
      <c r="H650" s="54">
        <v>45197</v>
      </c>
      <c r="I650" s="6" t="str">
        <v>YG(供应链预估)</v>
      </c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</row>
    <row r="651">
      <c r="A651" s="6" t="str">
        <v>ID448</v>
      </c>
      <c r="B651" s="6" t="str">
        <v>系统</v>
      </c>
      <c r="C651" s="6" t="str">
        <v>13.01.07.002</v>
      </c>
      <c r="D651" s="6" t="str">
        <v>TF-luna(标品/整箱包装)-V1.0</v>
      </c>
      <c r="E651" s="6" t="str">
        <v>日常</v>
      </c>
      <c r="F651" s="6" t="str">
        <v>系统</v>
      </c>
      <c r="G651" s="6">
        <v>154</v>
      </c>
      <c r="H651" s="54">
        <v>45197</v>
      </c>
      <c r="I651" s="6" t="str">
        <v>YG(供应链预估)</v>
      </c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</row>
    <row r="652">
      <c r="A652" s="6" t="str">
        <v>ID449</v>
      </c>
      <c r="B652" s="6" t="str">
        <v>系统</v>
      </c>
      <c r="C652" s="6" t="str">
        <v>13.01.08.005</v>
      </c>
      <c r="D652" s="6" t="str">
        <v>TFmini Plus-2400标品(单品包装)-V1.0</v>
      </c>
      <c r="E652" s="6" t="str">
        <v>日常</v>
      </c>
      <c r="F652" s="6" t="str">
        <v>系统</v>
      </c>
      <c r="G652" s="6">
        <v>317</v>
      </c>
      <c r="H652" s="54">
        <v>45197</v>
      </c>
      <c r="I652" s="6" t="str">
        <v>YG(供应链预估)</v>
      </c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</row>
    <row r="653">
      <c r="A653" s="6" t="str">
        <v>ID450</v>
      </c>
      <c r="B653" s="6" t="str">
        <v>系统</v>
      </c>
      <c r="C653" s="6" t="str">
        <v>13.01.08.006</v>
      </c>
      <c r="D653" s="6" t="str">
        <v>TFmini Plus-2400标品(整箱包装)-V1.0</v>
      </c>
      <c r="E653" s="6" t="str">
        <v>日常</v>
      </c>
      <c r="F653" s="6" t="str">
        <v>系统</v>
      </c>
      <c r="G653" s="6">
        <v>160</v>
      </c>
      <c r="H653" s="54">
        <v>45197</v>
      </c>
      <c r="I653" s="6" t="str">
        <v>YG(供应链预估)</v>
      </c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</row>
    <row r="654">
      <c r="A654" s="6" t="str">
        <v>ID451</v>
      </c>
      <c r="B654" s="6" t="str">
        <v>系统</v>
      </c>
      <c r="C654" s="6" t="str">
        <v>13.01.08.007</v>
      </c>
      <c r="D654" s="6" t="str">
        <v>TFmini Plus-2400-I²C(单品包装)-V1.0</v>
      </c>
      <c r="E654" s="6" t="str">
        <v>日常</v>
      </c>
      <c r="F654" s="6" t="str">
        <v>系统</v>
      </c>
      <c r="G654" s="6">
        <v>15</v>
      </c>
      <c r="H654" s="54">
        <v>45197</v>
      </c>
      <c r="I654" s="6" t="str">
        <v>YG(供应链预估)</v>
      </c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</row>
    <row r="655">
      <c r="A655" s="6" t="str">
        <v>ID452</v>
      </c>
      <c r="B655" s="6" t="str">
        <v>系统</v>
      </c>
      <c r="C655" s="6" t="str">
        <v>13.01.09.001</v>
      </c>
      <c r="D655" s="6" t="str">
        <v>TF350-UART(单品包装)-V1.0</v>
      </c>
      <c r="E655" s="6" t="str">
        <v>日常</v>
      </c>
      <c r="F655" s="6" t="str">
        <v>系统</v>
      </c>
      <c r="G655" s="6">
        <v>2</v>
      </c>
      <c r="H655" s="54">
        <v>45197</v>
      </c>
      <c r="I655" s="6" t="str">
        <v>YG(供应链预估)</v>
      </c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</row>
    <row r="656">
      <c r="A656" s="6" t="str">
        <v>ID453</v>
      </c>
      <c r="B656" s="6" t="str">
        <v>系统</v>
      </c>
      <c r="C656" s="6" t="str">
        <v>13.01.09.002</v>
      </c>
      <c r="D656" s="6" t="str">
        <v>TF350-485(单品包装)-V1.0</v>
      </c>
      <c r="E656" s="6" t="str">
        <v>日常</v>
      </c>
      <c r="F656" s="6" t="str">
        <v>系统</v>
      </c>
      <c r="G656" s="6">
        <v>1</v>
      </c>
      <c r="H656" s="54">
        <v>45197</v>
      </c>
      <c r="I656" s="6" t="str">
        <v>YG(供应链预估)</v>
      </c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</row>
    <row r="657">
      <c r="A657" s="6" t="str">
        <v>ID454</v>
      </c>
      <c r="B657" s="6" t="str">
        <v>系统</v>
      </c>
      <c r="C657" s="6" t="str">
        <v>13.01.09.003</v>
      </c>
      <c r="D657" s="6" t="str">
        <v>TF350-232(单品包装)-V1.0</v>
      </c>
      <c r="E657" s="6" t="str">
        <v>日常</v>
      </c>
      <c r="F657" s="6" t="str">
        <v>系统</v>
      </c>
      <c r="G657" s="6">
        <v>1</v>
      </c>
      <c r="H657" s="54">
        <v>45197</v>
      </c>
      <c r="I657" s="6" t="str">
        <v>YG(供应链预估)</v>
      </c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</row>
    <row r="658">
      <c r="A658" s="6" t="str">
        <v>ID455</v>
      </c>
      <c r="B658" s="6" t="str">
        <v>系统</v>
      </c>
      <c r="C658" s="6" t="str">
        <v>13.01.02.023</v>
      </c>
      <c r="D658" s="6" t="str">
        <v>TF02-Pro标品(整箱包装)-V1.0</v>
      </c>
      <c r="E658" s="6" t="str">
        <v>代理商</v>
      </c>
      <c r="F658" s="6" t="str">
        <v>系统</v>
      </c>
      <c r="G658" s="6">
        <v>14</v>
      </c>
      <c r="H658" s="54">
        <v>45197</v>
      </c>
      <c r="I658" s="6" t="str">
        <v>YG(供应链预估)</v>
      </c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</row>
    <row r="659">
      <c r="A659" s="6" t="str">
        <v>ID456</v>
      </c>
      <c r="B659" s="6" t="str">
        <v>系统</v>
      </c>
      <c r="C659" s="6" t="str">
        <v>13.01.02.024</v>
      </c>
      <c r="D659" s="6" t="str">
        <v>TF02-Pro标品(单品包装)-V1.0</v>
      </c>
      <c r="E659" s="6" t="str">
        <v>代理商</v>
      </c>
      <c r="F659" s="6" t="str">
        <v>系统</v>
      </c>
      <c r="G659" s="6">
        <v>32</v>
      </c>
      <c r="H659" s="54">
        <v>45197</v>
      </c>
      <c r="I659" s="6" t="str">
        <v>YG(供应链预估)</v>
      </c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</row>
    <row r="660">
      <c r="A660" s="6" t="str">
        <v>ID457</v>
      </c>
      <c r="B660" s="6" t="str">
        <v>系统</v>
      </c>
      <c r="C660" s="6" t="str">
        <v>13.01.02.035</v>
      </c>
      <c r="D660" s="6" t="str">
        <v>TF02-i-485(单品包装)-V1.0</v>
      </c>
      <c r="E660" s="6" t="str">
        <v>代理商</v>
      </c>
      <c r="F660" s="6" t="str">
        <v>系统</v>
      </c>
      <c r="G660" s="6">
        <v>3</v>
      </c>
      <c r="H660" s="54">
        <v>45197</v>
      </c>
      <c r="I660" s="6" t="str">
        <v>YG(供应链预估)</v>
      </c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</row>
    <row r="661">
      <c r="A661" s="6" t="str">
        <v>ID458</v>
      </c>
      <c r="B661" s="6" t="str">
        <v>系统</v>
      </c>
      <c r="C661" s="6" t="str">
        <v>13.01.02.038</v>
      </c>
      <c r="D661" s="6" t="str">
        <v>TF02-Pro-W-485(单品包装)-V1.0</v>
      </c>
      <c r="E661" s="6" t="str">
        <v>代理商</v>
      </c>
      <c r="F661" s="6" t="str">
        <v>系统</v>
      </c>
      <c r="G661" s="6">
        <v>1</v>
      </c>
      <c r="H661" s="54">
        <v>45197</v>
      </c>
      <c r="I661" s="6" t="str">
        <v>YG(供应链预估)</v>
      </c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</row>
    <row r="662">
      <c r="A662" s="6" t="str">
        <v>ID459</v>
      </c>
      <c r="B662" s="6" t="str">
        <v>系统</v>
      </c>
      <c r="C662" s="6" t="str">
        <v>13.01.04.041</v>
      </c>
      <c r="D662" s="6" t="str">
        <v>TFmini-S-V1.8.1(单品包装)-V1.0</v>
      </c>
      <c r="E662" s="6" t="str">
        <v>代理商</v>
      </c>
      <c r="F662" s="6" t="str">
        <v>系统</v>
      </c>
      <c r="G662" s="6">
        <v>75</v>
      </c>
      <c r="H662" s="54">
        <v>45197</v>
      </c>
      <c r="I662" s="6" t="str">
        <v>YG(供应链预估)</v>
      </c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</row>
    <row r="663">
      <c r="A663" s="6" t="str">
        <v>ID460</v>
      </c>
      <c r="B663" s="6" t="str">
        <v>系统</v>
      </c>
      <c r="C663" s="6" t="str">
        <v>13.01.04.048</v>
      </c>
      <c r="D663" s="6" t="str">
        <v>TFmini-i-485(单品包装)-V1.0</v>
      </c>
      <c r="E663" s="6" t="str">
        <v>代理商</v>
      </c>
      <c r="F663" s="6" t="str">
        <v>系统</v>
      </c>
      <c r="G663" s="6">
        <v>3</v>
      </c>
      <c r="H663" s="54">
        <v>45197</v>
      </c>
      <c r="I663" s="6" t="str">
        <v>YG(供应链预估)</v>
      </c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</row>
    <row r="664">
      <c r="A664" s="6" t="str">
        <v>ID461</v>
      </c>
      <c r="B664" s="6" t="str">
        <v>系统</v>
      </c>
      <c r="C664" s="6" t="str">
        <v>13.01.05.018</v>
      </c>
      <c r="D664" s="6" t="str">
        <v>TF03-485(整箱包装)-V1.1</v>
      </c>
      <c r="E664" s="6" t="str">
        <v>代理商</v>
      </c>
      <c r="F664" s="6" t="str">
        <v>系统</v>
      </c>
      <c r="G664" s="6">
        <v>13</v>
      </c>
      <c r="H664" s="54">
        <v>45197</v>
      </c>
      <c r="I664" s="6" t="str">
        <v>YG(供应链预估)</v>
      </c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</row>
    <row r="665">
      <c r="A665" s="6" t="str">
        <v>ID462</v>
      </c>
      <c r="B665" s="6" t="str">
        <v>系统</v>
      </c>
      <c r="C665" s="6" t="str">
        <v>13.01.06.004</v>
      </c>
      <c r="D665" s="6" t="str">
        <v>S2R继电器板</v>
      </c>
      <c r="E665" s="6" t="str">
        <v>代理商</v>
      </c>
      <c r="F665" s="6" t="str">
        <v>系统</v>
      </c>
      <c r="G665" s="6">
        <v>2</v>
      </c>
      <c r="H665" s="54">
        <v>45197</v>
      </c>
      <c r="I665" s="6" t="str">
        <v>YG(供应链预估)</v>
      </c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</row>
    <row r="666">
      <c r="A666" s="6" t="str">
        <v>ID463</v>
      </c>
      <c r="B666" s="6" t="str">
        <v>系统</v>
      </c>
      <c r="C666" s="6" t="str">
        <v>13.01.07.001</v>
      </c>
      <c r="D666" s="6" t="str">
        <v>TF-luna(标品/单品包装)-V1.0</v>
      </c>
      <c r="E666" s="6" t="str">
        <v>代理商</v>
      </c>
      <c r="F666" s="6" t="str">
        <v>系统</v>
      </c>
      <c r="G666" s="6">
        <v>75</v>
      </c>
      <c r="H666" s="54">
        <v>45197</v>
      </c>
      <c r="I666" s="6" t="str">
        <v>YG(供应链预估)</v>
      </c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</row>
    <row r="667">
      <c r="A667" s="6" t="str">
        <v>ID464</v>
      </c>
      <c r="B667" s="6" t="str">
        <v>系统</v>
      </c>
      <c r="C667" s="6" t="str">
        <v>13.01.07.002</v>
      </c>
      <c r="D667" s="6" t="str">
        <v>TF-luna(标品/整箱包装)-V1.0</v>
      </c>
      <c r="E667" s="6" t="str">
        <v>代理商</v>
      </c>
      <c r="F667" s="6" t="str">
        <v>系统</v>
      </c>
      <c r="G667" s="6">
        <v>108</v>
      </c>
      <c r="H667" s="54">
        <v>45197</v>
      </c>
      <c r="I667" s="6" t="str">
        <v>YG(供应链预估)</v>
      </c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</row>
    <row r="668">
      <c r="A668" s="6" t="str">
        <v>ID465</v>
      </c>
      <c r="B668" s="6" t="str">
        <v>系统</v>
      </c>
      <c r="C668" s="6" t="str">
        <v>13.01.08.005</v>
      </c>
      <c r="D668" s="6" t="str">
        <v>TFmini Plus-2400标品(单品包装)-V1.0</v>
      </c>
      <c r="E668" s="6" t="str">
        <v>代理商</v>
      </c>
      <c r="F668" s="6" t="str">
        <v>系统</v>
      </c>
      <c r="G668" s="6">
        <v>31</v>
      </c>
      <c r="H668" s="54">
        <v>45197</v>
      </c>
      <c r="I668" s="6" t="str">
        <v>YG(供应链预估)</v>
      </c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</row>
    <row r="669">
      <c r="A669" s="6" t="str">
        <v>ID466</v>
      </c>
      <c r="B669" s="6" t="str">
        <v>系统</v>
      </c>
      <c r="C669" s="6" t="str">
        <v>13.01.08.007</v>
      </c>
      <c r="D669" s="6" t="str">
        <v>TFmini Plus-2400-I²C(单品包装)-V1.0</v>
      </c>
      <c r="E669" s="6" t="str">
        <v>代理商</v>
      </c>
      <c r="F669" s="6" t="str">
        <v>系统</v>
      </c>
      <c r="G669" s="6">
        <v>10</v>
      </c>
      <c r="H669" s="54">
        <v>45197</v>
      </c>
      <c r="I669" s="6" t="str">
        <v>YG(供应链预估)</v>
      </c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</row>
    <row r="670">
      <c r="A670" s="6" t="str">
        <v>ID490</v>
      </c>
      <c r="B670" s="55" t="str">
        <v>刘艳</v>
      </c>
      <c r="C670" s="22" t="str">
        <v>13.01.02.024</v>
      </c>
      <c r="D670" s="22" t="str">
        <v>TF02-Pro标品(单品包装)-V1.0</v>
      </c>
      <c r="E670" s="6"/>
      <c r="F670" s="55" t="str">
        <v>刘艳</v>
      </c>
      <c r="G670" s="55">
        <v>400</v>
      </c>
      <c r="H670" s="54">
        <v>45199</v>
      </c>
      <c r="I670" s="6" t="str">
        <v>YC(销售预测)</v>
      </c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</row>
    <row r="671">
      <c r="A671" s="6" t="str">
        <v>ID491</v>
      </c>
      <c r="B671" s="55" t="str">
        <v>刘双双</v>
      </c>
      <c r="C671" s="6" t="str">
        <v>13.01.02.025</v>
      </c>
      <c r="D671" s="6" t="str">
        <v>TF02-Pro-F(整箱包装)-V1.0</v>
      </c>
      <c r="E671" s="6"/>
      <c r="F671" s="55" t="str">
        <v>刘双双</v>
      </c>
      <c r="G671" s="55">
        <v>5000</v>
      </c>
      <c r="H671" s="54">
        <v>45199</v>
      </c>
      <c r="I671" s="6" t="str">
        <v>YC(销售预测)</v>
      </c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</row>
    <row r="672">
      <c r="A672" s="6" t="str">
        <v>ID492</v>
      </c>
      <c r="B672" s="55" t="str">
        <v>胡东森</v>
      </c>
      <c r="C672" s="22" t="str">
        <v>13.01.02.036</v>
      </c>
      <c r="D672" s="22" t="str">
        <v>TF02-i-CAN(单品包装)-V1.0</v>
      </c>
      <c r="E672" s="6"/>
      <c r="F672" s="55" t="str">
        <v>胡东森</v>
      </c>
      <c r="G672" s="55">
        <v>10</v>
      </c>
      <c r="H672" s="54">
        <v>45199</v>
      </c>
      <c r="I672" s="6" t="str">
        <v>YC(销售预测)</v>
      </c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</row>
    <row r="673">
      <c r="A673" s="6" t="str">
        <v>ID493</v>
      </c>
      <c r="B673" s="55" t="str">
        <v>胡东森</v>
      </c>
      <c r="C673" s="22" t="str">
        <v>13.01.02.038</v>
      </c>
      <c r="D673" s="22" t="str">
        <v>TF02-Pro-W-485(单品包装)-V1.0</v>
      </c>
      <c r="E673" s="6"/>
      <c r="F673" s="55" t="str">
        <v>胡东森</v>
      </c>
      <c r="G673" s="55">
        <v>50</v>
      </c>
      <c r="H673" s="54">
        <v>45199</v>
      </c>
      <c r="I673" s="6" t="str">
        <v>YC(销售预测)</v>
      </c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</row>
    <row r="674">
      <c r="A674" s="6" t="str">
        <v>ID494</v>
      </c>
      <c r="B674" s="55" t="str">
        <v>刘洪清</v>
      </c>
      <c r="C674" s="22" t="str">
        <v>13.01.04.042</v>
      </c>
      <c r="D674" s="22" t="str">
        <v>TFmini-S-V1.8.1(整箱包装)-V1.0</v>
      </c>
      <c r="E674" s="6"/>
      <c r="F674" s="55" t="str">
        <v>刘洪清</v>
      </c>
      <c r="G674" s="55">
        <v>300</v>
      </c>
      <c r="H674" s="54">
        <v>45199</v>
      </c>
      <c r="I674" s="6" t="str">
        <v>YC(销售预测)</v>
      </c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</row>
    <row r="675">
      <c r="A675" s="6" t="str">
        <v>ID495</v>
      </c>
      <c r="B675" s="55" t="str">
        <v>刘洪清</v>
      </c>
      <c r="C675" s="22" t="str">
        <v>13.01.04.042</v>
      </c>
      <c r="D675" s="22" t="str">
        <v>TFmini-S-V1.8.1(整箱包装)-V1.0</v>
      </c>
      <c r="E675" s="6"/>
      <c r="F675" s="55" t="str">
        <v>刘洪清</v>
      </c>
      <c r="G675" s="55">
        <v>300</v>
      </c>
      <c r="H675" s="54">
        <v>45199</v>
      </c>
      <c r="I675" s="6" t="str">
        <v>YC(销售预测)</v>
      </c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</row>
    <row r="676">
      <c r="A676" s="6" t="str">
        <v>ID496</v>
      </c>
      <c r="B676" s="55" t="str">
        <v>胡东森</v>
      </c>
      <c r="C676" s="22" t="str">
        <v>13.01.04.046</v>
      </c>
      <c r="D676" s="22" t="str">
        <v>TFmini-i-485(整箱包装)-V1.0</v>
      </c>
      <c r="E676" s="6"/>
      <c r="F676" s="55" t="str">
        <v>胡东森</v>
      </c>
      <c r="G676" s="55">
        <v>64</v>
      </c>
      <c r="H676" s="54">
        <v>45199</v>
      </c>
      <c r="I676" s="6" t="str">
        <v>YC(销售预测)</v>
      </c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</row>
    <row r="677">
      <c r="A677" s="6" t="str">
        <v>ID497</v>
      </c>
      <c r="B677" s="55" t="str">
        <v>郑凯文</v>
      </c>
      <c r="C677" s="22" t="str">
        <v>13.01.04.047</v>
      </c>
      <c r="D677" s="22" t="str">
        <v>TFmini-i-CAN(整箱包装)-V1.0</v>
      </c>
      <c r="E677" s="6"/>
      <c r="F677" s="55" t="str">
        <v>郑凯文</v>
      </c>
      <c r="G677" s="55">
        <v>100</v>
      </c>
      <c r="H677" s="54">
        <v>45199</v>
      </c>
      <c r="I677" s="6" t="str">
        <v>YC(销售预测)</v>
      </c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</row>
    <row r="678">
      <c r="A678" s="6" t="str">
        <v>ID498</v>
      </c>
      <c r="B678" s="55" t="str">
        <v>刘洪清</v>
      </c>
      <c r="C678" s="22" t="str">
        <v>13.01.04.051</v>
      </c>
      <c r="D678" s="22" t="str">
        <v>TFmini-i-485(整箱) 2m散线</v>
      </c>
      <c r="E678" s="6"/>
      <c r="F678" s="55" t="str">
        <v>刘洪清</v>
      </c>
      <c r="G678" s="55">
        <v>500</v>
      </c>
      <c r="H678" s="54">
        <v>45199</v>
      </c>
      <c r="I678" s="6" t="str">
        <v>YC(销售预测)</v>
      </c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</row>
    <row r="679">
      <c r="A679" s="6" t="str">
        <v>ID499</v>
      </c>
      <c r="B679" s="55" t="str">
        <v>赵璐</v>
      </c>
      <c r="C679" s="6" t="str">
        <v>13.01.04.053</v>
      </c>
      <c r="D679" s="6" t="str">
        <v>TFmini-S-A-I²C(整箱包装)-V1.0</v>
      </c>
      <c r="E679" s="6"/>
      <c r="F679" s="55" t="str">
        <v>赵璐</v>
      </c>
      <c r="G679" s="55">
        <v>6000</v>
      </c>
      <c r="H679" s="54">
        <v>45199</v>
      </c>
      <c r="I679" s="6" t="str">
        <v>YC(销售预测)</v>
      </c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</row>
    <row r="680">
      <c r="A680" s="6" t="str">
        <v>ID500</v>
      </c>
      <c r="B680" s="55" t="str">
        <v>刘洪清</v>
      </c>
      <c r="C680" s="22" t="str">
        <v>13.01.04.056</v>
      </c>
      <c r="D680" s="22" t="str">
        <v>TFmini-i-CAN-2m散线-V1.1</v>
      </c>
      <c r="E680" s="6"/>
      <c r="F680" s="55" t="str">
        <v>刘洪清</v>
      </c>
      <c r="G680" s="55">
        <v>200</v>
      </c>
      <c r="H680" s="54">
        <v>45199</v>
      </c>
      <c r="I680" s="6" t="str">
        <v>YC(销售预测)</v>
      </c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</row>
    <row r="681">
      <c r="A681" s="6" t="str">
        <v>ID501</v>
      </c>
      <c r="B681" s="55" t="str">
        <v>赵璐</v>
      </c>
      <c r="C681" s="22" t="str">
        <v>13.01.05.013</v>
      </c>
      <c r="D681" s="22" t="str">
        <v>TF03-100 4~20mA（单品包装）-V1.0</v>
      </c>
      <c r="E681" s="6"/>
      <c r="F681" s="55" t="str">
        <v>赵璐</v>
      </c>
      <c r="G681" s="55">
        <v>200</v>
      </c>
      <c r="H681" s="54">
        <v>45199</v>
      </c>
      <c r="I681" s="6" t="str">
        <v>YC(销售预测)</v>
      </c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</row>
    <row r="682">
      <c r="A682" s="6" t="str">
        <v>ID502</v>
      </c>
      <c r="B682" s="55" t="str">
        <v>赵璐</v>
      </c>
      <c r="C682" s="22" t="str">
        <v>13.01.05.017</v>
      </c>
      <c r="D682" s="22" t="str">
        <v>TF03-UART(整箱包装)-V1.1</v>
      </c>
      <c r="E682" s="6"/>
      <c r="F682" s="55" t="str">
        <v>赵璐</v>
      </c>
      <c r="G682" s="55">
        <v>100</v>
      </c>
      <c r="H682" s="54">
        <v>45199</v>
      </c>
      <c r="I682" s="6" t="str">
        <v>YC(销售预测)</v>
      </c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</row>
    <row r="683">
      <c r="A683" s="6" t="str">
        <v>ID503</v>
      </c>
      <c r="B683" s="55" t="str">
        <v>霞强</v>
      </c>
      <c r="C683" s="22" t="str">
        <v>13.01.05.017</v>
      </c>
      <c r="D683" s="22" t="str">
        <v>TF03-UART(整箱包装)-V1.1</v>
      </c>
      <c r="E683" s="6"/>
      <c r="F683" s="55" t="str">
        <v>霞强</v>
      </c>
      <c r="G683" s="55">
        <v>300</v>
      </c>
      <c r="H683" s="54">
        <v>45199</v>
      </c>
      <c r="I683" s="6" t="str">
        <v>YC(销售预测)</v>
      </c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</row>
    <row r="684">
      <c r="A684" s="6" t="str">
        <v>ID504</v>
      </c>
      <c r="B684" s="55" t="str">
        <v>郑凯文</v>
      </c>
      <c r="C684" s="6" t="str">
        <v>13.01.05.035</v>
      </c>
      <c r="D684" s="6" t="str">
        <v>TF03-100-CAN-无logo-SDJL(整箱包装)</v>
      </c>
      <c r="E684" s="6"/>
      <c r="F684" s="55" t="str">
        <v>郑凯文</v>
      </c>
      <c r="G684" s="55">
        <v>60</v>
      </c>
      <c r="H684" s="54">
        <v>45199</v>
      </c>
      <c r="I684" s="6" t="str">
        <v>YC(销售预测)</v>
      </c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</row>
    <row r="685">
      <c r="A685" s="6" t="str">
        <v>ID505</v>
      </c>
      <c r="B685" s="55" t="str">
        <v>胡东森</v>
      </c>
      <c r="C685" s="22" t="str">
        <v>13.01.06.004</v>
      </c>
      <c r="D685" s="22" t="str">
        <v>S2R继电器板</v>
      </c>
      <c r="E685" s="6"/>
      <c r="F685" s="55" t="str">
        <v>胡东森</v>
      </c>
      <c r="G685" s="55">
        <v>50</v>
      </c>
      <c r="H685" s="54">
        <v>45199</v>
      </c>
      <c r="I685" s="6" t="str">
        <v>YC(销售预测)</v>
      </c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</row>
    <row r="686">
      <c r="A686" s="6" t="str">
        <v>ID506</v>
      </c>
      <c r="B686" s="55" t="str">
        <v>冯志刚</v>
      </c>
      <c r="C686" s="22" t="str">
        <v>13.01.07.002</v>
      </c>
      <c r="D686" s="22" t="str">
        <v>TF-luna(标品/整箱包装)-V1.0</v>
      </c>
      <c r="E686" s="6"/>
      <c r="F686" s="55" t="str">
        <v>冯志刚</v>
      </c>
      <c r="G686" s="55">
        <v>6700</v>
      </c>
      <c r="H686" s="54">
        <v>45199</v>
      </c>
      <c r="I686" s="6" t="str">
        <v>YC(销售预测)</v>
      </c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</row>
    <row r="687">
      <c r="A687" s="6" t="str">
        <v>ID507</v>
      </c>
      <c r="B687" s="55" t="str">
        <v>刘洪清</v>
      </c>
      <c r="C687" s="22" t="str">
        <v>13.01.07.002</v>
      </c>
      <c r="D687" s="22" t="str">
        <v>TF-luna(标品/整箱包装)-V1.0</v>
      </c>
      <c r="E687" s="6"/>
      <c r="F687" s="55" t="str">
        <v>刘洪清</v>
      </c>
      <c r="G687" s="55">
        <v>500</v>
      </c>
      <c r="H687" s="54">
        <v>45199</v>
      </c>
      <c r="I687" s="6" t="str">
        <v>YC(销售预测)</v>
      </c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</row>
    <row r="688">
      <c r="A688" s="6" t="str">
        <v>ID508</v>
      </c>
      <c r="B688" s="55" t="str">
        <v>聂林云</v>
      </c>
      <c r="C688" s="6" t="str">
        <v>13.01.07.005</v>
      </c>
      <c r="D688" s="6" t="str">
        <v>MCC-0100D</v>
      </c>
      <c r="E688" s="6"/>
      <c r="F688" s="55" t="str">
        <v>聂林云</v>
      </c>
      <c r="G688" s="55">
        <v>10000</v>
      </c>
      <c r="H688" s="54">
        <v>45199</v>
      </c>
      <c r="I688" s="6" t="str">
        <v>YC(销售预测)</v>
      </c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</row>
    <row r="689">
      <c r="A689" s="6" t="str">
        <v>ID509</v>
      </c>
      <c r="B689" s="55" t="str">
        <v>聂林云</v>
      </c>
      <c r="C689" s="6" t="str">
        <v>13.01.07.008</v>
      </c>
      <c r="D689" s="6" t="str">
        <v>TF-Luna-ASU</v>
      </c>
      <c r="E689" s="6"/>
      <c r="F689" s="55" t="str">
        <v>聂林云</v>
      </c>
      <c r="G689" s="55">
        <v>1000</v>
      </c>
      <c r="H689" s="54">
        <v>45199</v>
      </c>
      <c r="I689" s="6" t="str">
        <v>YC(销售预测)</v>
      </c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</row>
    <row r="690">
      <c r="A690" s="6" t="str">
        <v>ID510</v>
      </c>
      <c r="B690" s="55" t="str">
        <v>刘艳</v>
      </c>
      <c r="C690" s="22" t="str">
        <v>13.01.08.006</v>
      </c>
      <c r="D690" s="22" t="str">
        <v>TFmini Plus-2400标品(整箱包装)-V1.0</v>
      </c>
      <c r="E690" s="6"/>
      <c r="F690" s="55" t="str">
        <v>刘艳</v>
      </c>
      <c r="G690" s="55">
        <v>500</v>
      </c>
      <c r="H690" s="54">
        <v>45199</v>
      </c>
      <c r="I690" s="6" t="str">
        <v>YC(销售预测)</v>
      </c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</row>
    <row r="691">
      <c r="A691" s="6" t="str">
        <v>ID511</v>
      </c>
      <c r="B691" s="55" t="str">
        <v>赵璐</v>
      </c>
      <c r="C691" s="22" t="str">
        <v>13.01.08.006</v>
      </c>
      <c r="D691" s="22" t="str">
        <v>TFmini Plus-2400标品(整箱包装)-V1.0</v>
      </c>
      <c r="E691" s="6"/>
      <c r="F691" s="55" t="str">
        <v>赵璐</v>
      </c>
      <c r="G691" s="55">
        <v>2000</v>
      </c>
      <c r="H691" s="54">
        <v>45199</v>
      </c>
      <c r="I691" s="6" t="str">
        <v>YC(销售预测)</v>
      </c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</row>
    <row r="692">
      <c r="A692" s="6" t="str">
        <v>ID512</v>
      </c>
      <c r="B692" s="55" t="str">
        <v>冯志刚</v>
      </c>
      <c r="C692" s="22" t="str">
        <v>13.01.08.006</v>
      </c>
      <c r="D692" s="22" t="str">
        <v>TFmini Plus-2400标品(整箱包装)-V1.0</v>
      </c>
      <c r="E692" s="6"/>
      <c r="F692" s="55" t="str">
        <v>冯志刚</v>
      </c>
      <c r="G692" s="55">
        <v>200</v>
      </c>
      <c r="H692" s="54">
        <v>45199</v>
      </c>
      <c r="I692" s="6" t="str">
        <v>YC(销售预测)</v>
      </c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</row>
    <row r="693">
      <c r="A693" s="6" t="str">
        <v>ID513</v>
      </c>
      <c r="B693" s="55" t="str">
        <v>胡东森</v>
      </c>
      <c r="C693" s="22" t="str">
        <v>13.01.08.006</v>
      </c>
      <c r="D693" s="22" t="str">
        <v>TFmini Plus-2400标品(整箱包装)-V1.0</v>
      </c>
      <c r="E693" s="6"/>
      <c r="F693" s="55" t="str">
        <v>胡东森</v>
      </c>
      <c r="G693" s="55">
        <v>100</v>
      </c>
      <c r="H693" s="54">
        <v>45199</v>
      </c>
      <c r="I693" s="6" t="str">
        <v>YC(销售预测)</v>
      </c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</row>
    <row r="694">
      <c r="A694" s="6" t="str">
        <v>ID514</v>
      </c>
      <c r="B694" s="55" t="str">
        <v>刘双双</v>
      </c>
      <c r="C694" s="6" t="str">
        <v>13.01.08.010</v>
      </c>
      <c r="D694" s="6" t="str">
        <v>TFmini Plus-ABB</v>
      </c>
      <c r="E694" s="6"/>
      <c r="F694" s="55" t="str">
        <v>刘双双</v>
      </c>
      <c r="G694" s="55">
        <v>131</v>
      </c>
      <c r="H694" s="54">
        <v>45199</v>
      </c>
      <c r="I694" s="6" t="str">
        <v>YC(销售预测)</v>
      </c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</row>
    <row r="695">
      <c r="A695" s="6" t="str">
        <v>ID515</v>
      </c>
      <c r="B695" s="6" t="str">
        <v>刘艳</v>
      </c>
      <c r="C695" s="6" t="str">
        <v>13.01.07.011</v>
      </c>
      <c r="D695" s="6" t="str">
        <v>TF-Luna-OW</v>
      </c>
      <c r="E695" s="6" t="str">
        <v>OTODATA WIRELESS NETWORK INC</v>
      </c>
      <c r="F695" s="6" t="str">
        <v>刘艳</v>
      </c>
      <c r="G695" s="6">
        <v>3000</v>
      </c>
      <c r="H695" s="54">
        <v>45199</v>
      </c>
      <c r="I695" s="6" t="str">
        <v>PO(客户付款)</v>
      </c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</row>
  </sheetData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1"/>
  </cols>
  <sheetData>
    <row r="1">
      <c r="A1" s="57" t="str">
        <v>date</v>
      </c>
      <c r="B1" s="2" t="str">
        <v>people_num</v>
      </c>
    </row>
    <row customHeight="true" ht="20" r="2">
      <c r="A2" s="57">
        <v>45083</v>
      </c>
      <c r="B2" s="2">
        <v>7</v>
      </c>
    </row>
    <row customHeight="true" ht="20" r="3">
      <c r="A3" s="57">
        <v>45084</v>
      </c>
      <c r="B3" s="2">
        <v>7</v>
      </c>
    </row>
    <row customHeight="true" ht="20" r="4">
      <c r="A4" s="57">
        <v>45085</v>
      </c>
      <c r="B4" s="2">
        <v>7</v>
      </c>
    </row>
    <row customHeight="true" ht="20" r="5">
      <c r="A5" s="57">
        <v>45086</v>
      </c>
      <c r="B5" s="2">
        <v>7</v>
      </c>
    </row>
    <row customHeight="true" ht="20" r="6">
      <c r="A6" s="57">
        <v>45087</v>
      </c>
      <c r="B6" s="2">
        <v>7</v>
      </c>
    </row>
    <row customHeight="true" ht="20" r="7">
      <c r="A7" s="57">
        <v>45088</v>
      </c>
      <c r="B7" s="2">
        <v>0</v>
      </c>
    </row>
    <row customHeight="true" ht="20" r="8">
      <c r="A8" s="57">
        <v>45089</v>
      </c>
      <c r="B8" s="2">
        <v>7</v>
      </c>
    </row>
    <row customHeight="true" ht="20" r="9">
      <c r="A9" s="57">
        <v>45090</v>
      </c>
      <c r="B9" s="2">
        <v>7</v>
      </c>
    </row>
    <row customHeight="true" ht="20" r="10">
      <c r="A10" s="57">
        <v>45091</v>
      </c>
      <c r="B10" s="2">
        <v>7</v>
      </c>
    </row>
    <row customHeight="true" ht="20" r="11">
      <c r="A11" s="57">
        <v>45092</v>
      </c>
      <c r="B11" s="2">
        <v>7</v>
      </c>
    </row>
    <row customHeight="true" ht="20" r="12">
      <c r="A12" s="57">
        <v>45093</v>
      </c>
      <c r="B12" s="2">
        <v>7</v>
      </c>
    </row>
    <row customHeight="true" ht="20" r="13">
      <c r="A13" s="57">
        <v>45094</v>
      </c>
      <c r="B13" s="2">
        <v>7</v>
      </c>
    </row>
    <row customHeight="true" ht="20" r="14">
      <c r="A14" s="57">
        <v>45095</v>
      </c>
      <c r="B14" s="2">
        <v>0</v>
      </c>
    </row>
    <row customHeight="true" ht="20" r="15">
      <c r="A15" s="57">
        <v>45096</v>
      </c>
      <c r="B15" s="2">
        <v>7</v>
      </c>
    </row>
    <row customHeight="true" ht="20" r="16">
      <c r="A16" s="57">
        <v>45097</v>
      </c>
      <c r="B16" s="2">
        <v>7</v>
      </c>
    </row>
    <row customHeight="true" ht="20" r="17">
      <c r="A17" s="57">
        <v>45098</v>
      </c>
      <c r="B17" s="2">
        <v>7</v>
      </c>
    </row>
    <row customHeight="true" ht="20" r="18">
      <c r="A18" s="57">
        <v>45099</v>
      </c>
      <c r="B18" s="2">
        <v>7</v>
      </c>
    </row>
    <row customHeight="true" ht="20" r="19">
      <c r="A19" s="57">
        <v>45100</v>
      </c>
      <c r="B19" s="2">
        <v>7</v>
      </c>
    </row>
    <row customHeight="true" ht="20" r="20">
      <c r="A20" s="57">
        <v>45101</v>
      </c>
      <c r="B20" s="2">
        <v>7</v>
      </c>
    </row>
    <row customHeight="true" ht="20" r="21">
      <c r="A21" s="57">
        <v>45102</v>
      </c>
      <c r="B21" s="2">
        <v>0</v>
      </c>
    </row>
    <row r="22">
      <c r="A22" s="57">
        <v>45103</v>
      </c>
      <c r="B22" s="2">
        <v>7</v>
      </c>
    </row>
    <row r="23">
      <c r="A23" s="57">
        <v>45104</v>
      </c>
      <c r="B23" s="2">
        <v>7</v>
      </c>
    </row>
    <row r="24">
      <c r="A24" s="57">
        <v>45105</v>
      </c>
      <c r="B24" s="2">
        <v>7</v>
      </c>
    </row>
    <row r="25">
      <c r="A25" s="57">
        <v>45106</v>
      </c>
      <c r="B25" s="2">
        <v>7</v>
      </c>
    </row>
    <row r="26">
      <c r="A26" s="57">
        <v>45107</v>
      </c>
      <c r="B26" s="2">
        <v>7</v>
      </c>
    </row>
    <row r="27">
      <c r="A27" s="57">
        <v>45108</v>
      </c>
      <c r="B27" s="2">
        <v>7</v>
      </c>
    </row>
    <row r="28">
      <c r="A28" s="57">
        <v>45109</v>
      </c>
      <c r="B28" s="2">
        <v>0</v>
      </c>
    </row>
    <row r="29">
      <c r="A29" s="57">
        <v>45110</v>
      </c>
      <c r="B29" s="2">
        <v>7</v>
      </c>
    </row>
    <row r="30">
      <c r="A30" s="57">
        <v>45111</v>
      </c>
      <c r="B30" s="2">
        <v>7</v>
      </c>
    </row>
    <row r="31">
      <c r="A31" s="57">
        <v>45112</v>
      </c>
      <c r="B31" s="2">
        <v>7</v>
      </c>
    </row>
    <row r="32">
      <c r="A32" s="57">
        <v>45113</v>
      </c>
      <c r="B32" s="2">
        <v>7</v>
      </c>
    </row>
    <row r="33">
      <c r="A33" s="57">
        <v>45114</v>
      </c>
      <c r="B33" s="2">
        <v>7</v>
      </c>
    </row>
    <row r="34">
      <c r="A34" s="57">
        <v>45115</v>
      </c>
      <c r="B34" s="2">
        <v>7</v>
      </c>
    </row>
    <row r="35">
      <c r="A35" s="57">
        <v>45116</v>
      </c>
      <c r="B35" s="2">
        <v>0</v>
      </c>
    </row>
    <row r="36">
      <c r="A36" s="57">
        <v>45117</v>
      </c>
      <c r="B36" s="2">
        <v>7</v>
      </c>
    </row>
    <row r="37">
      <c r="A37" s="57">
        <v>45118</v>
      </c>
      <c r="B37" s="2">
        <v>7</v>
      </c>
    </row>
    <row r="38">
      <c r="A38" s="57">
        <v>45119</v>
      </c>
      <c r="B38" s="2">
        <v>7</v>
      </c>
    </row>
    <row r="39">
      <c r="A39" s="57">
        <v>45120</v>
      </c>
      <c r="B39" s="2">
        <v>7</v>
      </c>
    </row>
    <row r="40">
      <c r="A40" s="57">
        <v>45121</v>
      </c>
      <c r="B40" s="2">
        <v>7</v>
      </c>
    </row>
    <row r="41">
      <c r="A41" s="57">
        <v>45122</v>
      </c>
      <c r="B41" s="2">
        <v>7</v>
      </c>
    </row>
    <row r="42">
      <c r="A42" s="57">
        <v>45123</v>
      </c>
      <c r="B42" s="2">
        <v>0</v>
      </c>
    </row>
    <row r="43">
      <c r="A43" s="57">
        <v>45124</v>
      </c>
      <c r="B43" s="2">
        <v>7</v>
      </c>
    </row>
    <row r="44">
      <c r="A44" s="57">
        <v>45125</v>
      </c>
      <c r="B44" s="2">
        <v>7</v>
      </c>
    </row>
    <row r="45">
      <c r="A45" s="57">
        <v>45126</v>
      </c>
      <c r="B45" s="2">
        <v>7</v>
      </c>
    </row>
    <row r="46">
      <c r="A46" s="57">
        <v>45127</v>
      </c>
      <c r="B46" s="2">
        <v>7</v>
      </c>
    </row>
    <row r="47">
      <c r="A47" s="57">
        <v>45128</v>
      </c>
      <c r="B47" s="2">
        <v>7</v>
      </c>
    </row>
    <row r="48">
      <c r="A48" s="57">
        <v>45129</v>
      </c>
      <c r="B48" s="2">
        <v>7</v>
      </c>
    </row>
    <row r="49">
      <c r="A49" s="57">
        <v>45130</v>
      </c>
      <c r="B49" s="2">
        <v>0</v>
      </c>
    </row>
    <row r="50">
      <c r="A50" s="57">
        <v>45131</v>
      </c>
      <c r="B50" s="2">
        <v>5</v>
      </c>
    </row>
    <row r="51">
      <c r="A51" s="57">
        <v>45132</v>
      </c>
      <c r="B51" s="2">
        <v>5</v>
      </c>
    </row>
    <row r="52">
      <c r="A52" s="57">
        <v>45133</v>
      </c>
      <c r="B52" s="2">
        <v>5</v>
      </c>
    </row>
    <row r="53">
      <c r="A53" s="57">
        <v>45134</v>
      </c>
      <c r="B53" s="2">
        <v>5</v>
      </c>
    </row>
    <row r="54">
      <c r="A54" s="57">
        <v>45135</v>
      </c>
      <c r="B54" s="2">
        <v>5</v>
      </c>
    </row>
    <row r="55">
      <c r="A55" s="57">
        <v>45136</v>
      </c>
      <c r="B55" s="2">
        <v>5</v>
      </c>
    </row>
    <row r="56">
      <c r="A56" s="57">
        <v>45137</v>
      </c>
      <c r="B56" s="2">
        <v>0</v>
      </c>
    </row>
    <row r="57">
      <c r="A57" s="57">
        <v>45138</v>
      </c>
      <c r="B57" s="2">
        <v>5</v>
      </c>
    </row>
    <row r="58">
      <c r="A58" s="57">
        <v>45139</v>
      </c>
      <c r="B58" s="2">
        <v>5</v>
      </c>
    </row>
    <row r="59">
      <c r="A59" s="57">
        <v>45140</v>
      </c>
      <c r="B59" s="2">
        <v>5</v>
      </c>
    </row>
    <row r="60">
      <c r="A60" s="57">
        <v>45141</v>
      </c>
      <c r="B60" s="2">
        <v>5</v>
      </c>
    </row>
    <row r="61">
      <c r="A61" s="57">
        <v>45142</v>
      </c>
      <c r="B61" s="2">
        <v>5</v>
      </c>
    </row>
    <row r="62">
      <c r="A62" s="57">
        <v>45143</v>
      </c>
      <c r="B62" s="2">
        <v>5</v>
      </c>
    </row>
    <row r="63">
      <c r="A63" s="57">
        <v>45144</v>
      </c>
      <c r="B63" s="2">
        <v>0</v>
      </c>
    </row>
    <row r="64">
      <c r="A64" s="57">
        <v>45145</v>
      </c>
      <c r="B64" s="2">
        <v>5</v>
      </c>
    </row>
    <row r="65">
      <c r="A65" s="57">
        <v>45146</v>
      </c>
      <c r="B65" s="2">
        <v>5</v>
      </c>
    </row>
    <row r="66">
      <c r="A66" s="57">
        <v>45147</v>
      </c>
      <c r="B66" s="2">
        <v>5</v>
      </c>
    </row>
    <row r="67">
      <c r="A67" s="57">
        <v>45148</v>
      </c>
      <c r="B67" s="2">
        <v>5</v>
      </c>
    </row>
    <row r="68">
      <c r="A68" s="57">
        <v>45149</v>
      </c>
      <c r="B68" s="2">
        <v>5</v>
      </c>
    </row>
    <row r="69">
      <c r="A69" s="57">
        <v>45150</v>
      </c>
      <c r="B69" s="2">
        <v>5</v>
      </c>
    </row>
    <row r="70">
      <c r="A70" s="57">
        <v>45151</v>
      </c>
      <c r="B70" s="2">
        <v>0</v>
      </c>
    </row>
    <row r="71">
      <c r="A71" s="57">
        <v>45152</v>
      </c>
      <c r="B71" s="2">
        <v>5</v>
      </c>
    </row>
    <row r="72">
      <c r="A72" s="57">
        <v>45153</v>
      </c>
      <c r="B72" s="2">
        <v>5</v>
      </c>
    </row>
    <row r="73">
      <c r="A73" s="57">
        <v>45154</v>
      </c>
      <c r="B73" s="2">
        <v>5</v>
      </c>
    </row>
    <row r="74">
      <c r="A74" s="57">
        <v>45155</v>
      </c>
      <c r="B74" s="2">
        <v>5</v>
      </c>
    </row>
    <row r="75">
      <c r="A75" s="57">
        <v>45156</v>
      </c>
      <c r="B75" s="2">
        <v>5</v>
      </c>
    </row>
    <row r="76">
      <c r="A76" s="57">
        <v>45157</v>
      </c>
      <c r="B76" s="2">
        <v>5</v>
      </c>
    </row>
    <row r="77">
      <c r="A77" s="57">
        <v>45158</v>
      </c>
      <c r="B77" s="2">
        <v>0</v>
      </c>
    </row>
    <row r="78">
      <c r="A78" s="57">
        <v>45159</v>
      </c>
      <c r="B78" s="2">
        <v>5</v>
      </c>
    </row>
    <row r="79">
      <c r="A79" s="57">
        <v>45160</v>
      </c>
      <c r="B79" s="2">
        <v>5</v>
      </c>
    </row>
    <row r="80">
      <c r="A80" s="57">
        <v>45161</v>
      </c>
      <c r="B80" s="2">
        <v>5</v>
      </c>
    </row>
    <row r="81">
      <c r="A81" s="57">
        <v>45162</v>
      </c>
      <c r="B81" s="2">
        <v>5</v>
      </c>
    </row>
    <row r="82">
      <c r="A82" s="57">
        <v>45163</v>
      </c>
      <c r="B82" s="2">
        <v>5</v>
      </c>
    </row>
    <row r="83">
      <c r="A83" s="57">
        <v>45164</v>
      </c>
      <c r="B83" s="2">
        <v>7</v>
      </c>
    </row>
    <row r="84">
      <c r="A84" s="57">
        <v>45165</v>
      </c>
      <c r="B84" s="2">
        <v>0</v>
      </c>
    </row>
    <row r="85">
      <c r="A85" s="57">
        <v>45166</v>
      </c>
      <c r="B85" s="2">
        <v>5</v>
      </c>
    </row>
    <row r="86">
      <c r="A86" s="57">
        <v>45167</v>
      </c>
      <c r="B86" s="2">
        <v>5</v>
      </c>
    </row>
    <row r="87">
      <c r="A87" s="57">
        <v>45168</v>
      </c>
      <c r="B87" s="2">
        <v>5</v>
      </c>
    </row>
    <row r="88">
      <c r="A88" s="57">
        <v>45169</v>
      </c>
      <c r="B88" s="2">
        <v>5</v>
      </c>
    </row>
    <row r="89">
      <c r="A89" s="57">
        <v>45170</v>
      </c>
      <c r="B89" s="2">
        <v>5</v>
      </c>
    </row>
    <row r="90">
      <c r="A90" s="57">
        <v>45171</v>
      </c>
      <c r="B90" s="2">
        <v>5</v>
      </c>
    </row>
    <row r="91">
      <c r="A91" s="57">
        <v>45172</v>
      </c>
      <c r="B91" s="2">
        <v>0</v>
      </c>
    </row>
    <row r="92">
      <c r="A92" s="57">
        <v>45173</v>
      </c>
      <c r="B92" s="2">
        <v>5</v>
      </c>
    </row>
    <row r="93">
      <c r="A93" s="57">
        <v>45174</v>
      </c>
      <c r="B93" s="2">
        <v>5</v>
      </c>
    </row>
    <row r="94">
      <c r="A94" s="57">
        <v>45175</v>
      </c>
      <c r="B94" s="2">
        <v>5</v>
      </c>
    </row>
    <row r="95">
      <c r="A95" s="57">
        <v>45176</v>
      </c>
      <c r="B95" s="2">
        <v>5</v>
      </c>
    </row>
    <row r="96">
      <c r="A96" s="57">
        <v>45177</v>
      </c>
      <c r="B96" s="2">
        <v>5</v>
      </c>
    </row>
    <row r="97">
      <c r="A97" s="57">
        <v>45178</v>
      </c>
      <c r="B97" s="2">
        <v>5</v>
      </c>
    </row>
    <row r="98">
      <c r="A98" s="57">
        <v>45179</v>
      </c>
      <c r="B98" s="2">
        <v>0</v>
      </c>
    </row>
    <row r="99">
      <c r="A99" s="57">
        <v>45180</v>
      </c>
      <c r="B99" s="2">
        <v>5</v>
      </c>
    </row>
    <row r="100">
      <c r="A100" s="57">
        <v>45181</v>
      </c>
      <c r="B100" s="2">
        <v>5</v>
      </c>
    </row>
    <row r="101">
      <c r="A101" s="57">
        <v>45182</v>
      </c>
      <c r="B101" s="2">
        <v>5</v>
      </c>
    </row>
    <row r="102">
      <c r="A102" s="57">
        <v>45183</v>
      </c>
      <c r="B102" s="2">
        <v>5</v>
      </c>
    </row>
    <row r="103">
      <c r="A103" s="57">
        <v>45184</v>
      </c>
      <c r="B103" s="2">
        <v>5</v>
      </c>
    </row>
    <row r="104">
      <c r="A104" s="57">
        <v>45185</v>
      </c>
      <c r="B104" s="2">
        <v>5</v>
      </c>
    </row>
    <row r="105">
      <c r="A105" s="57">
        <v>45186</v>
      </c>
      <c r="B105" s="2">
        <v>0</v>
      </c>
    </row>
    <row r="106">
      <c r="A106" s="57">
        <v>45187</v>
      </c>
      <c r="B106" s="2">
        <v>6</v>
      </c>
    </row>
    <row r="107">
      <c r="A107" s="57">
        <v>45188</v>
      </c>
      <c r="B107" s="2">
        <v>7</v>
      </c>
    </row>
    <row r="108">
      <c r="A108" s="57">
        <v>45189</v>
      </c>
      <c r="B108" s="2">
        <v>4</v>
      </c>
    </row>
    <row r="109">
      <c r="A109" s="57">
        <v>45190</v>
      </c>
      <c r="B109" s="2">
        <v>5</v>
      </c>
    </row>
    <row r="110">
      <c r="A110" s="57">
        <v>45191</v>
      </c>
      <c r="B110" s="2">
        <v>5</v>
      </c>
    </row>
    <row r="111">
      <c r="A111" s="57">
        <v>45192</v>
      </c>
      <c r="B111" s="2">
        <v>5</v>
      </c>
    </row>
    <row r="112">
      <c r="A112" s="57">
        <v>45193</v>
      </c>
      <c r="B112" s="2">
        <v>0</v>
      </c>
    </row>
    <row r="113">
      <c r="A113" s="57">
        <v>45194</v>
      </c>
      <c r="B113" s="2">
        <v>5</v>
      </c>
    </row>
    <row r="114">
      <c r="A114" s="57">
        <v>45195</v>
      </c>
      <c r="B114" s="2">
        <v>5</v>
      </c>
    </row>
    <row r="115">
      <c r="A115" s="57">
        <v>45196</v>
      </c>
      <c r="B115" s="2">
        <v>5</v>
      </c>
    </row>
    <row r="116">
      <c r="A116" s="57">
        <v>45197</v>
      </c>
      <c r="B116" s="2">
        <v>5</v>
      </c>
    </row>
    <row r="117">
      <c r="A117" s="57">
        <v>45198</v>
      </c>
      <c r="B117" s="2">
        <v>5</v>
      </c>
    </row>
    <row r="118">
      <c r="A118" s="57">
        <v>45199</v>
      </c>
      <c r="B118" s="2">
        <v>5</v>
      </c>
    </row>
    <row r="119">
      <c r="A119" s="57">
        <v>45200</v>
      </c>
      <c r="B119" s="2">
        <v>0</v>
      </c>
    </row>
    <row r="120">
      <c r="A120" s="57">
        <v>45201</v>
      </c>
      <c r="B120" s="2">
        <v>5</v>
      </c>
    </row>
    <row r="121">
      <c r="A121" s="57">
        <v>45202</v>
      </c>
      <c r="B121" s="2">
        <v>5</v>
      </c>
    </row>
    <row r="122">
      <c r="A122" s="57">
        <v>45203</v>
      </c>
      <c r="B122" s="2">
        <v>5</v>
      </c>
    </row>
    <row r="123">
      <c r="A123" s="57">
        <v>45204</v>
      </c>
      <c r="B123" s="2">
        <v>5</v>
      </c>
    </row>
    <row r="124">
      <c r="A124" s="57">
        <v>45205</v>
      </c>
      <c r="B124" s="2">
        <v>5</v>
      </c>
    </row>
    <row r="125">
      <c r="A125" s="57">
        <v>45206</v>
      </c>
      <c r="B125" s="2">
        <v>5</v>
      </c>
    </row>
    <row r="126">
      <c r="A126" s="57">
        <v>45207</v>
      </c>
      <c r="B126" s="2">
        <v>0</v>
      </c>
    </row>
    <row r="127">
      <c r="A127" s="57">
        <v>45208</v>
      </c>
      <c r="B127" s="2">
        <v>5</v>
      </c>
    </row>
    <row r="128">
      <c r="A128" s="57">
        <v>45209</v>
      </c>
      <c r="B128" s="2">
        <v>5</v>
      </c>
    </row>
    <row r="129">
      <c r="A129" s="57">
        <v>45210</v>
      </c>
      <c r="B129" s="2">
        <v>5</v>
      </c>
    </row>
    <row r="130">
      <c r="A130" s="57">
        <v>45211</v>
      </c>
      <c r="B130" s="2">
        <v>5</v>
      </c>
    </row>
    <row r="131">
      <c r="A131" s="57">
        <v>45212</v>
      </c>
      <c r="B131" s="2">
        <v>5</v>
      </c>
    </row>
    <row r="132">
      <c r="A132" s="57">
        <v>45213</v>
      </c>
      <c r="B132" s="2">
        <v>5</v>
      </c>
    </row>
    <row r="133">
      <c r="A133" s="57">
        <v>45214</v>
      </c>
      <c r="B133" s="2">
        <v>0</v>
      </c>
    </row>
    <row r="134">
      <c r="A134" s="57">
        <v>45215</v>
      </c>
      <c r="B134" s="2">
        <v>5</v>
      </c>
    </row>
    <row r="135">
      <c r="A135" s="57">
        <v>45216</v>
      </c>
      <c r="B135" s="2">
        <v>5</v>
      </c>
    </row>
    <row r="136">
      <c r="A136" s="57">
        <v>45217</v>
      </c>
      <c r="B136" s="2">
        <v>5</v>
      </c>
    </row>
    <row r="137">
      <c r="A137" s="57">
        <v>45218</v>
      </c>
      <c r="B137" s="2">
        <v>5</v>
      </c>
    </row>
    <row r="138">
      <c r="A138" s="57">
        <v>45219</v>
      </c>
      <c r="B138" s="2">
        <v>5</v>
      </c>
    </row>
    <row r="139">
      <c r="A139" s="57">
        <v>45220</v>
      </c>
      <c r="B139" s="2">
        <v>5</v>
      </c>
    </row>
    <row r="140">
      <c r="A140" s="57">
        <v>45221</v>
      </c>
      <c r="B140" s="2">
        <v>0</v>
      </c>
    </row>
    <row r="141">
      <c r="A141" s="57">
        <v>45222</v>
      </c>
      <c r="B141" s="2">
        <v>5</v>
      </c>
    </row>
    <row r="142">
      <c r="A142" s="57">
        <v>45223</v>
      </c>
      <c r="B142" s="2">
        <v>5</v>
      </c>
    </row>
    <row r="143">
      <c r="A143" s="57">
        <v>45224</v>
      </c>
      <c r="B143" s="2">
        <v>5</v>
      </c>
    </row>
    <row r="144">
      <c r="A144" s="57">
        <v>45225</v>
      </c>
      <c r="B144" s="2">
        <v>5</v>
      </c>
    </row>
    <row r="145">
      <c r="A145" s="57">
        <v>45226</v>
      </c>
      <c r="B145" s="2">
        <v>5</v>
      </c>
    </row>
    <row r="146">
      <c r="A146" s="57">
        <v>45227</v>
      </c>
      <c r="B146" s="2">
        <v>5</v>
      </c>
    </row>
    <row r="147">
      <c r="A147" s="57">
        <v>45228</v>
      </c>
      <c r="B147" s="2">
        <v>0</v>
      </c>
    </row>
    <row r="148">
      <c r="A148" s="57">
        <v>45229</v>
      </c>
      <c r="B148" s="3">
        <v>5</v>
      </c>
    </row>
    <row r="149">
      <c r="A149" s="58"/>
    </row>
    <row r="150">
      <c r="A150" s="58"/>
    </row>
    <row r="151">
      <c r="A151" s="58"/>
    </row>
    <row r="152">
      <c r="A152" s="58"/>
    </row>
    <row r="153">
      <c r="A153" s="58"/>
    </row>
    <row r="154">
      <c r="A154" s="58"/>
    </row>
    <row r="155">
      <c r="A155" s="58"/>
    </row>
    <row r="156">
      <c r="A156" s="58"/>
    </row>
    <row r="157">
      <c r="A157" s="58"/>
    </row>
    <row r="158">
      <c r="A158" s="58"/>
    </row>
    <row r="159">
      <c r="A159" s="58"/>
    </row>
    <row r="160">
      <c r="A160" s="58"/>
    </row>
    <row r="161">
      <c r="A161" s="58"/>
    </row>
    <row r="162">
      <c r="A162" s="58"/>
    </row>
    <row r="163">
      <c r="A163" s="58"/>
    </row>
    <row r="164">
      <c r="A164" s="58"/>
    </row>
    <row r="165">
      <c r="A165" s="58"/>
    </row>
    <row r="166">
      <c r="A166" s="58"/>
    </row>
    <row r="167">
      <c r="A167" s="58"/>
    </row>
    <row r="168">
      <c r="A168" s="58"/>
    </row>
    <row r="169">
      <c r="A169" s="58"/>
    </row>
    <row r="170">
      <c r="A170" s="58"/>
    </row>
    <row r="171">
      <c r="A171" s="58"/>
    </row>
    <row r="172">
      <c r="A172" s="58"/>
    </row>
    <row r="173">
      <c r="A173" s="58"/>
    </row>
    <row r="174">
      <c r="A174" s="58"/>
    </row>
    <row r="175">
      <c r="A175" s="58"/>
    </row>
    <row r="176">
      <c r="A176" s="58"/>
    </row>
    <row r="177">
      <c r="A177" s="58"/>
    </row>
    <row r="178">
      <c r="A178" s="58"/>
    </row>
    <row r="179">
      <c r="A179" s="58"/>
    </row>
    <row r="180">
      <c r="A180" s="58"/>
    </row>
    <row r="181">
      <c r="A181" s="58"/>
    </row>
    <row r="182">
      <c r="A182" s="58"/>
    </row>
    <row r="183">
      <c r="A183" s="58"/>
    </row>
    <row r="184">
      <c r="A184" s="58"/>
    </row>
    <row r="185">
      <c r="A185" s="58"/>
    </row>
    <row r="186">
      <c r="A186" s="58"/>
    </row>
    <row r="187">
      <c r="A187" s="58"/>
    </row>
    <row r="188">
      <c r="A188" s="58"/>
    </row>
    <row r="189">
      <c r="A189" s="58"/>
    </row>
    <row r="190">
      <c r="A190" s="58"/>
    </row>
    <row r="191">
      <c r="A191" s="58"/>
    </row>
    <row r="192">
      <c r="A192" s="58"/>
    </row>
    <row r="193">
      <c r="A193" s="58"/>
    </row>
    <row r="194">
      <c r="A194" s="58"/>
    </row>
    <row r="195">
      <c r="A195" s="58"/>
    </row>
    <row r="196">
      <c r="A196" s="58"/>
    </row>
    <row r="197">
      <c r="A197" s="58"/>
    </row>
    <row r="198">
      <c r="A198" s="58"/>
    </row>
    <row r="199">
      <c r="A199" s="58"/>
    </row>
    <row r="200">
      <c r="A200" s="58"/>
    </row>
    <row r="201">
      <c r="A201" s="58"/>
    </row>
    <row r="202">
      <c r="A202" s="58"/>
    </row>
    <row r="203">
      <c r="A203" s="58"/>
    </row>
    <row r="204">
      <c r="A204" s="58"/>
    </row>
    <row r="205">
      <c r="A205" s="58"/>
    </row>
    <row r="206">
      <c r="A206" s="58"/>
    </row>
    <row r="207">
      <c r="A207" s="58"/>
    </row>
    <row r="208">
      <c r="A208" s="58"/>
    </row>
    <row r="209">
      <c r="A209" s="58"/>
    </row>
    <row r="210">
      <c r="A210" s="58"/>
    </row>
    <row r="211">
      <c r="A211" s="58"/>
    </row>
    <row r="212">
      <c r="A212" s="58"/>
    </row>
    <row r="213">
      <c r="A213" s="58"/>
    </row>
    <row r="214">
      <c r="A214" s="58"/>
    </row>
    <row r="215">
      <c r="A215" s="58"/>
    </row>
    <row r="216">
      <c r="A216" s="58"/>
    </row>
    <row r="217">
      <c r="A217" s="58"/>
    </row>
    <row r="218">
      <c r="A218" s="58"/>
    </row>
  </sheetData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3"/>
    <col collapsed="false" customWidth="true" hidden="false" max="3" min="3" style="0" width="39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15"/>
    <col collapsed="false" customWidth="true" hidden="false" max="7" min="7" style="0" width="15"/>
    <col collapsed="false" customWidth="true" hidden="false" max="8" min="8" style="0" width="9"/>
    <col collapsed="false" customWidth="true" hidden="false" max="9" min="9" style="0" width="14"/>
    <col collapsed="false" customWidth="true" hidden="false" max="10" min="10" style="0" width="18"/>
    <col collapsed="false" customWidth="true" hidden="false" max="11" min="11" style="0" width="18"/>
    <col collapsed="false" customWidth="true" hidden="false" max="12" min="12" style="0" width="18"/>
    <col collapsed="false" customWidth="true" hidden="false" max="13" min="13" style="0" width="13"/>
  </cols>
  <sheetData>
    <row customHeight="true" ht="15" r="1">
      <c r="A1" s="20" t="str">
        <v>ID</v>
      </c>
      <c r="B1" s="20" t="str">
        <v>code</v>
      </c>
      <c r="C1" s="20" t="str">
        <v>name</v>
      </c>
      <c r="D1" s="20" t="str">
        <v>num</v>
      </c>
      <c r="E1" s="59" t="str">
        <v>time</v>
      </c>
      <c r="F1" s="2" t="str">
        <v>now_inventory</v>
      </c>
      <c r="G1" s="2" t="str">
        <v>safe_inventory</v>
      </c>
      <c r="H1" s="2" t="str">
        <v>min_size</v>
      </c>
      <c r="I1" s="2" t="str">
        <v>increase_num</v>
      </c>
      <c r="J1" s="2" t="str">
        <v>process1_capacity</v>
      </c>
      <c r="K1" s="2" t="str">
        <v>process2_capacity</v>
      </c>
      <c r="L1" s="2" t="str">
        <v>process3_capacity</v>
      </c>
      <c r="M1" t="str">
        <v>order_type</v>
      </c>
    </row>
    <row customHeight="true" ht="16" r="2">
      <c r="A2" s="20">
        <f>'输入_需求计划'!A2</f>
      </c>
      <c r="B2" s="20">
        <f>'输入_需求计划'!C2</f>
      </c>
      <c r="C2" s="20">
        <f>'输入_需求计划'!D2</f>
      </c>
      <c r="D2" s="20">
        <f>'输入_需求计划'!G2</f>
      </c>
      <c r="E2" s="59">
        <f>'输入_需求计划'!H2</f>
      </c>
      <c r="F2" s="2">
        <f>IFERROR(VLOOKUP(B2,'输入_物料库存信息'!A:F,3,FALSE),0)+IFERROR(VLOOKUP(B2,'未完工数据透视表2'!A:B,2,FALSE),0)</f>
      </c>
      <c r="G2" s="2">
        <f>IFERROR(VLOOKUP(B2,'输入_物料库存信息'!A:F,4,FALSE),0)</f>
      </c>
      <c r="H2" s="2">
        <f>IFERROR(VLOOKUP(B2,'输入_物料库存信息'!A:F,5,FALSE),0)</f>
      </c>
      <c r="I2" s="2">
        <f>IFERROR(VLOOKUP(B2,'输入_物料库存信息'!A:F,6,FALSE),0)</f>
      </c>
      <c r="J2" s="2">
        <f>IFERROR(IFERROR(VLOOKUP(B2,'输入-物料产能数据-不考虑工序'!A:E,3,FALSE),0),0)</f>
      </c>
      <c r="K2" s="2">
        <f>IFERROR(VLOOKUP(B2,'输入-物料产能数据-不考虑工序'!A:E,4,FALSE),0)</f>
      </c>
      <c r="L2" s="2">
        <f>IFERROR(VLOOKUP(B2,'输入-物料产能数据-不考虑工序'!A:E,5,FALSE),0)</f>
      </c>
      <c r="M2">
        <f>IFERROR(VLOOKUP(A2,'输入_需求计划'!A:I,9,FALSE),0)</f>
      </c>
    </row>
    <row customHeight="true" ht="16" r="3">
      <c r="A3" s="20">
        <f>'输入_需求计划'!A3</f>
      </c>
      <c r="B3" s="20">
        <f>'输入_需求计划'!C3</f>
      </c>
      <c r="C3" s="20">
        <f>'输入_需求计划'!D3</f>
      </c>
      <c r="D3" s="20">
        <f>'输入_需求计划'!G3</f>
      </c>
      <c r="E3" s="59">
        <f>'输入_需求计划'!H3</f>
      </c>
      <c r="F3" s="2">
        <f>IFERROR(VLOOKUP(B3,'输入_物料库存信息'!A:F,3,FALSE),0)+IFERROR(VLOOKUP(B3,'未完工数据透视表2'!A:B,2,FALSE),0)</f>
      </c>
      <c r="G3" s="2">
        <f>IFERROR(VLOOKUP(B3,'输入_物料库存信息'!A:F,4,FALSE),0)</f>
      </c>
      <c r="H3" s="2">
        <f>IFERROR(VLOOKUP(B3,'输入_物料库存信息'!A:F,5,FALSE),0)</f>
      </c>
      <c r="I3" s="2">
        <f>IFERROR(VLOOKUP(B3,'输入_物料库存信息'!A:F,6,FALSE),0)</f>
      </c>
      <c r="J3" s="2">
        <f>IFERROR(IFERROR(VLOOKUP(B3,'输入-物料产能数据-不考虑工序'!A:E,3,FALSE),0),0)</f>
      </c>
      <c r="K3" s="2">
        <f>IFERROR(VLOOKUP(B3,'输入-物料产能数据-不考虑工序'!A:E,4,FALSE),0)</f>
      </c>
      <c r="L3" s="2">
        <f>IFERROR(VLOOKUP(B3,'输入-物料产能数据-不考虑工序'!A:E,5,FALSE),0)</f>
      </c>
      <c r="M3">
        <f>IFERROR(VLOOKUP(A3,'输入_需求计划'!A:I,9,FALSE),0)</f>
      </c>
    </row>
    <row customHeight="true" ht="16" r="4">
      <c r="A4" s="20">
        <f>'输入_需求计划'!A4</f>
      </c>
      <c r="B4" s="20">
        <f>'输入_需求计划'!C4</f>
      </c>
      <c r="C4" s="20">
        <f>'输入_需求计划'!D4</f>
      </c>
      <c r="D4" s="20">
        <f>'输入_需求计划'!G4</f>
      </c>
      <c r="E4" s="59">
        <f>'输入_需求计划'!H4</f>
      </c>
      <c r="F4" s="2">
        <f>IFERROR(VLOOKUP(B4,'输入_物料库存信息'!A:F,3,FALSE),0)+IFERROR(VLOOKUP(B4,'未完工数据透视表2'!A:B,2,FALSE),0)</f>
      </c>
      <c r="G4" s="2">
        <f>IFERROR(VLOOKUP(B4,'输入_物料库存信息'!A:F,4,FALSE),0)</f>
      </c>
      <c r="H4" s="2">
        <f>IFERROR(VLOOKUP(B4,'输入_物料库存信息'!A:F,5,FALSE),0)</f>
      </c>
      <c r="I4" s="2">
        <f>IFERROR(VLOOKUP(B4,'输入_物料库存信息'!A:F,6,FALSE),0)</f>
      </c>
      <c r="J4" s="2">
        <f>IFERROR(IFERROR(VLOOKUP(B4,'输入-物料产能数据-不考虑工序'!A:E,3,FALSE),0),0)</f>
      </c>
      <c r="K4" s="2">
        <f>IFERROR(VLOOKUP(B4,'输入-物料产能数据-不考虑工序'!A:E,4,FALSE),0)</f>
      </c>
      <c r="L4" s="2">
        <f>IFERROR(VLOOKUP(B4,'输入-物料产能数据-不考虑工序'!A:E,5,FALSE),0)</f>
      </c>
      <c r="M4">
        <f>IFERROR(VLOOKUP(A4,'输入_需求计划'!A:I,9,FALSE),0)</f>
      </c>
    </row>
    <row customHeight="true" ht="16" r="5">
      <c r="A5" s="20">
        <f>'输入_需求计划'!A5</f>
      </c>
      <c r="B5" s="20">
        <f>'输入_需求计划'!C5</f>
      </c>
      <c r="C5" s="20">
        <f>'输入_需求计划'!D5</f>
      </c>
      <c r="D5" s="20">
        <f>'输入_需求计划'!G5</f>
      </c>
      <c r="E5" s="59">
        <f>'输入_需求计划'!H5</f>
      </c>
      <c r="F5" s="2">
        <f>IFERROR(VLOOKUP(B5,'输入_物料库存信息'!A:F,3,FALSE),0)+IFERROR(VLOOKUP(B5,'未完工数据透视表2'!A:B,2,FALSE),0)</f>
      </c>
      <c r="G5" s="2">
        <f>IFERROR(VLOOKUP(B5,'输入_物料库存信息'!A:F,4,FALSE),0)</f>
      </c>
      <c r="H5" s="2">
        <f>IFERROR(VLOOKUP(B5,'输入_物料库存信息'!A:F,5,FALSE),0)</f>
      </c>
      <c r="I5" s="2">
        <f>IFERROR(VLOOKUP(B5,'输入_物料库存信息'!A:F,6,FALSE),0)</f>
      </c>
      <c r="J5" s="2">
        <f>IFERROR(IFERROR(VLOOKUP(B5,'输入-物料产能数据-不考虑工序'!A:E,3,FALSE),0),0)</f>
      </c>
      <c r="K5" s="2">
        <f>IFERROR(VLOOKUP(B5,'输入-物料产能数据-不考虑工序'!A:E,4,FALSE),0)</f>
      </c>
      <c r="L5" s="2">
        <f>IFERROR(VLOOKUP(B5,'输入-物料产能数据-不考虑工序'!A:E,5,FALSE),0)</f>
      </c>
      <c r="M5">
        <f>IFERROR(VLOOKUP(A5,'输入_需求计划'!A:I,9,FALSE),0)</f>
      </c>
    </row>
    <row customHeight="true" ht="16" r="6">
      <c r="A6" s="20">
        <f>'输入_需求计划'!A6</f>
      </c>
      <c r="B6" s="20">
        <f>'输入_需求计划'!C6</f>
      </c>
      <c r="C6" s="20">
        <f>'输入_需求计划'!D6</f>
      </c>
      <c r="D6" s="20">
        <f>'输入_需求计划'!G6</f>
      </c>
      <c r="E6" s="59">
        <f>'输入_需求计划'!H6</f>
      </c>
      <c r="F6" s="2">
        <f>IFERROR(VLOOKUP(B6,'输入_物料库存信息'!A:F,3,FALSE),0)+IFERROR(VLOOKUP(B6,'未完工数据透视表2'!A:B,2,FALSE),0)</f>
      </c>
      <c r="G6" s="2">
        <f>IFERROR(VLOOKUP(B6,'输入_物料库存信息'!A:F,4,FALSE),0)</f>
      </c>
      <c r="H6" s="2">
        <f>IFERROR(VLOOKUP(B6,'输入_物料库存信息'!A:F,5,FALSE),0)</f>
      </c>
      <c r="I6" s="2">
        <f>IFERROR(VLOOKUP(B6,'输入_物料库存信息'!A:F,6,FALSE),0)</f>
      </c>
      <c r="J6" s="2">
        <f>IFERROR(IFERROR(VLOOKUP(B6,'输入-物料产能数据-不考虑工序'!A:E,3,FALSE),0),0)</f>
      </c>
      <c r="K6" s="2">
        <f>IFERROR(VLOOKUP(B6,'输入-物料产能数据-不考虑工序'!A:E,4,FALSE),0)</f>
      </c>
      <c r="L6" s="2">
        <f>IFERROR(VLOOKUP(B6,'输入-物料产能数据-不考虑工序'!A:E,5,FALSE),0)</f>
      </c>
      <c r="M6">
        <f>IFERROR(VLOOKUP(A6,'输入_需求计划'!A:I,9,FALSE),0)</f>
      </c>
    </row>
    <row customHeight="true" ht="16" r="7">
      <c r="A7" s="20">
        <f>'输入_需求计划'!A7</f>
      </c>
      <c r="B7" s="20">
        <f>'输入_需求计划'!C7</f>
      </c>
      <c r="C7" s="20">
        <f>'输入_需求计划'!D7</f>
      </c>
      <c r="D7" s="20">
        <f>'输入_需求计划'!G7</f>
      </c>
      <c r="E7" s="59">
        <f>'输入_需求计划'!H7</f>
      </c>
      <c r="F7" s="2">
        <f>IFERROR(VLOOKUP(B7,'输入_物料库存信息'!A:F,3,FALSE),0)+IFERROR(VLOOKUP(B7,'未完工数据透视表2'!A:B,2,FALSE),0)</f>
      </c>
      <c r="G7" s="2">
        <f>IFERROR(VLOOKUP(B7,'输入_物料库存信息'!A:F,4,FALSE),0)</f>
      </c>
      <c r="H7" s="2">
        <f>IFERROR(VLOOKUP(B7,'输入_物料库存信息'!A:F,5,FALSE),0)</f>
      </c>
      <c r="I7" s="2">
        <f>IFERROR(VLOOKUP(B7,'输入_物料库存信息'!A:F,6,FALSE),0)</f>
      </c>
      <c r="J7" s="2">
        <f>IFERROR(IFERROR(VLOOKUP(B7,'输入-物料产能数据-不考虑工序'!A:E,3,FALSE),0),0)</f>
      </c>
      <c r="K7" s="2">
        <f>IFERROR(VLOOKUP(B7,'输入-物料产能数据-不考虑工序'!A:E,4,FALSE),0)</f>
      </c>
      <c r="L7" s="2">
        <f>IFERROR(VLOOKUP(B7,'输入-物料产能数据-不考虑工序'!A:E,5,FALSE),0)</f>
      </c>
      <c r="M7">
        <f>IFERROR(VLOOKUP(A7,'输入_需求计划'!A:I,9,FALSE),0)</f>
      </c>
    </row>
    <row customHeight="true" ht="16" r="8">
      <c r="A8" s="20">
        <f>'输入_需求计划'!A8</f>
      </c>
      <c r="B8" s="20">
        <f>'输入_需求计划'!C8</f>
      </c>
      <c r="C8" s="20">
        <f>'输入_需求计划'!D8</f>
      </c>
      <c r="D8" s="20">
        <f>'输入_需求计划'!G8</f>
      </c>
      <c r="E8" s="59">
        <f>'输入_需求计划'!H8</f>
      </c>
      <c r="F8" s="2">
        <f>IFERROR(VLOOKUP(B8,'输入_物料库存信息'!A:F,3,FALSE),0)+IFERROR(VLOOKUP(B8,'未完工数据透视表2'!A:B,2,FALSE),0)</f>
      </c>
      <c r="G8" s="2">
        <f>IFERROR(VLOOKUP(B8,'输入_物料库存信息'!A:F,4,FALSE),0)</f>
      </c>
      <c r="H8" s="2">
        <f>IFERROR(VLOOKUP(B8,'输入_物料库存信息'!A:F,5,FALSE),0)</f>
      </c>
      <c r="I8" s="2">
        <f>IFERROR(VLOOKUP(B8,'输入_物料库存信息'!A:F,6,FALSE),0)</f>
      </c>
      <c r="J8" s="2">
        <f>IFERROR(IFERROR(VLOOKUP(B8,'输入-物料产能数据-不考虑工序'!A:E,3,FALSE),0),0)</f>
      </c>
      <c r="K8" s="2">
        <f>IFERROR(VLOOKUP(B8,'输入-物料产能数据-不考虑工序'!A:E,4,FALSE),0)</f>
      </c>
      <c r="L8" s="2">
        <f>IFERROR(VLOOKUP(B8,'输入-物料产能数据-不考虑工序'!A:E,5,FALSE),0)</f>
      </c>
      <c r="M8">
        <f>IFERROR(VLOOKUP(A8,'输入_需求计划'!A:I,9,FALSE),0)</f>
      </c>
    </row>
    <row customHeight="true" ht="16" r="9">
      <c r="A9" s="20">
        <f>'输入_需求计划'!A9</f>
      </c>
      <c r="B9" s="20">
        <f>'输入_需求计划'!C9</f>
      </c>
      <c r="C9" s="20">
        <f>'输入_需求计划'!D9</f>
      </c>
      <c r="D9" s="20">
        <f>'输入_需求计划'!G9</f>
      </c>
      <c r="E9" s="59">
        <f>'输入_需求计划'!H9</f>
      </c>
      <c r="F9" s="2">
        <f>IFERROR(VLOOKUP(B9,'输入_物料库存信息'!A:F,3,FALSE),0)+IFERROR(VLOOKUP(B9,'未完工数据透视表2'!A:B,2,FALSE),0)</f>
      </c>
      <c r="G9" s="2">
        <f>IFERROR(VLOOKUP(B9,'输入_物料库存信息'!A:F,4,FALSE),0)</f>
      </c>
      <c r="H9" s="2">
        <f>IFERROR(VLOOKUP(B9,'输入_物料库存信息'!A:F,5,FALSE),0)</f>
      </c>
      <c r="I9" s="2">
        <f>IFERROR(VLOOKUP(B9,'输入_物料库存信息'!A:F,6,FALSE),0)</f>
      </c>
      <c r="J9" s="2">
        <f>IFERROR(IFERROR(VLOOKUP(B9,'输入-物料产能数据-不考虑工序'!A:E,3,FALSE),0),0)</f>
      </c>
      <c r="K9" s="2">
        <f>IFERROR(VLOOKUP(B9,'输入-物料产能数据-不考虑工序'!A:E,4,FALSE),0)</f>
      </c>
      <c r="L9" s="2">
        <f>IFERROR(VLOOKUP(B9,'输入-物料产能数据-不考虑工序'!A:E,5,FALSE),0)</f>
      </c>
      <c r="M9">
        <f>IFERROR(VLOOKUP(A9,'输入_需求计划'!A:I,9,FALSE),0)</f>
      </c>
    </row>
    <row customHeight="true" ht="16" r="10">
      <c r="A10" s="20">
        <f>'输入_需求计划'!A10</f>
      </c>
      <c r="B10" s="20">
        <f>'输入_需求计划'!C10</f>
      </c>
      <c r="C10" s="20">
        <f>'输入_需求计划'!D10</f>
      </c>
      <c r="D10" s="20">
        <f>'输入_需求计划'!G10</f>
      </c>
      <c r="E10" s="59">
        <f>'输入_需求计划'!H10</f>
      </c>
      <c r="F10" s="2">
        <f>IFERROR(VLOOKUP(B10,'输入_物料库存信息'!A:F,3,FALSE),0)+IFERROR(VLOOKUP(B10,'未完工数据透视表2'!A:B,2,FALSE),0)</f>
      </c>
      <c r="G10" s="2">
        <f>IFERROR(VLOOKUP(B10,'输入_物料库存信息'!A:F,4,FALSE),0)</f>
      </c>
      <c r="H10" s="2">
        <f>IFERROR(VLOOKUP(B10,'输入_物料库存信息'!A:F,5,FALSE),0)</f>
      </c>
      <c r="I10" s="2">
        <f>IFERROR(VLOOKUP(B10,'输入_物料库存信息'!A:F,6,FALSE),0)</f>
      </c>
      <c r="J10" s="2">
        <f>IFERROR(IFERROR(VLOOKUP(B10,'输入-物料产能数据-不考虑工序'!A:E,3,FALSE),0),0)</f>
      </c>
      <c r="K10" s="2">
        <f>IFERROR(VLOOKUP(B10,'输入-物料产能数据-不考虑工序'!A:E,4,FALSE),0)</f>
      </c>
      <c r="L10" s="2">
        <f>IFERROR(VLOOKUP(B10,'输入-物料产能数据-不考虑工序'!A:E,5,FALSE),0)</f>
      </c>
      <c r="M10">
        <f>IFERROR(VLOOKUP(A10,'输入_需求计划'!A:I,9,FALSE),0)</f>
      </c>
    </row>
    <row customHeight="true" ht="16" r="11">
      <c r="A11" s="20">
        <f>'输入_需求计划'!A11</f>
      </c>
      <c r="B11" s="20">
        <f>'输入_需求计划'!C11</f>
      </c>
      <c r="C11" s="20">
        <f>'输入_需求计划'!D11</f>
      </c>
      <c r="D11" s="20">
        <f>'输入_需求计划'!G11</f>
      </c>
      <c r="E11" s="59">
        <f>'输入_需求计划'!H11</f>
      </c>
      <c r="F11" s="2">
        <f>IFERROR(VLOOKUP(B11,'输入_物料库存信息'!A:F,3,FALSE),0)+IFERROR(VLOOKUP(B11,'未完工数据透视表2'!A:B,2,FALSE),0)</f>
      </c>
      <c r="G11" s="2">
        <f>IFERROR(VLOOKUP(B11,'输入_物料库存信息'!A:F,4,FALSE),0)</f>
      </c>
      <c r="H11" s="2">
        <f>IFERROR(VLOOKUP(B11,'输入_物料库存信息'!A:F,5,FALSE),0)</f>
      </c>
      <c r="I11" s="2">
        <f>IFERROR(VLOOKUP(B11,'输入_物料库存信息'!A:F,6,FALSE),0)</f>
      </c>
      <c r="J11" s="2">
        <f>IFERROR(IFERROR(VLOOKUP(B11,'输入-物料产能数据-不考虑工序'!A:E,3,FALSE),0),0)</f>
      </c>
      <c r="K11" s="2">
        <f>IFERROR(VLOOKUP(B11,'输入-物料产能数据-不考虑工序'!A:E,4,FALSE),0)</f>
      </c>
      <c r="L11" s="2">
        <f>IFERROR(VLOOKUP(B11,'输入-物料产能数据-不考虑工序'!A:E,5,FALSE),0)</f>
      </c>
      <c r="M11">
        <f>IFERROR(VLOOKUP(A11,'输入_需求计划'!A:I,9,FALSE),0)</f>
      </c>
    </row>
    <row customHeight="true" ht="16" r="12">
      <c r="A12" s="20">
        <f>'输入_需求计划'!A12</f>
      </c>
      <c r="B12" s="20">
        <f>'输入_需求计划'!C12</f>
      </c>
      <c r="C12" s="20">
        <f>'输入_需求计划'!D12</f>
      </c>
      <c r="D12" s="20">
        <f>'输入_需求计划'!G12</f>
      </c>
      <c r="E12" s="59">
        <f>'输入_需求计划'!H12</f>
      </c>
      <c r="F12" s="2">
        <f>IFERROR(VLOOKUP(B12,'输入_物料库存信息'!A:F,3,FALSE),0)+IFERROR(VLOOKUP(B12,'未完工数据透视表2'!A:B,2,FALSE),0)</f>
      </c>
      <c r="G12" s="2">
        <f>IFERROR(VLOOKUP(B12,'输入_物料库存信息'!A:F,4,FALSE),0)</f>
      </c>
      <c r="H12" s="2">
        <f>IFERROR(VLOOKUP(B12,'输入_物料库存信息'!A:F,5,FALSE),0)</f>
      </c>
      <c r="I12" s="2">
        <f>IFERROR(VLOOKUP(B12,'输入_物料库存信息'!A:F,6,FALSE),0)</f>
      </c>
      <c r="J12" s="2">
        <f>IFERROR(IFERROR(VLOOKUP(B12,'输入-物料产能数据-不考虑工序'!A:E,3,FALSE),0),0)</f>
      </c>
      <c r="K12" s="2">
        <f>IFERROR(VLOOKUP(B12,'输入-物料产能数据-不考虑工序'!A:E,4,FALSE),0)</f>
      </c>
      <c r="L12" s="2">
        <f>IFERROR(VLOOKUP(B12,'输入-物料产能数据-不考虑工序'!A:E,5,FALSE),0)</f>
      </c>
      <c r="M12">
        <f>IFERROR(VLOOKUP(A12,'输入_需求计划'!A:I,9,FALSE),0)</f>
      </c>
    </row>
    <row customHeight="true" ht="16" r="13">
      <c r="A13" s="20">
        <f>'输入_需求计划'!A13</f>
      </c>
      <c r="B13" s="20">
        <f>'输入_需求计划'!C13</f>
      </c>
      <c r="C13" s="20">
        <f>'输入_需求计划'!D13</f>
      </c>
      <c r="D13" s="20">
        <f>'输入_需求计划'!G13</f>
      </c>
      <c r="E13" s="59">
        <f>'输入_需求计划'!H13</f>
      </c>
      <c r="F13" s="2">
        <f>IFERROR(VLOOKUP(B13,'输入_物料库存信息'!A:F,3,FALSE),0)+IFERROR(VLOOKUP(B13,'未完工数据透视表2'!A:B,2,FALSE),0)</f>
      </c>
      <c r="G13" s="2">
        <f>IFERROR(VLOOKUP(B13,'输入_物料库存信息'!A:F,4,FALSE),0)</f>
      </c>
      <c r="H13" s="2">
        <f>IFERROR(VLOOKUP(B13,'输入_物料库存信息'!A:F,5,FALSE),0)</f>
      </c>
      <c r="I13" s="2">
        <f>IFERROR(VLOOKUP(B13,'输入_物料库存信息'!A:F,6,FALSE),0)</f>
      </c>
      <c r="J13" s="2">
        <f>IFERROR(IFERROR(VLOOKUP(B13,'输入-物料产能数据-不考虑工序'!A:E,3,FALSE),0),0)</f>
      </c>
      <c r="K13" s="2">
        <f>IFERROR(VLOOKUP(B13,'输入-物料产能数据-不考虑工序'!A:E,4,FALSE),0)</f>
      </c>
      <c r="L13" s="2">
        <f>IFERROR(VLOOKUP(B13,'输入-物料产能数据-不考虑工序'!A:E,5,FALSE),0)</f>
      </c>
      <c r="M13">
        <f>IFERROR(VLOOKUP(A13,'输入_需求计划'!A:I,9,FALSE),0)</f>
      </c>
    </row>
    <row customHeight="true" ht="16" r="14">
      <c r="A14" s="20">
        <f>'输入_需求计划'!A14</f>
      </c>
      <c r="B14" s="20">
        <f>'输入_需求计划'!C14</f>
      </c>
      <c r="C14" s="20">
        <f>'输入_需求计划'!D14</f>
      </c>
      <c r="D14" s="20">
        <f>'输入_需求计划'!G14</f>
      </c>
      <c r="E14" s="59">
        <f>'输入_需求计划'!H14</f>
      </c>
      <c r="F14" s="2">
        <f>IFERROR(VLOOKUP(B14,'输入_物料库存信息'!A:F,3,FALSE),0)+IFERROR(VLOOKUP(B14,'未完工数据透视表2'!A:B,2,FALSE),0)</f>
      </c>
      <c r="G14" s="2">
        <f>IFERROR(VLOOKUP(B14,'输入_物料库存信息'!A:F,4,FALSE),0)</f>
      </c>
      <c r="H14" s="2">
        <f>IFERROR(VLOOKUP(B14,'输入_物料库存信息'!A:F,5,FALSE),0)</f>
      </c>
      <c r="I14" s="2">
        <f>IFERROR(VLOOKUP(B14,'输入_物料库存信息'!A:F,6,FALSE),0)</f>
      </c>
      <c r="J14" s="2">
        <f>IFERROR(IFERROR(VLOOKUP(B14,'输入-物料产能数据-不考虑工序'!A:E,3,FALSE),0),0)</f>
      </c>
      <c r="K14" s="2">
        <f>IFERROR(VLOOKUP(B14,'输入-物料产能数据-不考虑工序'!A:E,4,FALSE),0)</f>
      </c>
      <c r="L14" s="2">
        <f>IFERROR(VLOOKUP(B14,'输入-物料产能数据-不考虑工序'!A:E,5,FALSE),0)</f>
      </c>
      <c r="M14">
        <f>IFERROR(VLOOKUP(A14,'输入_需求计划'!A:I,9,FALSE),0)</f>
      </c>
    </row>
    <row customHeight="true" ht="16" r="15">
      <c r="A15" s="20">
        <f>'输入_需求计划'!A15</f>
      </c>
      <c r="B15" s="20">
        <f>'输入_需求计划'!C15</f>
      </c>
      <c r="C15" s="20">
        <f>'输入_需求计划'!D15</f>
      </c>
      <c r="D15" s="20">
        <f>'输入_需求计划'!G15</f>
      </c>
      <c r="E15" s="59">
        <f>'输入_需求计划'!H15</f>
      </c>
      <c r="F15" s="2">
        <f>IFERROR(VLOOKUP(B15,'输入_物料库存信息'!A:F,3,FALSE),0)+IFERROR(VLOOKUP(B15,'未完工数据透视表2'!A:B,2,FALSE),0)</f>
      </c>
      <c r="G15" s="2">
        <f>IFERROR(VLOOKUP(B15,'输入_物料库存信息'!A:F,4,FALSE),0)</f>
      </c>
      <c r="H15" s="2">
        <f>IFERROR(VLOOKUP(B15,'输入_物料库存信息'!A:F,5,FALSE),0)</f>
      </c>
      <c r="I15" s="2">
        <f>IFERROR(VLOOKUP(B15,'输入_物料库存信息'!A:F,6,FALSE),0)</f>
      </c>
      <c r="J15" s="2">
        <f>IFERROR(IFERROR(VLOOKUP(B15,'输入-物料产能数据-不考虑工序'!A:E,3,FALSE),0),0)</f>
      </c>
      <c r="K15" s="2">
        <f>IFERROR(VLOOKUP(B15,'输入-物料产能数据-不考虑工序'!A:E,4,FALSE),0)</f>
      </c>
      <c r="L15" s="2">
        <f>IFERROR(VLOOKUP(B15,'输入-物料产能数据-不考虑工序'!A:E,5,FALSE),0)</f>
      </c>
      <c r="M15">
        <f>IFERROR(VLOOKUP(A15,'输入_需求计划'!A:I,9,FALSE),0)</f>
      </c>
    </row>
    <row customHeight="true" ht="16" r="16">
      <c r="A16" s="20">
        <f>'输入_需求计划'!A16</f>
      </c>
      <c r="B16" s="20">
        <f>'输入_需求计划'!C16</f>
      </c>
      <c r="C16" s="20">
        <f>'输入_需求计划'!D16</f>
      </c>
      <c r="D16" s="20">
        <f>'输入_需求计划'!G16</f>
      </c>
      <c r="E16" s="59">
        <f>'输入_需求计划'!H16</f>
      </c>
      <c r="F16" s="2">
        <f>IFERROR(VLOOKUP(B16,'输入_物料库存信息'!A:F,3,FALSE),0)+IFERROR(VLOOKUP(B16,'未完工数据透视表2'!A:B,2,FALSE),0)</f>
      </c>
      <c r="G16" s="2">
        <f>IFERROR(VLOOKUP(B16,'输入_物料库存信息'!A:F,4,FALSE),0)</f>
      </c>
      <c r="H16" s="2">
        <f>IFERROR(VLOOKUP(B16,'输入_物料库存信息'!A:F,5,FALSE),0)</f>
      </c>
      <c r="I16" s="2">
        <f>IFERROR(VLOOKUP(B16,'输入_物料库存信息'!A:F,6,FALSE),0)</f>
      </c>
      <c r="J16" s="2">
        <f>IFERROR(IFERROR(VLOOKUP(B16,'输入-物料产能数据-不考虑工序'!A:E,3,FALSE),0),0)</f>
      </c>
      <c r="K16" s="2">
        <f>IFERROR(VLOOKUP(B16,'输入-物料产能数据-不考虑工序'!A:E,4,FALSE),0)</f>
      </c>
      <c r="L16" s="2">
        <f>IFERROR(VLOOKUP(B16,'输入-物料产能数据-不考虑工序'!A:E,5,FALSE),0)</f>
      </c>
      <c r="M16">
        <f>IFERROR(VLOOKUP(A16,'输入_需求计划'!A:I,9,FALSE),0)</f>
      </c>
    </row>
    <row customHeight="true" ht="16" r="17">
      <c r="A17" s="20">
        <f>'输入_需求计划'!A17</f>
      </c>
      <c r="B17" s="20">
        <f>'输入_需求计划'!C17</f>
      </c>
      <c r="C17" s="20">
        <f>'输入_需求计划'!D17</f>
      </c>
      <c r="D17" s="20">
        <f>'输入_需求计划'!G17</f>
      </c>
      <c r="E17" s="59">
        <f>'输入_需求计划'!H17</f>
      </c>
      <c r="F17" s="2">
        <f>IFERROR(VLOOKUP(B17,'输入_物料库存信息'!A:F,3,FALSE),0)+IFERROR(VLOOKUP(B17,'未完工数据透视表2'!A:B,2,FALSE),0)</f>
      </c>
      <c r="G17" s="2">
        <f>IFERROR(VLOOKUP(B17,'输入_物料库存信息'!A:F,4,FALSE),0)</f>
      </c>
      <c r="H17" s="2">
        <f>IFERROR(VLOOKUP(B17,'输入_物料库存信息'!A:F,5,FALSE),0)</f>
      </c>
      <c r="I17" s="2">
        <f>IFERROR(VLOOKUP(B17,'输入_物料库存信息'!A:F,6,FALSE),0)</f>
      </c>
      <c r="J17" s="2">
        <f>IFERROR(IFERROR(VLOOKUP(B17,'输入-物料产能数据-不考虑工序'!A:E,3,FALSE),0),0)</f>
      </c>
      <c r="K17" s="2">
        <f>IFERROR(VLOOKUP(B17,'输入-物料产能数据-不考虑工序'!A:E,4,FALSE),0)</f>
      </c>
      <c r="L17" s="2">
        <f>IFERROR(VLOOKUP(B17,'输入-物料产能数据-不考虑工序'!A:E,5,FALSE),0)</f>
      </c>
      <c r="M17">
        <f>IFERROR(VLOOKUP(A17,'输入_需求计划'!A:I,9,FALSE),0)</f>
      </c>
    </row>
    <row customHeight="true" ht="16" r="18">
      <c r="A18" s="20">
        <f>'输入_需求计划'!A18</f>
      </c>
      <c r="B18" s="20">
        <f>'输入_需求计划'!C18</f>
      </c>
      <c r="C18" s="20">
        <f>'输入_需求计划'!D18</f>
      </c>
      <c r="D18" s="20">
        <f>'输入_需求计划'!G18</f>
      </c>
      <c r="E18" s="59">
        <f>'输入_需求计划'!H18</f>
      </c>
      <c r="F18" s="2">
        <f>IFERROR(VLOOKUP(B18,'输入_物料库存信息'!A:F,3,FALSE),0)+IFERROR(VLOOKUP(B18,'未完工数据透视表2'!A:B,2,FALSE),0)</f>
      </c>
      <c r="G18" s="2">
        <f>IFERROR(VLOOKUP(B18,'输入_物料库存信息'!A:F,4,FALSE),0)</f>
      </c>
      <c r="H18" s="2">
        <f>IFERROR(VLOOKUP(B18,'输入_物料库存信息'!A:F,5,FALSE),0)</f>
      </c>
      <c r="I18" s="2">
        <f>IFERROR(VLOOKUP(B18,'输入_物料库存信息'!A:F,6,FALSE),0)</f>
      </c>
      <c r="J18" s="2">
        <f>IFERROR(IFERROR(VLOOKUP(B18,'输入-物料产能数据-不考虑工序'!A:E,3,FALSE),0),0)</f>
      </c>
      <c r="K18" s="2">
        <f>IFERROR(VLOOKUP(B18,'输入-物料产能数据-不考虑工序'!A:E,4,FALSE),0)</f>
      </c>
      <c r="L18" s="2">
        <f>IFERROR(VLOOKUP(B18,'输入-物料产能数据-不考虑工序'!A:E,5,FALSE),0)</f>
      </c>
      <c r="M18">
        <f>IFERROR(VLOOKUP(A18,'输入_需求计划'!A:I,9,FALSE),0)</f>
      </c>
    </row>
    <row customHeight="true" ht="16" r="19">
      <c r="A19" s="20">
        <f>'输入_需求计划'!A19</f>
      </c>
      <c r="B19" s="20">
        <f>'输入_需求计划'!C19</f>
      </c>
      <c r="C19" s="20">
        <f>'输入_需求计划'!D19</f>
      </c>
      <c r="D19" s="20">
        <f>'输入_需求计划'!G19</f>
      </c>
      <c r="E19" s="59">
        <f>'输入_需求计划'!H19</f>
      </c>
      <c r="F19" s="2">
        <f>IFERROR(VLOOKUP(B19,'输入_物料库存信息'!A:F,3,FALSE),0)+IFERROR(VLOOKUP(B19,'未完工数据透视表2'!A:B,2,FALSE),0)</f>
      </c>
      <c r="G19" s="2">
        <f>IFERROR(VLOOKUP(B19,'输入_物料库存信息'!A:F,4,FALSE),0)</f>
      </c>
      <c r="H19" s="2">
        <f>IFERROR(VLOOKUP(B19,'输入_物料库存信息'!A:F,5,FALSE),0)</f>
      </c>
      <c r="I19" s="2">
        <f>IFERROR(VLOOKUP(B19,'输入_物料库存信息'!A:F,6,FALSE),0)</f>
      </c>
      <c r="J19" s="2">
        <f>IFERROR(IFERROR(VLOOKUP(B19,'输入-物料产能数据-不考虑工序'!A:E,3,FALSE),0),0)</f>
      </c>
      <c r="K19" s="2">
        <f>IFERROR(VLOOKUP(B19,'输入-物料产能数据-不考虑工序'!A:E,4,FALSE),0)</f>
      </c>
      <c r="L19" s="2">
        <f>IFERROR(VLOOKUP(B19,'输入-物料产能数据-不考虑工序'!A:E,5,FALSE),0)</f>
      </c>
      <c r="M19">
        <f>IFERROR(VLOOKUP(A19,'输入_需求计划'!A:I,9,FALSE),0)</f>
      </c>
    </row>
    <row customHeight="true" ht="16" r="20">
      <c r="A20" s="20">
        <f>'输入_需求计划'!A20</f>
      </c>
      <c r="B20" s="20">
        <f>'输入_需求计划'!C20</f>
      </c>
      <c r="C20" s="20">
        <f>'输入_需求计划'!D20</f>
      </c>
      <c r="D20" s="20">
        <f>'输入_需求计划'!G20</f>
      </c>
      <c r="E20" s="59">
        <f>'输入_需求计划'!H20</f>
      </c>
      <c r="F20" s="2">
        <f>IFERROR(VLOOKUP(B20,'输入_物料库存信息'!A:F,3,FALSE),0)+IFERROR(VLOOKUP(B20,'未完工数据透视表2'!A:B,2,FALSE),0)</f>
      </c>
      <c r="G20" s="2">
        <f>IFERROR(VLOOKUP(B20,'输入_物料库存信息'!A:F,4,FALSE),0)</f>
      </c>
      <c r="H20" s="2">
        <f>IFERROR(VLOOKUP(B20,'输入_物料库存信息'!A:F,5,FALSE),0)</f>
      </c>
      <c r="I20" s="2">
        <f>IFERROR(VLOOKUP(B20,'输入_物料库存信息'!A:F,6,FALSE),0)</f>
      </c>
      <c r="J20" s="2">
        <f>IFERROR(IFERROR(VLOOKUP(B20,'输入-物料产能数据-不考虑工序'!A:E,3,FALSE),0),0)</f>
      </c>
      <c r="K20" s="2">
        <f>IFERROR(VLOOKUP(B20,'输入-物料产能数据-不考虑工序'!A:E,4,FALSE),0)</f>
      </c>
      <c r="L20" s="2">
        <f>IFERROR(VLOOKUP(B20,'输入-物料产能数据-不考虑工序'!A:E,5,FALSE),0)</f>
      </c>
      <c r="M20">
        <f>IFERROR(VLOOKUP(A20,'输入_需求计划'!A:I,9,FALSE),0)</f>
      </c>
    </row>
    <row customHeight="true" ht="16" r="21">
      <c r="A21" s="20">
        <f>'输入_需求计划'!A21</f>
      </c>
      <c r="B21" s="20">
        <f>'输入_需求计划'!C21</f>
      </c>
      <c r="C21" s="20">
        <f>'输入_需求计划'!D21</f>
      </c>
      <c r="D21" s="20">
        <f>'输入_需求计划'!G21</f>
      </c>
      <c r="E21" s="59">
        <f>'输入_需求计划'!H21</f>
      </c>
      <c r="F21" s="2">
        <f>IFERROR(VLOOKUP(B21,'输入_物料库存信息'!A:F,3,FALSE),0)+IFERROR(VLOOKUP(B21,'未完工数据透视表2'!A:B,2,FALSE),0)</f>
      </c>
      <c r="G21" s="2">
        <f>IFERROR(VLOOKUP(B21,'输入_物料库存信息'!A:F,4,FALSE),0)</f>
      </c>
      <c r="H21" s="2">
        <f>IFERROR(VLOOKUP(B21,'输入_物料库存信息'!A:F,5,FALSE),0)</f>
      </c>
      <c r="I21" s="2">
        <f>IFERROR(VLOOKUP(B21,'输入_物料库存信息'!A:F,6,FALSE),0)</f>
      </c>
      <c r="J21" s="2">
        <f>IFERROR(IFERROR(VLOOKUP(B21,'输入-物料产能数据-不考虑工序'!A:E,3,FALSE),0),0)</f>
      </c>
      <c r="K21" s="2">
        <f>IFERROR(VLOOKUP(B21,'输入-物料产能数据-不考虑工序'!A:E,4,FALSE),0)</f>
      </c>
      <c r="L21" s="2">
        <f>IFERROR(VLOOKUP(B21,'输入-物料产能数据-不考虑工序'!A:E,5,FALSE),0)</f>
      </c>
      <c r="M21">
        <f>IFERROR(VLOOKUP(A21,'输入_需求计划'!A:I,9,FALSE),0)</f>
      </c>
    </row>
    <row customHeight="true" ht="16" r="22">
      <c r="A22" s="20">
        <f>'输入_需求计划'!A22</f>
      </c>
      <c r="B22" s="20">
        <f>'输入_需求计划'!C22</f>
      </c>
      <c r="C22" s="20">
        <f>'输入_需求计划'!D22</f>
      </c>
      <c r="D22" s="20">
        <f>'输入_需求计划'!G22</f>
      </c>
      <c r="E22" s="59">
        <f>'输入_需求计划'!H22</f>
      </c>
      <c r="F22" s="2">
        <f>IFERROR(VLOOKUP(B22,'输入_物料库存信息'!A:F,3,FALSE),0)+IFERROR(VLOOKUP(B22,'未完工数据透视表2'!A:B,2,FALSE),0)</f>
      </c>
      <c r="G22" s="2">
        <f>IFERROR(VLOOKUP(B22,'输入_物料库存信息'!A:F,4,FALSE),0)</f>
      </c>
      <c r="H22" s="2">
        <f>IFERROR(VLOOKUP(B22,'输入_物料库存信息'!A:F,5,FALSE),0)</f>
      </c>
      <c r="I22" s="2">
        <f>IFERROR(VLOOKUP(B22,'输入_物料库存信息'!A:F,6,FALSE),0)</f>
      </c>
      <c r="J22" s="2">
        <f>IFERROR(IFERROR(VLOOKUP(B22,'输入-物料产能数据-不考虑工序'!A:E,3,FALSE),0),0)</f>
      </c>
      <c r="K22" s="2">
        <f>IFERROR(VLOOKUP(B22,'输入-物料产能数据-不考虑工序'!A:E,4,FALSE),0)</f>
      </c>
      <c r="L22" s="2">
        <f>IFERROR(VLOOKUP(B22,'输入-物料产能数据-不考虑工序'!A:E,5,FALSE),0)</f>
      </c>
      <c r="M22">
        <f>IFERROR(VLOOKUP(A22,'输入_需求计划'!A:I,9,FALSE),0)</f>
      </c>
    </row>
    <row r="23">
      <c r="A23" s="20">
        <f>'输入_需求计划'!A23</f>
      </c>
      <c r="B23" s="20">
        <f>'输入_需求计划'!C23</f>
      </c>
      <c r="C23" s="20">
        <f>'输入_需求计划'!D23</f>
      </c>
      <c r="D23" s="20">
        <f>'输入_需求计划'!G23</f>
      </c>
      <c r="E23" s="59">
        <f>'输入_需求计划'!H23</f>
      </c>
      <c r="F23" s="2">
        <f>IFERROR(VLOOKUP(B23,'输入_物料库存信息'!A:F,3,FALSE),0)+IFERROR(VLOOKUP(B23,'未完工数据透视表2'!A:B,2,FALSE),0)</f>
      </c>
      <c r="G23" s="2">
        <f>IFERROR(VLOOKUP(B23,'输入_物料库存信息'!A:F,4,FALSE),0)</f>
      </c>
      <c r="H23" s="2">
        <f>IFERROR(VLOOKUP(B23,'输入_物料库存信息'!A:F,5,FALSE),0)</f>
      </c>
      <c r="I23" s="2">
        <f>IFERROR(VLOOKUP(B23,'输入_物料库存信息'!A:F,6,FALSE),0)</f>
      </c>
      <c r="J23" s="2">
        <f>IFERROR(IFERROR(VLOOKUP(B23,'输入-物料产能数据-不考虑工序'!A:E,3,FALSE),0),0)</f>
      </c>
      <c r="K23" s="2">
        <f>IFERROR(VLOOKUP(B23,'输入-物料产能数据-不考虑工序'!A:E,4,FALSE),0)</f>
      </c>
      <c r="L23" s="2">
        <f>IFERROR(VLOOKUP(B23,'输入-物料产能数据-不考虑工序'!A:E,5,FALSE),0)</f>
      </c>
      <c r="M23">
        <f>IFERROR(VLOOKUP(A23,'输入_需求计划'!A:I,9,FALSE),0)</f>
      </c>
    </row>
    <row r="24">
      <c r="A24" s="20">
        <f>'输入_需求计划'!A24</f>
      </c>
      <c r="B24" s="20">
        <f>'输入_需求计划'!C24</f>
      </c>
      <c r="C24" s="20">
        <f>'输入_需求计划'!D24</f>
      </c>
      <c r="D24" s="20">
        <f>'输入_需求计划'!G24</f>
      </c>
      <c r="E24" s="59">
        <f>'输入_需求计划'!H24</f>
      </c>
      <c r="F24" s="2">
        <f>IFERROR(VLOOKUP(B24,'输入_物料库存信息'!A:F,3,FALSE),0)+IFERROR(VLOOKUP(B24,'未完工数据透视表2'!A:B,2,FALSE),0)</f>
      </c>
      <c r="G24" s="2">
        <f>IFERROR(VLOOKUP(B24,'输入_物料库存信息'!A:F,4,FALSE),0)</f>
      </c>
      <c r="H24" s="2">
        <f>IFERROR(VLOOKUP(B24,'输入_物料库存信息'!A:F,5,FALSE),0)</f>
      </c>
      <c r="I24" s="2">
        <f>IFERROR(VLOOKUP(B24,'输入_物料库存信息'!A:F,6,FALSE),0)</f>
      </c>
      <c r="J24" s="2">
        <f>IFERROR(IFERROR(VLOOKUP(B24,'输入-物料产能数据-不考虑工序'!A:E,3,FALSE),0),0)</f>
      </c>
      <c r="K24" s="2">
        <f>IFERROR(VLOOKUP(B24,'输入-物料产能数据-不考虑工序'!A:E,4,FALSE),0)</f>
      </c>
      <c r="L24" s="2">
        <f>IFERROR(VLOOKUP(B24,'输入-物料产能数据-不考虑工序'!A:E,5,FALSE),0)</f>
      </c>
      <c r="M24">
        <f>IFERROR(VLOOKUP(A24,'输入_需求计划'!A:I,9,FALSE),0)</f>
      </c>
    </row>
    <row r="25">
      <c r="A25" s="20">
        <f>'输入_需求计划'!A25</f>
      </c>
      <c r="B25" s="20">
        <f>'输入_需求计划'!C25</f>
      </c>
      <c r="C25" s="20">
        <f>'输入_需求计划'!D25</f>
      </c>
      <c r="D25" s="20">
        <f>'输入_需求计划'!G25</f>
      </c>
      <c r="E25" s="59">
        <f>'输入_需求计划'!H25</f>
      </c>
      <c r="F25" s="2">
        <f>IFERROR(VLOOKUP(B25,'输入_物料库存信息'!A:F,3,FALSE),0)+IFERROR(VLOOKUP(B25,'未完工数据透视表2'!A:B,2,FALSE),0)</f>
      </c>
      <c r="G25" s="2">
        <f>IFERROR(VLOOKUP(B25,'输入_物料库存信息'!A:F,4,FALSE),0)</f>
      </c>
      <c r="H25" s="2">
        <f>IFERROR(VLOOKUP(B25,'输入_物料库存信息'!A:F,5,FALSE),0)</f>
      </c>
      <c r="I25" s="2">
        <f>IFERROR(VLOOKUP(B25,'输入_物料库存信息'!A:F,6,FALSE),0)</f>
      </c>
      <c r="J25" s="2">
        <f>IFERROR(IFERROR(VLOOKUP(B25,'输入-物料产能数据-不考虑工序'!A:E,3,FALSE),0),0)</f>
      </c>
      <c r="K25" s="2">
        <f>IFERROR(VLOOKUP(B25,'输入-物料产能数据-不考虑工序'!A:E,4,FALSE),0)</f>
      </c>
      <c r="L25" s="2">
        <f>IFERROR(VLOOKUP(B25,'输入-物料产能数据-不考虑工序'!A:E,5,FALSE),0)</f>
      </c>
      <c r="M25">
        <f>IFERROR(VLOOKUP(A25,'输入_需求计划'!A:I,9,FALSE),0)</f>
      </c>
    </row>
    <row r="26">
      <c r="A26" s="20">
        <f>'输入_需求计划'!A26</f>
      </c>
      <c r="B26" s="20">
        <f>'输入_需求计划'!C26</f>
      </c>
      <c r="C26" s="20">
        <f>'输入_需求计划'!D26</f>
      </c>
      <c r="D26" s="20">
        <f>'输入_需求计划'!G26</f>
      </c>
      <c r="E26" s="59">
        <f>'输入_需求计划'!H26</f>
      </c>
      <c r="F26" s="2">
        <f>IFERROR(VLOOKUP(B26,'输入_物料库存信息'!A:F,3,FALSE),0)+IFERROR(VLOOKUP(B26,'未完工数据透视表2'!A:B,2,FALSE),0)</f>
      </c>
      <c r="G26" s="2">
        <f>IFERROR(VLOOKUP(B26,'输入_物料库存信息'!A:F,4,FALSE),0)</f>
      </c>
      <c r="H26" s="2">
        <f>IFERROR(VLOOKUP(B26,'输入_物料库存信息'!A:F,5,FALSE),0)</f>
      </c>
      <c r="I26" s="2">
        <f>IFERROR(VLOOKUP(B26,'输入_物料库存信息'!A:F,6,FALSE),0)</f>
      </c>
      <c r="J26" s="2">
        <f>IFERROR(IFERROR(VLOOKUP(B26,'输入-物料产能数据-不考虑工序'!A:E,3,FALSE),0),0)</f>
      </c>
      <c r="K26" s="2">
        <f>IFERROR(VLOOKUP(B26,'输入-物料产能数据-不考虑工序'!A:E,4,FALSE),0)</f>
      </c>
      <c r="L26" s="2">
        <f>IFERROR(VLOOKUP(B26,'输入-物料产能数据-不考虑工序'!A:E,5,FALSE),0)</f>
      </c>
      <c r="M26">
        <f>IFERROR(VLOOKUP(A26,'输入_需求计划'!A:I,9,FALSE),0)</f>
      </c>
    </row>
    <row r="27">
      <c r="A27" s="20">
        <f>'输入_需求计划'!A27</f>
      </c>
      <c r="B27" s="20">
        <f>'输入_需求计划'!C27</f>
      </c>
      <c r="C27" s="20">
        <f>'输入_需求计划'!D27</f>
      </c>
      <c r="D27" s="20">
        <f>'输入_需求计划'!G27</f>
      </c>
      <c r="E27" s="59">
        <f>'输入_需求计划'!H27</f>
      </c>
      <c r="F27" s="2">
        <f>IFERROR(VLOOKUP(B27,'输入_物料库存信息'!A:F,3,FALSE),0)+IFERROR(VLOOKUP(B27,'未完工数据透视表2'!A:B,2,FALSE),0)</f>
      </c>
      <c r="G27" s="2">
        <f>IFERROR(VLOOKUP(B27,'输入_物料库存信息'!A:F,4,FALSE),0)</f>
      </c>
      <c r="H27" s="2">
        <f>IFERROR(VLOOKUP(B27,'输入_物料库存信息'!A:F,5,FALSE),0)</f>
      </c>
      <c r="I27" s="2">
        <f>IFERROR(VLOOKUP(B27,'输入_物料库存信息'!A:F,6,FALSE),0)</f>
      </c>
      <c r="J27" s="2">
        <f>IFERROR(IFERROR(VLOOKUP(B27,'输入-物料产能数据-不考虑工序'!A:E,3,FALSE),0),0)</f>
      </c>
      <c r="K27" s="2">
        <f>IFERROR(VLOOKUP(B27,'输入-物料产能数据-不考虑工序'!A:E,4,FALSE),0)</f>
      </c>
      <c r="L27" s="2">
        <f>IFERROR(VLOOKUP(B27,'输入-物料产能数据-不考虑工序'!A:E,5,FALSE),0)</f>
      </c>
      <c r="M27">
        <f>IFERROR(VLOOKUP(A27,'输入_需求计划'!A:I,9,FALSE),0)</f>
      </c>
    </row>
    <row r="28">
      <c r="A28" s="20">
        <f>'输入_需求计划'!A28</f>
      </c>
      <c r="B28" s="20">
        <f>'输入_需求计划'!C28</f>
      </c>
      <c r="C28" s="20">
        <f>'输入_需求计划'!D28</f>
      </c>
      <c r="D28" s="20">
        <f>'输入_需求计划'!G28</f>
      </c>
      <c r="E28" s="59">
        <f>'输入_需求计划'!H28</f>
      </c>
      <c r="F28" s="2">
        <f>IFERROR(VLOOKUP(B28,'输入_物料库存信息'!A:F,3,FALSE),0)+IFERROR(VLOOKUP(B28,'未完工数据透视表2'!A:B,2,FALSE),0)</f>
      </c>
      <c r="G28" s="2">
        <f>IFERROR(VLOOKUP(B28,'输入_物料库存信息'!A:F,4,FALSE),0)</f>
      </c>
      <c r="H28" s="2">
        <f>IFERROR(VLOOKUP(B28,'输入_物料库存信息'!A:F,5,FALSE),0)</f>
      </c>
      <c r="I28" s="2">
        <f>IFERROR(VLOOKUP(B28,'输入_物料库存信息'!A:F,6,FALSE),0)</f>
      </c>
      <c r="J28" s="2">
        <f>IFERROR(IFERROR(VLOOKUP(B28,'输入-物料产能数据-不考虑工序'!A:E,3,FALSE),0),0)</f>
      </c>
      <c r="K28" s="2">
        <f>IFERROR(VLOOKUP(B28,'输入-物料产能数据-不考虑工序'!A:E,4,FALSE),0)</f>
      </c>
      <c r="L28" s="2">
        <f>IFERROR(VLOOKUP(B28,'输入-物料产能数据-不考虑工序'!A:E,5,FALSE),0)</f>
      </c>
      <c r="M28">
        <f>IFERROR(VLOOKUP(A28,'输入_需求计划'!A:I,9,FALSE),0)</f>
      </c>
    </row>
    <row r="29">
      <c r="A29" s="20">
        <f>'输入_需求计划'!A29</f>
      </c>
      <c r="B29" s="20">
        <f>'输入_需求计划'!C29</f>
      </c>
      <c r="C29" s="20">
        <f>'输入_需求计划'!D29</f>
      </c>
      <c r="D29" s="20">
        <f>'输入_需求计划'!G29</f>
      </c>
      <c r="E29" s="59">
        <f>'输入_需求计划'!H29</f>
      </c>
      <c r="F29" s="2">
        <f>IFERROR(VLOOKUP(B29,'输入_物料库存信息'!A:F,3,FALSE),0)+IFERROR(VLOOKUP(B29,'未完工数据透视表2'!A:B,2,FALSE),0)</f>
      </c>
      <c r="G29" s="2">
        <f>IFERROR(VLOOKUP(B29,'输入_物料库存信息'!A:F,4,FALSE),0)</f>
      </c>
      <c r="H29" s="2">
        <f>IFERROR(VLOOKUP(B29,'输入_物料库存信息'!A:F,5,FALSE),0)</f>
      </c>
      <c r="I29" s="2">
        <f>IFERROR(VLOOKUP(B29,'输入_物料库存信息'!A:F,6,FALSE),0)</f>
      </c>
      <c r="J29" s="2">
        <f>IFERROR(IFERROR(VLOOKUP(B29,'输入-物料产能数据-不考虑工序'!A:E,3,FALSE),0),0)</f>
      </c>
      <c r="K29" s="2">
        <f>IFERROR(VLOOKUP(B29,'输入-物料产能数据-不考虑工序'!A:E,4,FALSE),0)</f>
      </c>
      <c r="L29" s="2">
        <f>IFERROR(VLOOKUP(B29,'输入-物料产能数据-不考虑工序'!A:E,5,FALSE),0)</f>
      </c>
      <c r="M29">
        <f>IFERROR(VLOOKUP(A29,'输入_需求计划'!A:I,9,FALSE),0)</f>
      </c>
    </row>
    <row r="30">
      <c r="A30" s="20">
        <f>'输入_需求计划'!A30</f>
      </c>
      <c r="B30" s="20">
        <f>'输入_需求计划'!C30</f>
      </c>
      <c r="C30" s="20">
        <f>'输入_需求计划'!D30</f>
      </c>
      <c r="D30" s="20">
        <f>'输入_需求计划'!G30</f>
      </c>
      <c r="E30" s="59">
        <f>'输入_需求计划'!H30</f>
      </c>
      <c r="F30" s="2">
        <f>IFERROR(VLOOKUP(B30,'输入_物料库存信息'!A:F,3,FALSE),0)+IFERROR(VLOOKUP(B30,'未完工数据透视表2'!A:B,2,FALSE),0)</f>
      </c>
      <c r="G30" s="2">
        <f>IFERROR(VLOOKUP(B30,'输入_物料库存信息'!A:F,4,FALSE),0)</f>
      </c>
      <c r="H30" s="2">
        <f>IFERROR(VLOOKUP(B30,'输入_物料库存信息'!A:F,5,FALSE),0)</f>
      </c>
      <c r="I30" s="2">
        <f>IFERROR(VLOOKUP(B30,'输入_物料库存信息'!A:F,6,FALSE),0)</f>
      </c>
      <c r="J30" s="2">
        <f>IFERROR(IFERROR(VLOOKUP(B30,'输入-物料产能数据-不考虑工序'!A:E,3,FALSE),0),0)</f>
      </c>
      <c r="K30" s="2">
        <f>IFERROR(VLOOKUP(B30,'输入-物料产能数据-不考虑工序'!A:E,4,FALSE),0)</f>
      </c>
      <c r="L30" s="2">
        <f>IFERROR(VLOOKUP(B30,'输入-物料产能数据-不考虑工序'!A:E,5,FALSE),0)</f>
      </c>
      <c r="M30">
        <f>IFERROR(VLOOKUP(A30,'输入_需求计划'!A:I,9,FALSE),0)</f>
      </c>
    </row>
    <row r="31">
      <c r="A31" s="20">
        <f>'输入_需求计划'!A31</f>
      </c>
      <c r="B31" s="20">
        <f>'输入_需求计划'!C31</f>
      </c>
      <c r="C31" s="20">
        <f>'输入_需求计划'!D31</f>
      </c>
      <c r="D31" s="20">
        <f>'输入_需求计划'!G31</f>
      </c>
      <c r="E31" s="59">
        <f>'输入_需求计划'!H31</f>
      </c>
      <c r="F31" s="2">
        <f>IFERROR(VLOOKUP(B31,'输入_物料库存信息'!A:F,3,FALSE),0)+IFERROR(VLOOKUP(B31,'未完工数据透视表2'!A:B,2,FALSE),0)</f>
      </c>
      <c r="G31" s="2">
        <f>IFERROR(VLOOKUP(B31,'输入_物料库存信息'!A:F,4,FALSE),0)</f>
      </c>
      <c r="H31" s="2">
        <f>IFERROR(VLOOKUP(B31,'输入_物料库存信息'!A:F,5,FALSE),0)</f>
      </c>
      <c r="I31" s="2">
        <f>IFERROR(VLOOKUP(B31,'输入_物料库存信息'!A:F,6,FALSE),0)</f>
      </c>
      <c r="J31" s="2">
        <f>IFERROR(IFERROR(VLOOKUP(B31,'输入-物料产能数据-不考虑工序'!A:E,3,FALSE),0),0)</f>
      </c>
      <c r="K31" s="2">
        <f>IFERROR(VLOOKUP(B31,'输入-物料产能数据-不考虑工序'!A:E,4,FALSE),0)</f>
      </c>
      <c r="L31" s="2">
        <f>IFERROR(VLOOKUP(B31,'输入-物料产能数据-不考虑工序'!A:E,5,FALSE),0)</f>
      </c>
      <c r="M31">
        <f>IFERROR(VLOOKUP(A31,'输入_需求计划'!A:I,9,FALSE),0)</f>
      </c>
    </row>
    <row r="32">
      <c r="A32" s="20">
        <f>'输入_需求计划'!A32</f>
      </c>
      <c r="B32" s="20">
        <f>'输入_需求计划'!C32</f>
      </c>
      <c r="C32" s="20">
        <f>'输入_需求计划'!D32</f>
      </c>
      <c r="D32" s="20">
        <f>'输入_需求计划'!G32</f>
      </c>
      <c r="E32" s="59">
        <f>'输入_需求计划'!H32</f>
      </c>
      <c r="F32" s="2">
        <f>IFERROR(VLOOKUP(B32,'输入_物料库存信息'!A:F,3,FALSE),0)+IFERROR(VLOOKUP(B32,'未完工数据透视表2'!A:B,2,FALSE),0)</f>
      </c>
      <c r="G32" s="2">
        <f>IFERROR(VLOOKUP(B32,'输入_物料库存信息'!A:F,4,FALSE),0)</f>
      </c>
      <c r="H32" s="2">
        <f>IFERROR(VLOOKUP(B32,'输入_物料库存信息'!A:F,5,FALSE),0)</f>
      </c>
      <c r="I32" s="2">
        <f>IFERROR(VLOOKUP(B32,'输入_物料库存信息'!A:F,6,FALSE),0)</f>
      </c>
      <c r="J32" s="2">
        <f>IFERROR(IFERROR(VLOOKUP(B32,'输入-物料产能数据-不考虑工序'!A:E,3,FALSE),0),0)</f>
      </c>
      <c r="K32" s="2">
        <f>IFERROR(VLOOKUP(B32,'输入-物料产能数据-不考虑工序'!A:E,4,FALSE),0)</f>
      </c>
      <c r="L32" s="2">
        <f>IFERROR(VLOOKUP(B32,'输入-物料产能数据-不考虑工序'!A:E,5,FALSE),0)</f>
      </c>
      <c r="M32">
        <f>IFERROR(VLOOKUP(A32,'输入_需求计划'!A:I,9,FALSE),0)</f>
      </c>
    </row>
    <row r="33">
      <c r="A33" s="20">
        <f>'输入_需求计划'!A33</f>
      </c>
      <c r="B33" s="20">
        <f>'输入_需求计划'!C33</f>
      </c>
      <c r="C33" s="20">
        <f>'输入_需求计划'!D33</f>
      </c>
      <c r="D33" s="20">
        <f>'输入_需求计划'!G33</f>
      </c>
      <c r="E33" s="59">
        <f>'输入_需求计划'!H33</f>
      </c>
      <c r="F33" s="2">
        <f>IFERROR(VLOOKUP(B33,'输入_物料库存信息'!A:F,3,FALSE),0)+IFERROR(VLOOKUP(B33,'未完工数据透视表2'!A:B,2,FALSE),0)</f>
      </c>
      <c r="G33" s="2">
        <f>IFERROR(VLOOKUP(B33,'输入_物料库存信息'!A:F,4,FALSE),0)</f>
      </c>
      <c r="H33" s="2">
        <f>IFERROR(VLOOKUP(B33,'输入_物料库存信息'!A:F,5,FALSE),0)</f>
      </c>
      <c r="I33" s="2">
        <f>IFERROR(VLOOKUP(B33,'输入_物料库存信息'!A:F,6,FALSE),0)</f>
      </c>
      <c r="J33" s="2">
        <f>IFERROR(IFERROR(VLOOKUP(B33,'输入-物料产能数据-不考虑工序'!A:E,3,FALSE),0),0)</f>
      </c>
      <c r="K33" s="2">
        <f>IFERROR(VLOOKUP(B33,'输入-物料产能数据-不考虑工序'!A:E,4,FALSE),0)</f>
      </c>
      <c r="L33" s="2">
        <f>IFERROR(VLOOKUP(B33,'输入-物料产能数据-不考虑工序'!A:E,5,FALSE),0)</f>
      </c>
      <c r="M33">
        <f>IFERROR(VLOOKUP(A33,'输入_需求计划'!A:I,9,FALSE),0)</f>
      </c>
    </row>
    <row r="34">
      <c r="A34" s="20">
        <f>'输入_需求计划'!A34</f>
      </c>
      <c r="B34" s="20">
        <f>'输入_需求计划'!C34</f>
      </c>
      <c r="C34" s="20">
        <f>'输入_需求计划'!D34</f>
      </c>
      <c r="D34" s="20">
        <f>'输入_需求计划'!G34</f>
      </c>
      <c r="E34" s="59">
        <f>'输入_需求计划'!H34</f>
      </c>
      <c r="F34" s="2">
        <f>IFERROR(VLOOKUP(B34,'输入_物料库存信息'!A:F,3,FALSE),0)+IFERROR(VLOOKUP(B34,'未完工数据透视表2'!A:B,2,FALSE),0)</f>
      </c>
      <c r="G34" s="2">
        <f>IFERROR(VLOOKUP(B34,'输入_物料库存信息'!A:F,4,FALSE),0)</f>
      </c>
      <c r="H34" s="2">
        <f>IFERROR(VLOOKUP(B34,'输入_物料库存信息'!A:F,5,FALSE),0)</f>
      </c>
      <c r="I34" s="2">
        <f>IFERROR(VLOOKUP(B34,'输入_物料库存信息'!A:F,6,FALSE),0)</f>
      </c>
      <c r="J34" s="2">
        <f>IFERROR(IFERROR(VLOOKUP(B34,'输入-物料产能数据-不考虑工序'!A:E,3,FALSE),0),0)</f>
      </c>
      <c r="K34" s="2">
        <f>IFERROR(VLOOKUP(B34,'输入-物料产能数据-不考虑工序'!A:E,4,FALSE),0)</f>
      </c>
      <c r="L34" s="2">
        <f>IFERROR(VLOOKUP(B34,'输入-物料产能数据-不考虑工序'!A:E,5,FALSE),0)</f>
      </c>
      <c r="M34">
        <f>IFERROR(VLOOKUP(A34,'输入_需求计划'!A:I,9,FALSE),0)</f>
      </c>
    </row>
    <row r="35">
      <c r="A35" s="20">
        <f>'输入_需求计划'!A35</f>
      </c>
      <c r="B35" s="20">
        <f>'输入_需求计划'!C35</f>
      </c>
      <c r="C35" s="20">
        <f>'输入_需求计划'!D35</f>
      </c>
      <c r="D35" s="20">
        <f>'输入_需求计划'!G35</f>
      </c>
      <c r="E35" s="59">
        <f>'输入_需求计划'!H35</f>
      </c>
      <c r="F35" s="2">
        <f>IFERROR(VLOOKUP(B35,'输入_物料库存信息'!A:F,3,FALSE),0)+IFERROR(VLOOKUP(B35,'未完工数据透视表2'!A:B,2,FALSE),0)</f>
      </c>
      <c r="G35" s="2">
        <f>IFERROR(VLOOKUP(B35,'输入_物料库存信息'!A:F,4,FALSE),0)</f>
      </c>
      <c r="H35" s="2">
        <f>IFERROR(VLOOKUP(B35,'输入_物料库存信息'!A:F,5,FALSE),0)</f>
      </c>
      <c r="I35" s="2">
        <f>IFERROR(VLOOKUP(B35,'输入_物料库存信息'!A:F,6,FALSE),0)</f>
      </c>
      <c r="J35" s="2">
        <f>IFERROR(IFERROR(VLOOKUP(B35,'输入-物料产能数据-不考虑工序'!A:E,3,FALSE),0),0)</f>
      </c>
      <c r="K35" s="2">
        <f>IFERROR(VLOOKUP(B35,'输入-物料产能数据-不考虑工序'!A:E,4,FALSE),0)</f>
      </c>
      <c r="L35" s="2">
        <f>IFERROR(VLOOKUP(B35,'输入-物料产能数据-不考虑工序'!A:E,5,FALSE),0)</f>
      </c>
      <c r="M35">
        <f>IFERROR(VLOOKUP(A35,'输入_需求计划'!A:I,9,FALSE),0)</f>
      </c>
    </row>
    <row r="36">
      <c r="A36" s="20">
        <f>'输入_需求计划'!A36</f>
      </c>
      <c r="B36" s="20">
        <f>'输入_需求计划'!C36</f>
      </c>
      <c r="C36" s="20">
        <f>'输入_需求计划'!D36</f>
      </c>
      <c r="D36" s="20">
        <f>'输入_需求计划'!G36</f>
      </c>
      <c r="E36" s="59">
        <f>'输入_需求计划'!H36</f>
      </c>
      <c r="F36" s="2">
        <f>IFERROR(VLOOKUP(B36,'输入_物料库存信息'!A:F,3,FALSE),0)+IFERROR(VLOOKUP(B36,'未完工数据透视表2'!A:B,2,FALSE),0)</f>
      </c>
      <c r="G36" s="2">
        <f>IFERROR(VLOOKUP(B36,'输入_物料库存信息'!A:F,4,FALSE),0)</f>
      </c>
      <c r="H36" s="2">
        <f>IFERROR(VLOOKUP(B36,'输入_物料库存信息'!A:F,5,FALSE),0)</f>
      </c>
      <c r="I36" s="2">
        <f>IFERROR(VLOOKUP(B36,'输入_物料库存信息'!A:F,6,FALSE),0)</f>
      </c>
      <c r="J36" s="2">
        <f>IFERROR(IFERROR(VLOOKUP(B36,'输入-物料产能数据-不考虑工序'!A:E,3,FALSE),0),0)</f>
      </c>
      <c r="K36" s="2">
        <f>IFERROR(VLOOKUP(B36,'输入-物料产能数据-不考虑工序'!A:E,4,FALSE),0)</f>
      </c>
      <c r="L36" s="2">
        <f>IFERROR(VLOOKUP(B36,'输入-物料产能数据-不考虑工序'!A:E,5,FALSE),0)</f>
      </c>
      <c r="M36">
        <f>IFERROR(VLOOKUP(A36,'输入_需求计划'!A:I,9,FALSE),0)</f>
      </c>
    </row>
    <row r="37">
      <c r="A37" s="20">
        <f>'输入_需求计划'!A37</f>
      </c>
      <c r="B37" s="20">
        <f>'输入_需求计划'!C37</f>
      </c>
      <c r="C37" s="20">
        <f>'输入_需求计划'!D37</f>
      </c>
      <c r="D37" s="20">
        <f>'输入_需求计划'!G37</f>
      </c>
      <c r="E37" s="59">
        <f>'输入_需求计划'!H37</f>
      </c>
      <c r="F37" s="2">
        <f>IFERROR(VLOOKUP(B37,'输入_物料库存信息'!A:F,3,FALSE),0)+IFERROR(VLOOKUP(B37,'未完工数据透视表2'!A:B,2,FALSE),0)</f>
      </c>
      <c r="G37" s="2">
        <f>IFERROR(VLOOKUP(B37,'输入_物料库存信息'!A:F,4,FALSE),0)</f>
      </c>
      <c r="H37" s="2">
        <f>IFERROR(VLOOKUP(B37,'输入_物料库存信息'!A:F,5,FALSE),0)</f>
      </c>
      <c r="I37" s="2">
        <f>IFERROR(VLOOKUP(B37,'输入_物料库存信息'!A:F,6,FALSE),0)</f>
      </c>
      <c r="J37" s="2">
        <f>IFERROR(IFERROR(VLOOKUP(B37,'输入-物料产能数据-不考虑工序'!A:E,3,FALSE),0),0)</f>
      </c>
      <c r="K37" s="2">
        <f>IFERROR(VLOOKUP(B37,'输入-物料产能数据-不考虑工序'!A:E,4,FALSE),0)</f>
      </c>
      <c r="L37" s="2">
        <f>IFERROR(VLOOKUP(B37,'输入-物料产能数据-不考虑工序'!A:E,5,FALSE),0)</f>
      </c>
      <c r="M37">
        <f>IFERROR(VLOOKUP(A37,'输入_需求计划'!A:I,9,FALSE),0)</f>
      </c>
    </row>
    <row r="38">
      <c r="A38" s="20">
        <f>'输入_需求计划'!A38</f>
      </c>
      <c r="B38" s="20">
        <f>'输入_需求计划'!C38</f>
      </c>
      <c r="C38" s="20">
        <f>'输入_需求计划'!D38</f>
      </c>
      <c r="D38" s="20">
        <f>'输入_需求计划'!G38</f>
      </c>
      <c r="E38" s="59">
        <f>'输入_需求计划'!H38</f>
      </c>
      <c r="F38" s="2">
        <f>IFERROR(VLOOKUP(B38,'输入_物料库存信息'!A:F,3,FALSE),0)+IFERROR(VLOOKUP(B38,'未完工数据透视表2'!A:B,2,FALSE),0)</f>
      </c>
      <c r="G38" s="2">
        <f>IFERROR(VLOOKUP(B38,'输入_物料库存信息'!A:F,4,FALSE),0)</f>
      </c>
      <c r="H38" s="2">
        <f>IFERROR(VLOOKUP(B38,'输入_物料库存信息'!A:F,5,FALSE),0)</f>
      </c>
      <c r="I38" s="2">
        <f>IFERROR(VLOOKUP(B38,'输入_物料库存信息'!A:F,6,FALSE),0)</f>
      </c>
      <c r="J38" s="2">
        <f>IFERROR(IFERROR(VLOOKUP(B38,'输入-物料产能数据-不考虑工序'!A:E,3,FALSE),0),0)</f>
      </c>
      <c r="K38" s="2">
        <f>IFERROR(VLOOKUP(B38,'输入-物料产能数据-不考虑工序'!A:E,4,FALSE),0)</f>
      </c>
      <c r="L38" s="2">
        <f>IFERROR(VLOOKUP(B38,'输入-物料产能数据-不考虑工序'!A:E,5,FALSE),0)</f>
      </c>
      <c r="M38">
        <f>IFERROR(VLOOKUP(A38,'输入_需求计划'!A:I,9,FALSE),0)</f>
      </c>
    </row>
    <row r="39">
      <c r="A39" s="20">
        <f>'输入_需求计划'!A39</f>
      </c>
      <c r="B39" s="20">
        <f>'输入_需求计划'!C39</f>
      </c>
      <c r="C39" s="20">
        <f>'输入_需求计划'!D39</f>
      </c>
      <c r="D39" s="20">
        <f>'输入_需求计划'!G39</f>
      </c>
      <c r="E39" s="59">
        <f>'输入_需求计划'!H39</f>
      </c>
      <c r="F39" s="2">
        <f>IFERROR(VLOOKUP(B39,'输入_物料库存信息'!A:F,3,FALSE),0)+IFERROR(VLOOKUP(B39,'未完工数据透视表2'!A:B,2,FALSE),0)</f>
      </c>
      <c r="G39" s="2">
        <f>IFERROR(VLOOKUP(B39,'输入_物料库存信息'!A:F,4,FALSE),0)</f>
      </c>
      <c r="H39" s="2">
        <f>IFERROR(VLOOKUP(B39,'输入_物料库存信息'!A:F,5,FALSE),0)</f>
      </c>
      <c r="I39" s="2">
        <f>IFERROR(VLOOKUP(B39,'输入_物料库存信息'!A:F,6,FALSE),0)</f>
      </c>
      <c r="J39" s="2">
        <f>IFERROR(IFERROR(VLOOKUP(B39,'输入-物料产能数据-不考虑工序'!A:E,3,FALSE),0),0)</f>
      </c>
      <c r="K39" s="2">
        <f>IFERROR(VLOOKUP(B39,'输入-物料产能数据-不考虑工序'!A:E,4,FALSE),0)</f>
      </c>
      <c r="L39" s="2">
        <f>IFERROR(VLOOKUP(B39,'输入-物料产能数据-不考虑工序'!A:E,5,FALSE),0)</f>
      </c>
      <c r="M39">
        <f>IFERROR(VLOOKUP(A39,'输入_需求计划'!A:I,9,FALSE),0)</f>
      </c>
    </row>
    <row r="40">
      <c r="A40" s="20">
        <f>'输入_需求计划'!A40</f>
      </c>
      <c r="B40" s="20">
        <f>'输入_需求计划'!C40</f>
      </c>
      <c r="C40" s="20">
        <f>'输入_需求计划'!D40</f>
      </c>
      <c r="D40" s="20">
        <f>'输入_需求计划'!G40</f>
      </c>
      <c r="E40" s="59">
        <f>'输入_需求计划'!H40</f>
      </c>
      <c r="F40" s="2">
        <f>IFERROR(VLOOKUP(B40,'输入_物料库存信息'!A:F,3,FALSE),0)+IFERROR(VLOOKUP(B40,'未完工数据透视表2'!A:B,2,FALSE),0)</f>
      </c>
      <c r="G40" s="2">
        <f>IFERROR(VLOOKUP(B40,'输入_物料库存信息'!A:F,4,FALSE),0)</f>
      </c>
      <c r="H40" s="2">
        <f>IFERROR(VLOOKUP(B40,'输入_物料库存信息'!A:F,5,FALSE),0)</f>
      </c>
      <c r="I40" s="2">
        <f>IFERROR(VLOOKUP(B40,'输入_物料库存信息'!A:F,6,FALSE),0)</f>
      </c>
      <c r="J40" s="2">
        <f>IFERROR(IFERROR(VLOOKUP(B40,'输入-物料产能数据-不考虑工序'!A:E,3,FALSE),0),0)</f>
      </c>
      <c r="K40" s="2">
        <f>IFERROR(VLOOKUP(B40,'输入-物料产能数据-不考虑工序'!A:E,4,FALSE),0)</f>
      </c>
      <c r="L40" s="2">
        <f>IFERROR(VLOOKUP(B40,'输入-物料产能数据-不考虑工序'!A:E,5,FALSE),0)</f>
      </c>
      <c r="M40">
        <f>IFERROR(VLOOKUP(A40,'输入_需求计划'!A:I,9,FALSE),0)</f>
      </c>
    </row>
    <row r="41">
      <c r="A41" s="20">
        <f>'输入_需求计划'!A41</f>
      </c>
      <c r="B41" s="20">
        <f>'输入_需求计划'!C41</f>
      </c>
      <c r="C41" s="20">
        <f>'输入_需求计划'!D41</f>
      </c>
      <c r="D41" s="20">
        <f>'输入_需求计划'!G41</f>
      </c>
      <c r="E41" s="59">
        <f>'输入_需求计划'!H41</f>
      </c>
      <c r="F41" s="2">
        <f>IFERROR(VLOOKUP(B41,'输入_物料库存信息'!A:F,3,FALSE),0)+IFERROR(VLOOKUP(B41,'未完工数据透视表2'!A:B,2,FALSE),0)</f>
      </c>
      <c r="G41" s="2">
        <f>IFERROR(VLOOKUP(B41,'输入_物料库存信息'!A:F,4,FALSE),0)</f>
      </c>
      <c r="H41" s="2">
        <f>IFERROR(VLOOKUP(B41,'输入_物料库存信息'!A:F,5,FALSE),0)</f>
      </c>
      <c r="I41" s="2">
        <f>IFERROR(VLOOKUP(B41,'输入_物料库存信息'!A:F,6,FALSE),0)</f>
      </c>
      <c r="J41" s="2">
        <f>IFERROR(IFERROR(VLOOKUP(B41,'输入-物料产能数据-不考虑工序'!A:E,3,FALSE),0),0)</f>
      </c>
      <c r="K41" s="2">
        <f>IFERROR(VLOOKUP(B41,'输入-物料产能数据-不考虑工序'!A:E,4,FALSE),0)</f>
      </c>
      <c r="L41" s="2">
        <f>IFERROR(VLOOKUP(B41,'输入-物料产能数据-不考虑工序'!A:E,5,FALSE),0)</f>
      </c>
      <c r="M41">
        <f>IFERROR(VLOOKUP(A41,'输入_需求计划'!A:I,9,FALSE),0)</f>
      </c>
    </row>
    <row r="42">
      <c r="A42" s="20">
        <f>'输入_需求计划'!A42</f>
      </c>
      <c r="B42" s="20">
        <f>'输入_需求计划'!C42</f>
      </c>
      <c r="C42" s="20">
        <f>'输入_需求计划'!D42</f>
      </c>
      <c r="D42" s="20">
        <f>'输入_需求计划'!G42</f>
      </c>
      <c r="E42" s="59">
        <f>'输入_需求计划'!H42</f>
      </c>
      <c r="F42" s="2">
        <f>IFERROR(VLOOKUP(B42,'输入_物料库存信息'!A:F,3,FALSE),0)+IFERROR(VLOOKUP(B42,'未完工数据透视表2'!A:B,2,FALSE),0)</f>
      </c>
      <c r="G42" s="2">
        <f>IFERROR(VLOOKUP(B42,'输入_物料库存信息'!A:F,4,FALSE),0)</f>
      </c>
      <c r="H42" s="2">
        <f>IFERROR(VLOOKUP(B42,'输入_物料库存信息'!A:F,5,FALSE),0)</f>
      </c>
      <c r="I42" s="2">
        <f>IFERROR(VLOOKUP(B42,'输入_物料库存信息'!A:F,6,FALSE),0)</f>
      </c>
      <c r="J42" s="2">
        <f>IFERROR(IFERROR(VLOOKUP(B42,'输入-物料产能数据-不考虑工序'!A:E,3,FALSE),0),0)</f>
      </c>
      <c r="K42" s="2">
        <f>IFERROR(VLOOKUP(B42,'输入-物料产能数据-不考虑工序'!A:E,4,FALSE),0)</f>
      </c>
      <c r="L42" s="2">
        <f>IFERROR(VLOOKUP(B42,'输入-物料产能数据-不考虑工序'!A:E,5,FALSE),0)</f>
      </c>
      <c r="M42">
        <f>IFERROR(VLOOKUP(A42,'输入_需求计划'!A:I,9,FALSE),0)</f>
      </c>
    </row>
    <row r="43">
      <c r="A43" s="20">
        <f>'输入_需求计划'!A43</f>
      </c>
      <c r="B43" s="20">
        <f>'输入_需求计划'!C43</f>
      </c>
      <c r="C43" s="20">
        <f>'输入_需求计划'!D43</f>
      </c>
      <c r="D43" s="20">
        <f>'输入_需求计划'!G43</f>
      </c>
      <c r="E43" s="59">
        <f>'输入_需求计划'!H43</f>
      </c>
      <c r="F43" s="2">
        <f>IFERROR(VLOOKUP(B43,'输入_物料库存信息'!A:F,3,FALSE),0)+IFERROR(VLOOKUP(B43,'未完工数据透视表2'!A:B,2,FALSE),0)</f>
      </c>
      <c r="G43" s="2">
        <f>IFERROR(VLOOKUP(B43,'输入_物料库存信息'!A:F,4,FALSE),0)</f>
      </c>
      <c r="H43" s="2">
        <f>IFERROR(VLOOKUP(B43,'输入_物料库存信息'!A:F,5,FALSE),0)</f>
      </c>
      <c r="I43" s="2">
        <f>IFERROR(VLOOKUP(B43,'输入_物料库存信息'!A:F,6,FALSE),0)</f>
      </c>
      <c r="J43" s="2">
        <f>IFERROR(IFERROR(VLOOKUP(B43,'输入-物料产能数据-不考虑工序'!A:E,3,FALSE),0),0)</f>
      </c>
      <c r="K43" s="2">
        <f>IFERROR(VLOOKUP(B43,'输入-物料产能数据-不考虑工序'!A:E,4,FALSE),0)</f>
      </c>
      <c r="L43" s="2">
        <f>IFERROR(VLOOKUP(B43,'输入-物料产能数据-不考虑工序'!A:E,5,FALSE),0)</f>
      </c>
      <c r="M43">
        <f>IFERROR(VLOOKUP(A43,'输入_需求计划'!A:I,9,FALSE),0)</f>
      </c>
    </row>
    <row r="44">
      <c r="A44" s="20">
        <f>'输入_需求计划'!A44</f>
      </c>
      <c r="B44" s="20">
        <f>'输入_需求计划'!C44</f>
      </c>
      <c r="C44" s="20">
        <f>'输入_需求计划'!D44</f>
      </c>
      <c r="D44" s="20">
        <f>'输入_需求计划'!G44</f>
      </c>
      <c r="E44" s="59">
        <f>'输入_需求计划'!H44</f>
      </c>
      <c r="F44" s="2">
        <f>IFERROR(VLOOKUP(B44,'输入_物料库存信息'!A:F,3,FALSE),0)+IFERROR(VLOOKUP(B44,'未完工数据透视表2'!A:B,2,FALSE),0)</f>
      </c>
      <c r="G44" s="2">
        <f>IFERROR(VLOOKUP(B44,'输入_物料库存信息'!A:F,4,FALSE),0)</f>
      </c>
      <c r="H44" s="2">
        <f>IFERROR(VLOOKUP(B44,'输入_物料库存信息'!A:F,5,FALSE),0)</f>
      </c>
      <c r="I44" s="2">
        <f>IFERROR(VLOOKUP(B44,'输入_物料库存信息'!A:F,6,FALSE),0)</f>
      </c>
      <c r="J44" s="2">
        <f>IFERROR(IFERROR(VLOOKUP(B44,'输入-物料产能数据-不考虑工序'!A:E,3,FALSE),0),0)</f>
      </c>
      <c r="K44" s="2">
        <f>IFERROR(VLOOKUP(B44,'输入-物料产能数据-不考虑工序'!A:E,4,FALSE),0)</f>
      </c>
      <c r="L44" s="2">
        <f>IFERROR(VLOOKUP(B44,'输入-物料产能数据-不考虑工序'!A:E,5,FALSE),0)</f>
      </c>
      <c r="M44">
        <f>IFERROR(VLOOKUP(A44,'输入_需求计划'!A:I,9,FALSE),0)</f>
      </c>
    </row>
    <row r="45">
      <c r="A45" s="20">
        <f>'输入_需求计划'!A45</f>
      </c>
      <c r="B45" s="20">
        <f>'输入_需求计划'!C45</f>
      </c>
      <c r="C45" s="20">
        <f>'输入_需求计划'!D45</f>
      </c>
      <c r="D45" s="20">
        <f>'输入_需求计划'!G45</f>
      </c>
      <c r="E45" s="59">
        <f>'输入_需求计划'!H45</f>
      </c>
      <c r="F45" s="2">
        <f>IFERROR(VLOOKUP(B45,'输入_物料库存信息'!A:F,3,FALSE),0)+IFERROR(VLOOKUP(B45,'未完工数据透视表2'!A:B,2,FALSE),0)</f>
      </c>
      <c r="G45" s="2">
        <f>IFERROR(VLOOKUP(B45,'输入_物料库存信息'!A:F,4,FALSE),0)</f>
      </c>
      <c r="H45" s="2">
        <f>IFERROR(VLOOKUP(B45,'输入_物料库存信息'!A:F,5,FALSE),0)</f>
      </c>
      <c r="I45" s="2">
        <f>IFERROR(VLOOKUP(B45,'输入_物料库存信息'!A:F,6,FALSE),0)</f>
      </c>
      <c r="J45" s="2">
        <f>IFERROR(IFERROR(VLOOKUP(B45,'输入-物料产能数据-不考虑工序'!A:E,3,FALSE),0),0)</f>
      </c>
      <c r="K45" s="2">
        <f>IFERROR(VLOOKUP(B45,'输入-物料产能数据-不考虑工序'!A:E,4,FALSE),0)</f>
      </c>
      <c r="L45" s="2">
        <f>IFERROR(VLOOKUP(B45,'输入-物料产能数据-不考虑工序'!A:E,5,FALSE),0)</f>
      </c>
      <c r="M45">
        <f>IFERROR(VLOOKUP(A45,'输入_需求计划'!A:I,9,FALSE),0)</f>
      </c>
    </row>
    <row r="46">
      <c r="A46" s="20">
        <f>'输入_需求计划'!A46</f>
      </c>
      <c r="B46" s="20">
        <f>'输入_需求计划'!C46</f>
      </c>
      <c r="C46" s="20">
        <f>'输入_需求计划'!D46</f>
      </c>
      <c r="D46" s="20">
        <f>'输入_需求计划'!G46</f>
      </c>
      <c r="E46" s="59">
        <f>'输入_需求计划'!H46</f>
      </c>
      <c r="F46" s="2">
        <f>IFERROR(VLOOKUP(B46,'输入_物料库存信息'!A:F,3,FALSE),0)+IFERROR(VLOOKUP(B46,'未完工数据透视表2'!A:B,2,FALSE),0)</f>
      </c>
      <c r="G46" s="2">
        <f>IFERROR(VLOOKUP(B46,'输入_物料库存信息'!A:F,4,FALSE),0)</f>
      </c>
      <c r="H46" s="2">
        <f>IFERROR(VLOOKUP(B46,'输入_物料库存信息'!A:F,5,FALSE),0)</f>
      </c>
      <c r="I46" s="2">
        <f>IFERROR(VLOOKUP(B46,'输入_物料库存信息'!A:F,6,FALSE),0)</f>
      </c>
      <c r="J46" s="2">
        <f>IFERROR(IFERROR(VLOOKUP(B46,'输入-物料产能数据-不考虑工序'!A:E,3,FALSE),0),0)</f>
      </c>
      <c r="K46" s="2">
        <f>IFERROR(VLOOKUP(B46,'输入-物料产能数据-不考虑工序'!A:E,4,FALSE),0)</f>
      </c>
      <c r="L46" s="2">
        <f>IFERROR(VLOOKUP(B46,'输入-物料产能数据-不考虑工序'!A:E,5,FALSE),0)</f>
      </c>
      <c r="M46">
        <f>IFERROR(VLOOKUP(A46,'输入_需求计划'!A:I,9,FALSE),0)</f>
      </c>
    </row>
    <row r="47">
      <c r="A47" s="20">
        <f>'输入_需求计划'!A47</f>
      </c>
      <c r="B47" s="20">
        <f>'输入_需求计划'!C47</f>
      </c>
      <c r="C47" s="20">
        <f>'输入_需求计划'!D47</f>
      </c>
      <c r="D47" s="20">
        <f>'输入_需求计划'!G47</f>
      </c>
      <c r="E47" s="59">
        <f>'输入_需求计划'!H47</f>
      </c>
      <c r="F47" s="2">
        <f>IFERROR(VLOOKUP(B47,'输入_物料库存信息'!A:F,3,FALSE),0)+IFERROR(VLOOKUP(B47,'未完工数据透视表2'!A:B,2,FALSE),0)</f>
      </c>
      <c r="G47" s="2">
        <f>IFERROR(VLOOKUP(B47,'输入_物料库存信息'!A:F,4,FALSE),0)</f>
      </c>
      <c r="H47" s="2">
        <f>IFERROR(VLOOKUP(B47,'输入_物料库存信息'!A:F,5,FALSE),0)</f>
      </c>
      <c r="I47" s="2">
        <f>IFERROR(VLOOKUP(B47,'输入_物料库存信息'!A:F,6,FALSE),0)</f>
      </c>
      <c r="J47" s="2">
        <f>IFERROR(IFERROR(VLOOKUP(B47,'输入-物料产能数据-不考虑工序'!A:E,3,FALSE),0),0)</f>
      </c>
      <c r="K47" s="2">
        <f>IFERROR(VLOOKUP(B47,'输入-物料产能数据-不考虑工序'!A:E,4,FALSE),0)</f>
      </c>
      <c r="L47" s="2">
        <f>IFERROR(VLOOKUP(B47,'输入-物料产能数据-不考虑工序'!A:E,5,FALSE),0)</f>
      </c>
      <c r="M47">
        <f>IFERROR(VLOOKUP(A47,'输入_需求计划'!A:I,9,FALSE),0)</f>
      </c>
    </row>
    <row r="48">
      <c r="A48" s="20">
        <f>'输入_需求计划'!A48</f>
      </c>
      <c r="B48" s="20">
        <f>'输入_需求计划'!C48</f>
      </c>
      <c r="C48" s="20">
        <f>'输入_需求计划'!D48</f>
      </c>
      <c r="D48" s="20">
        <f>'输入_需求计划'!G48</f>
      </c>
      <c r="E48" s="59">
        <f>'输入_需求计划'!H48</f>
      </c>
      <c r="F48" s="2">
        <f>IFERROR(VLOOKUP(B48,'输入_物料库存信息'!A:F,3,FALSE),0)+IFERROR(VLOOKUP(B48,'未完工数据透视表2'!A:B,2,FALSE),0)</f>
      </c>
      <c r="G48" s="2">
        <f>IFERROR(VLOOKUP(B48,'输入_物料库存信息'!A:F,4,FALSE),0)</f>
      </c>
      <c r="H48" s="2">
        <f>IFERROR(VLOOKUP(B48,'输入_物料库存信息'!A:F,5,FALSE),0)</f>
      </c>
      <c r="I48" s="2">
        <f>IFERROR(VLOOKUP(B48,'输入_物料库存信息'!A:F,6,FALSE),0)</f>
      </c>
      <c r="J48" s="2">
        <f>IFERROR(IFERROR(VLOOKUP(B48,'输入-物料产能数据-不考虑工序'!A:E,3,FALSE),0),0)</f>
      </c>
      <c r="K48" s="2">
        <f>IFERROR(VLOOKUP(B48,'输入-物料产能数据-不考虑工序'!A:E,4,FALSE),0)</f>
      </c>
      <c r="L48" s="2">
        <f>IFERROR(VLOOKUP(B48,'输入-物料产能数据-不考虑工序'!A:E,5,FALSE),0)</f>
      </c>
      <c r="M48">
        <f>IFERROR(VLOOKUP(A48,'输入_需求计划'!A:I,9,FALSE),0)</f>
      </c>
    </row>
    <row r="49">
      <c r="A49" s="20">
        <f>'输入_需求计划'!A49</f>
      </c>
      <c r="B49" s="20">
        <f>'输入_需求计划'!C49</f>
      </c>
      <c r="C49" s="20">
        <f>'输入_需求计划'!D49</f>
      </c>
      <c r="D49" s="20">
        <f>'输入_需求计划'!G49</f>
      </c>
      <c r="E49" s="59">
        <f>'输入_需求计划'!H49</f>
      </c>
      <c r="F49" s="2">
        <f>IFERROR(VLOOKUP(B49,'输入_物料库存信息'!A:F,3,FALSE),0)+IFERROR(VLOOKUP(B49,'未完工数据透视表2'!A:B,2,FALSE),0)</f>
      </c>
      <c r="G49" s="2">
        <f>IFERROR(VLOOKUP(B49,'输入_物料库存信息'!A:F,4,FALSE),0)</f>
      </c>
      <c r="H49" s="2">
        <f>IFERROR(VLOOKUP(B49,'输入_物料库存信息'!A:F,5,FALSE),0)</f>
      </c>
      <c r="I49" s="2">
        <f>IFERROR(VLOOKUP(B49,'输入_物料库存信息'!A:F,6,FALSE),0)</f>
      </c>
      <c r="J49" s="2">
        <f>IFERROR(IFERROR(VLOOKUP(B49,'输入-物料产能数据-不考虑工序'!A:E,3,FALSE),0),0)</f>
      </c>
      <c r="K49" s="2">
        <f>IFERROR(VLOOKUP(B49,'输入-物料产能数据-不考虑工序'!A:E,4,FALSE),0)</f>
      </c>
      <c r="L49" s="2">
        <f>IFERROR(VLOOKUP(B49,'输入-物料产能数据-不考虑工序'!A:E,5,FALSE),0)</f>
      </c>
      <c r="M49">
        <f>IFERROR(VLOOKUP(A49,'输入_需求计划'!A:I,9,FALSE),0)</f>
      </c>
    </row>
    <row r="50">
      <c r="A50" s="20">
        <f>'输入_需求计划'!A50</f>
      </c>
      <c r="B50" s="20">
        <f>'输入_需求计划'!C50</f>
      </c>
      <c r="C50" s="20">
        <f>'输入_需求计划'!D50</f>
      </c>
      <c r="D50" s="20">
        <f>'输入_需求计划'!G50</f>
      </c>
      <c r="E50" s="59">
        <f>'输入_需求计划'!H50</f>
      </c>
      <c r="F50" s="2">
        <f>IFERROR(VLOOKUP(B50,'输入_物料库存信息'!A:F,3,FALSE),0)+IFERROR(VLOOKUP(B50,'未完工数据透视表2'!A:B,2,FALSE),0)</f>
      </c>
      <c r="G50" s="2">
        <f>IFERROR(VLOOKUP(B50,'输入_物料库存信息'!A:F,4,FALSE),0)</f>
      </c>
      <c r="H50" s="2">
        <f>IFERROR(VLOOKUP(B50,'输入_物料库存信息'!A:F,5,FALSE),0)</f>
      </c>
      <c r="I50" s="2">
        <f>IFERROR(VLOOKUP(B50,'输入_物料库存信息'!A:F,6,FALSE),0)</f>
      </c>
      <c r="J50" s="2">
        <f>IFERROR(IFERROR(VLOOKUP(B50,'输入-物料产能数据-不考虑工序'!A:E,3,FALSE),0),0)</f>
      </c>
      <c r="K50" s="2">
        <f>IFERROR(VLOOKUP(B50,'输入-物料产能数据-不考虑工序'!A:E,4,FALSE),0)</f>
      </c>
      <c r="L50" s="2">
        <f>IFERROR(VLOOKUP(B50,'输入-物料产能数据-不考虑工序'!A:E,5,FALSE),0)</f>
      </c>
      <c r="M50">
        <f>IFERROR(VLOOKUP(A50,'输入_需求计划'!A:I,9,FALSE),0)</f>
      </c>
    </row>
    <row r="51">
      <c r="A51" s="20">
        <f>'输入_需求计划'!A51</f>
      </c>
      <c r="B51" s="20">
        <f>'输入_需求计划'!C51</f>
      </c>
      <c r="C51" s="20">
        <f>'输入_需求计划'!D51</f>
      </c>
      <c r="D51" s="20">
        <f>'输入_需求计划'!G51</f>
      </c>
      <c r="E51" s="59">
        <f>'输入_需求计划'!H51</f>
      </c>
      <c r="F51" s="2">
        <f>IFERROR(VLOOKUP(B51,'输入_物料库存信息'!A:F,3,FALSE),0)+IFERROR(VLOOKUP(B51,'未完工数据透视表2'!A:B,2,FALSE),0)</f>
      </c>
      <c r="G51" s="2">
        <f>IFERROR(VLOOKUP(B51,'输入_物料库存信息'!A:F,4,FALSE),0)</f>
      </c>
      <c r="H51" s="2">
        <f>IFERROR(VLOOKUP(B51,'输入_物料库存信息'!A:F,5,FALSE),0)</f>
      </c>
      <c r="I51" s="2">
        <f>IFERROR(VLOOKUP(B51,'输入_物料库存信息'!A:F,6,FALSE),0)</f>
      </c>
      <c r="J51" s="2">
        <f>IFERROR(IFERROR(VLOOKUP(B51,'输入-物料产能数据-不考虑工序'!A:E,3,FALSE),0),0)</f>
      </c>
      <c r="K51" s="2">
        <f>IFERROR(VLOOKUP(B51,'输入-物料产能数据-不考虑工序'!A:E,4,FALSE),0)</f>
      </c>
      <c r="L51" s="2">
        <f>IFERROR(VLOOKUP(B51,'输入-物料产能数据-不考虑工序'!A:E,5,FALSE),0)</f>
      </c>
      <c r="M51">
        <f>IFERROR(VLOOKUP(A51,'输入_需求计划'!A:I,9,FALSE),0)</f>
      </c>
    </row>
    <row r="52">
      <c r="A52" s="20">
        <f>'输入_需求计划'!A52</f>
      </c>
      <c r="B52" s="20">
        <f>'输入_需求计划'!C52</f>
      </c>
      <c r="C52" s="20">
        <f>'输入_需求计划'!D52</f>
      </c>
      <c r="D52" s="20">
        <f>'输入_需求计划'!G52</f>
      </c>
      <c r="E52" s="59">
        <f>'输入_需求计划'!H52</f>
      </c>
      <c r="F52" s="2">
        <f>IFERROR(VLOOKUP(B52,'输入_物料库存信息'!A:F,3,FALSE),0)+IFERROR(VLOOKUP(B52,'未完工数据透视表2'!A:B,2,FALSE),0)</f>
      </c>
      <c r="G52" s="2">
        <f>IFERROR(VLOOKUP(B52,'输入_物料库存信息'!A:F,4,FALSE),0)</f>
      </c>
      <c r="H52" s="2">
        <f>IFERROR(VLOOKUP(B52,'输入_物料库存信息'!A:F,5,FALSE),0)</f>
      </c>
      <c r="I52" s="2">
        <f>IFERROR(VLOOKUP(B52,'输入_物料库存信息'!A:F,6,FALSE),0)</f>
      </c>
      <c r="J52" s="2">
        <f>IFERROR(IFERROR(VLOOKUP(B52,'输入-物料产能数据-不考虑工序'!A:E,3,FALSE),0),0)</f>
      </c>
      <c r="K52" s="2">
        <f>IFERROR(VLOOKUP(B52,'输入-物料产能数据-不考虑工序'!A:E,4,FALSE),0)</f>
      </c>
      <c r="L52" s="2">
        <f>IFERROR(VLOOKUP(B52,'输入-物料产能数据-不考虑工序'!A:E,5,FALSE),0)</f>
      </c>
      <c r="M52">
        <f>IFERROR(VLOOKUP(A52,'输入_需求计划'!A:I,9,FALSE),0)</f>
      </c>
    </row>
    <row r="53">
      <c r="A53" s="20">
        <f>'输入_需求计划'!A53</f>
      </c>
      <c r="B53" s="20">
        <f>'输入_需求计划'!C53</f>
      </c>
      <c r="C53" s="20">
        <f>'输入_需求计划'!D53</f>
      </c>
      <c r="D53" s="20">
        <f>'输入_需求计划'!G53</f>
      </c>
      <c r="E53" s="59">
        <f>'输入_需求计划'!H53</f>
      </c>
      <c r="F53" s="2">
        <f>IFERROR(VLOOKUP(B53,'输入_物料库存信息'!A:F,3,FALSE),0)+IFERROR(VLOOKUP(B53,'未完工数据透视表2'!A:B,2,FALSE),0)</f>
      </c>
      <c r="G53" s="2">
        <f>IFERROR(VLOOKUP(B53,'输入_物料库存信息'!A:F,4,FALSE),0)</f>
      </c>
      <c r="H53" s="2">
        <f>IFERROR(VLOOKUP(B53,'输入_物料库存信息'!A:F,5,FALSE),0)</f>
      </c>
      <c r="I53" s="2">
        <f>IFERROR(VLOOKUP(B53,'输入_物料库存信息'!A:F,6,FALSE),0)</f>
      </c>
      <c r="J53" s="2">
        <f>IFERROR(IFERROR(VLOOKUP(B53,'输入-物料产能数据-不考虑工序'!A:E,3,FALSE),0),0)</f>
      </c>
      <c r="K53" s="2">
        <f>IFERROR(VLOOKUP(B53,'输入-物料产能数据-不考虑工序'!A:E,4,FALSE),0)</f>
      </c>
      <c r="L53" s="2">
        <f>IFERROR(VLOOKUP(B53,'输入-物料产能数据-不考虑工序'!A:E,5,FALSE),0)</f>
      </c>
      <c r="M53">
        <f>IFERROR(VLOOKUP(A53,'输入_需求计划'!A:I,9,FALSE),0)</f>
      </c>
    </row>
    <row r="54">
      <c r="A54" s="20">
        <f>'输入_需求计划'!A54</f>
      </c>
      <c r="B54" s="20">
        <f>'输入_需求计划'!C54</f>
      </c>
      <c r="C54" s="20">
        <f>'输入_需求计划'!D54</f>
      </c>
      <c r="D54" s="20">
        <f>'输入_需求计划'!G54</f>
      </c>
      <c r="E54" s="59">
        <f>'输入_需求计划'!H54</f>
      </c>
      <c r="F54" s="2">
        <f>IFERROR(VLOOKUP(B54,'输入_物料库存信息'!A:F,3,FALSE),0)+IFERROR(VLOOKUP(B54,'未完工数据透视表2'!A:B,2,FALSE),0)</f>
      </c>
      <c r="G54" s="2">
        <f>IFERROR(VLOOKUP(B54,'输入_物料库存信息'!A:F,4,FALSE),0)</f>
      </c>
      <c r="H54" s="2">
        <f>IFERROR(VLOOKUP(B54,'输入_物料库存信息'!A:F,5,FALSE),0)</f>
      </c>
      <c r="I54" s="2">
        <f>IFERROR(VLOOKUP(B54,'输入_物料库存信息'!A:F,6,FALSE),0)</f>
      </c>
      <c r="J54" s="2">
        <f>IFERROR(IFERROR(VLOOKUP(B54,'输入-物料产能数据-不考虑工序'!A:E,3,FALSE),0),0)</f>
      </c>
      <c r="K54" s="2">
        <f>IFERROR(VLOOKUP(B54,'输入-物料产能数据-不考虑工序'!A:E,4,FALSE),0)</f>
      </c>
      <c r="L54" s="2">
        <f>IFERROR(VLOOKUP(B54,'输入-物料产能数据-不考虑工序'!A:E,5,FALSE),0)</f>
      </c>
      <c r="M54">
        <f>IFERROR(VLOOKUP(A54,'输入_需求计划'!A:I,9,FALSE),0)</f>
      </c>
    </row>
    <row r="55">
      <c r="A55" s="20">
        <f>'输入_需求计划'!A55</f>
      </c>
      <c r="B55" s="20">
        <f>'输入_需求计划'!C55</f>
      </c>
      <c r="C55" s="20">
        <f>'输入_需求计划'!D55</f>
      </c>
      <c r="D55" s="20">
        <f>'输入_需求计划'!G55</f>
      </c>
      <c r="E55" s="59">
        <f>'输入_需求计划'!H55</f>
      </c>
      <c r="F55" s="2">
        <f>IFERROR(VLOOKUP(B55,'输入_物料库存信息'!A:F,3,FALSE),0)+IFERROR(VLOOKUP(B55,'未完工数据透视表2'!A:B,2,FALSE),0)</f>
      </c>
      <c r="G55" s="2">
        <f>IFERROR(VLOOKUP(B55,'输入_物料库存信息'!A:F,4,FALSE),0)</f>
      </c>
      <c r="H55" s="2">
        <f>IFERROR(VLOOKUP(B55,'输入_物料库存信息'!A:F,5,FALSE),0)</f>
      </c>
      <c r="I55" s="2">
        <f>IFERROR(VLOOKUP(B55,'输入_物料库存信息'!A:F,6,FALSE),0)</f>
      </c>
      <c r="J55" s="2">
        <f>IFERROR(IFERROR(VLOOKUP(B55,'输入-物料产能数据-不考虑工序'!A:E,3,FALSE),0),0)</f>
      </c>
      <c r="K55" s="2">
        <f>IFERROR(VLOOKUP(B55,'输入-物料产能数据-不考虑工序'!A:E,4,FALSE),0)</f>
      </c>
      <c r="L55" s="2">
        <f>IFERROR(VLOOKUP(B55,'输入-物料产能数据-不考虑工序'!A:E,5,FALSE),0)</f>
      </c>
      <c r="M55">
        <f>IFERROR(VLOOKUP(A55,'输入_需求计划'!A:I,9,FALSE),0)</f>
      </c>
    </row>
    <row r="56">
      <c r="A56" s="20">
        <f>'输入_需求计划'!A56</f>
      </c>
      <c r="B56" s="20">
        <f>'输入_需求计划'!C56</f>
      </c>
      <c r="C56" s="20">
        <f>'输入_需求计划'!D56</f>
      </c>
      <c r="D56" s="20">
        <f>'输入_需求计划'!G56</f>
      </c>
      <c r="E56" s="59">
        <f>'输入_需求计划'!H56</f>
      </c>
      <c r="F56" s="2">
        <f>IFERROR(VLOOKUP(B56,'输入_物料库存信息'!A:F,3,FALSE),0)+IFERROR(VLOOKUP(B56,'未完工数据透视表2'!A:B,2,FALSE),0)</f>
      </c>
      <c r="G56" s="2">
        <f>IFERROR(VLOOKUP(B56,'输入_物料库存信息'!A:F,4,FALSE),0)</f>
      </c>
      <c r="H56" s="2">
        <f>IFERROR(VLOOKUP(B56,'输入_物料库存信息'!A:F,5,FALSE),0)</f>
      </c>
      <c r="I56" s="2">
        <f>IFERROR(VLOOKUP(B56,'输入_物料库存信息'!A:F,6,FALSE),0)</f>
      </c>
      <c r="J56" s="2">
        <f>IFERROR(IFERROR(VLOOKUP(B56,'输入-物料产能数据-不考虑工序'!A:E,3,FALSE),0),0)</f>
      </c>
      <c r="K56" s="2">
        <f>IFERROR(VLOOKUP(B56,'输入-物料产能数据-不考虑工序'!A:E,4,FALSE),0)</f>
      </c>
      <c r="L56" s="2">
        <f>IFERROR(VLOOKUP(B56,'输入-物料产能数据-不考虑工序'!A:E,5,FALSE),0)</f>
      </c>
      <c r="M56">
        <f>IFERROR(VLOOKUP(A56,'输入_需求计划'!A:I,9,FALSE),0)</f>
      </c>
    </row>
    <row r="57">
      <c r="A57" s="20">
        <f>'输入_需求计划'!A57</f>
      </c>
      <c r="B57" s="20">
        <f>'输入_需求计划'!C57</f>
      </c>
      <c r="C57" s="20">
        <f>'输入_需求计划'!D57</f>
      </c>
      <c r="D57" s="20">
        <f>'输入_需求计划'!G57</f>
      </c>
      <c r="E57" s="59">
        <f>'输入_需求计划'!H57</f>
      </c>
      <c r="F57" s="2">
        <f>IFERROR(VLOOKUP(B57,'输入_物料库存信息'!A:F,3,FALSE),0)+IFERROR(VLOOKUP(B57,'未完工数据透视表2'!A:B,2,FALSE),0)</f>
      </c>
      <c r="G57" s="2">
        <f>IFERROR(VLOOKUP(B57,'输入_物料库存信息'!A:F,4,FALSE),0)</f>
      </c>
      <c r="H57" s="2">
        <f>IFERROR(VLOOKUP(B57,'输入_物料库存信息'!A:F,5,FALSE),0)</f>
      </c>
      <c r="I57" s="2">
        <f>IFERROR(VLOOKUP(B57,'输入_物料库存信息'!A:F,6,FALSE),0)</f>
      </c>
      <c r="J57" s="2">
        <f>IFERROR(IFERROR(VLOOKUP(B57,'输入-物料产能数据-不考虑工序'!A:E,3,FALSE),0),0)</f>
      </c>
      <c r="K57" s="2">
        <f>IFERROR(VLOOKUP(B57,'输入-物料产能数据-不考虑工序'!A:E,4,FALSE),0)</f>
      </c>
      <c r="L57" s="2">
        <f>IFERROR(VLOOKUP(B57,'输入-物料产能数据-不考虑工序'!A:E,5,FALSE),0)</f>
      </c>
      <c r="M57">
        <f>IFERROR(VLOOKUP(A57,'输入_需求计划'!A:I,9,FALSE),0)</f>
      </c>
    </row>
    <row r="58">
      <c r="A58" s="20">
        <f>'输入_需求计划'!A58</f>
      </c>
      <c r="B58" s="20">
        <f>'输入_需求计划'!C58</f>
      </c>
      <c r="C58" s="20">
        <f>'输入_需求计划'!D58</f>
      </c>
      <c r="D58" s="20">
        <f>'输入_需求计划'!G58</f>
      </c>
      <c r="E58" s="59">
        <f>'输入_需求计划'!H58</f>
      </c>
      <c r="F58" s="2">
        <f>IFERROR(VLOOKUP(B58,'输入_物料库存信息'!A:F,3,FALSE),0)+IFERROR(VLOOKUP(B58,'未完工数据透视表2'!A:B,2,FALSE),0)</f>
      </c>
      <c r="G58" s="2">
        <f>IFERROR(VLOOKUP(B58,'输入_物料库存信息'!A:F,4,FALSE),0)</f>
      </c>
      <c r="H58" s="2">
        <f>IFERROR(VLOOKUP(B58,'输入_物料库存信息'!A:F,5,FALSE),0)</f>
      </c>
      <c r="I58" s="2">
        <f>IFERROR(VLOOKUP(B58,'输入_物料库存信息'!A:F,6,FALSE),0)</f>
      </c>
      <c r="J58" s="2">
        <f>IFERROR(IFERROR(VLOOKUP(B58,'输入-物料产能数据-不考虑工序'!A:E,3,FALSE),0),0)</f>
      </c>
      <c r="K58" s="2">
        <f>IFERROR(VLOOKUP(B58,'输入-物料产能数据-不考虑工序'!A:E,4,FALSE),0)</f>
      </c>
      <c r="L58" s="2">
        <f>IFERROR(VLOOKUP(B58,'输入-物料产能数据-不考虑工序'!A:E,5,FALSE),0)</f>
      </c>
      <c r="M58">
        <f>IFERROR(VLOOKUP(A58,'输入_需求计划'!A:I,9,FALSE),0)</f>
      </c>
    </row>
    <row r="59">
      <c r="A59" s="20">
        <f>'输入_需求计划'!A59</f>
      </c>
      <c r="B59" s="20">
        <f>'输入_需求计划'!C59</f>
      </c>
      <c r="C59" s="20">
        <f>'输入_需求计划'!D59</f>
      </c>
      <c r="D59" s="20">
        <f>'输入_需求计划'!G59</f>
      </c>
      <c r="E59" s="59">
        <f>'输入_需求计划'!H59</f>
      </c>
      <c r="F59" s="2">
        <f>IFERROR(VLOOKUP(B59,'输入_物料库存信息'!A:F,3,FALSE),0)+IFERROR(VLOOKUP(B59,'未完工数据透视表2'!A:B,2,FALSE),0)</f>
      </c>
      <c r="G59" s="2">
        <f>IFERROR(VLOOKUP(B59,'输入_物料库存信息'!A:F,4,FALSE),0)</f>
      </c>
      <c r="H59" s="2">
        <f>IFERROR(VLOOKUP(B59,'输入_物料库存信息'!A:F,5,FALSE),0)</f>
      </c>
      <c r="I59" s="2">
        <f>IFERROR(VLOOKUP(B59,'输入_物料库存信息'!A:F,6,FALSE),0)</f>
      </c>
      <c r="J59" s="2">
        <f>IFERROR(IFERROR(VLOOKUP(B59,'输入-物料产能数据-不考虑工序'!A:E,3,FALSE),0),0)</f>
      </c>
      <c r="K59" s="2">
        <f>IFERROR(VLOOKUP(B59,'输入-物料产能数据-不考虑工序'!A:E,4,FALSE),0)</f>
      </c>
      <c r="L59" s="2">
        <f>IFERROR(VLOOKUP(B59,'输入-物料产能数据-不考虑工序'!A:E,5,FALSE),0)</f>
      </c>
      <c r="M59">
        <f>IFERROR(VLOOKUP(A59,'输入_需求计划'!A:I,9,FALSE),0)</f>
      </c>
    </row>
    <row r="60">
      <c r="A60" s="20">
        <f>'输入_需求计划'!A60</f>
      </c>
      <c r="B60" s="20">
        <f>'输入_需求计划'!C60</f>
      </c>
      <c r="C60" s="20">
        <f>'输入_需求计划'!D60</f>
      </c>
      <c r="D60" s="20">
        <f>'输入_需求计划'!G60</f>
      </c>
      <c r="E60" s="59">
        <f>'输入_需求计划'!H60</f>
      </c>
      <c r="F60" s="2">
        <f>IFERROR(VLOOKUP(B60,'输入_物料库存信息'!A:F,3,FALSE),0)+IFERROR(VLOOKUP(B60,'未完工数据透视表2'!A:B,2,FALSE),0)</f>
      </c>
      <c r="G60" s="2">
        <f>IFERROR(VLOOKUP(B60,'输入_物料库存信息'!A:F,4,FALSE),0)</f>
      </c>
      <c r="H60" s="2">
        <f>IFERROR(VLOOKUP(B60,'输入_物料库存信息'!A:F,5,FALSE),0)</f>
      </c>
      <c r="I60" s="2">
        <f>IFERROR(VLOOKUP(B60,'输入_物料库存信息'!A:F,6,FALSE),0)</f>
      </c>
      <c r="J60" s="2">
        <f>IFERROR(IFERROR(VLOOKUP(B60,'输入-物料产能数据-不考虑工序'!A:E,3,FALSE),0),0)</f>
      </c>
      <c r="K60" s="2">
        <f>IFERROR(VLOOKUP(B60,'输入-物料产能数据-不考虑工序'!A:E,4,FALSE),0)</f>
      </c>
      <c r="L60" s="2">
        <f>IFERROR(VLOOKUP(B60,'输入-物料产能数据-不考虑工序'!A:E,5,FALSE),0)</f>
      </c>
      <c r="M60">
        <f>IFERROR(VLOOKUP(A60,'输入_需求计划'!A:I,9,FALSE),0)</f>
      </c>
    </row>
    <row r="61">
      <c r="A61" s="20">
        <f>'输入_需求计划'!A61</f>
      </c>
      <c r="B61" s="20">
        <f>'输入_需求计划'!C61</f>
      </c>
      <c r="C61" s="20">
        <f>'输入_需求计划'!D61</f>
      </c>
      <c r="D61" s="20">
        <f>'输入_需求计划'!G61</f>
      </c>
      <c r="E61" s="59">
        <f>'输入_需求计划'!H61</f>
      </c>
      <c r="F61" s="2">
        <f>IFERROR(VLOOKUP(B61,'输入_物料库存信息'!A:F,3,FALSE),0)+IFERROR(VLOOKUP(B61,'未完工数据透视表2'!A:B,2,FALSE),0)</f>
      </c>
      <c r="G61" s="2">
        <f>IFERROR(VLOOKUP(B61,'输入_物料库存信息'!A:F,4,FALSE),0)</f>
      </c>
      <c r="H61" s="2">
        <f>IFERROR(VLOOKUP(B61,'输入_物料库存信息'!A:F,5,FALSE),0)</f>
      </c>
      <c r="I61" s="2">
        <f>IFERROR(VLOOKUP(B61,'输入_物料库存信息'!A:F,6,FALSE),0)</f>
      </c>
      <c r="J61" s="2">
        <f>IFERROR(IFERROR(VLOOKUP(B61,'输入-物料产能数据-不考虑工序'!A:E,3,FALSE),0),0)</f>
      </c>
      <c r="K61" s="2">
        <f>IFERROR(VLOOKUP(B61,'输入-物料产能数据-不考虑工序'!A:E,4,FALSE),0)</f>
      </c>
      <c r="L61" s="2">
        <f>IFERROR(VLOOKUP(B61,'输入-物料产能数据-不考虑工序'!A:E,5,FALSE),0)</f>
      </c>
      <c r="M61">
        <f>IFERROR(VLOOKUP(A61,'输入_需求计划'!A:I,9,FALSE),0)</f>
      </c>
    </row>
    <row r="62">
      <c r="A62" s="20">
        <f>'输入_需求计划'!A62</f>
      </c>
      <c r="B62" s="20">
        <f>'输入_需求计划'!C62</f>
      </c>
      <c r="C62" s="20">
        <f>'输入_需求计划'!D62</f>
      </c>
      <c r="D62" s="20">
        <f>'输入_需求计划'!G62</f>
      </c>
      <c r="E62" s="59">
        <f>'输入_需求计划'!H62</f>
      </c>
      <c r="F62" s="2">
        <f>IFERROR(VLOOKUP(B62,'输入_物料库存信息'!A:F,3,FALSE),0)+IFERROR(VLOOKUP(B62,'未完工数据透视表2'!A:B,2,FALSE),0)</f>
      </c>
      <c r="G62" s="2">
        <f>IFERROR(VLOOKUP(B62,'输入_物料库存信息'!A:F,4,FALSE),0)</f>
      </c>
      <c r="H62" s="2">
        <f>IFERROR(VLOOKUP(B62,'输入_物料库存信息'!A:F,5,FALSE),0)</f>
      </c>
      <c r="I62" s="2">
        <f>IFERROR(VLOOKUP(B62,'输入_物料库存信息'!A:F,6,FALSE),0)</f>
      </c>
      <c r="J62" s="2">
        <f>IFERROR(IFERROR(VLOOKUP(B62,'输入-物料产能数据-不考虑工序'!A:E,3,FALSE),0),0)</f>
      </c>
      <c r="K62" s="2">
        <f>IFERROR(VLOOKUP(B62,'输入-物料产能数据-不考虑工序'!A:E,4,FALSE),0)</f>
      </c>
      <c r="L62" s="2">
        <f>IFERROR(VLOOKUP(B62,'输入-物料产能数据-不考虑工序'!A:E,5,FALSE),0)</f>
      </c>
      <c r="M62">
        <f>IFERROR(VLOOKUP(A62,'输入_需求计划'!A:I,9,FALSE),0)</f>
      </c>
    </row>
    <row r="63">
      <c r="A63" s="20">
        <f>'输入_需求计划'!A63</f>
      </c>
      <c r="B63" s="20">
        <f>'输入_需求计划'!C63</f>
      </c>
      <c r="C63" s="20">
        <f>'输入_需求计划'!D63</f>
      </c>
      <c r="D63" s="20">
        <f>'输入_需求计划'!G63</f>
      </c>
      <c r="E63" s="59">
        <f>'输入_需求计划'!H63</f>
      </c>
      <c r="F63" s="2">
        <f>IFERROR(VLOOKUP(B63,'输入_物料库存信息'!A:F,3,FALSE),0)+IFERROR(VLOOKUP(B63,'未完工数据透视表2'!A:B,2,FALSE),0)</f>
      </c>
      <c r="G63" s="2">
        <f>IFERROR(VLOOKUP(B63,'输入_物料库存信息'!A:F,4,FALSE),0)</f>
      </c>
      <c r="H63" s="2">
        <f>IFERROR(VLOOKUP(B63,'输入_物料库存信息'!A:F,5,FALSE),0)</f>
      </c>
      <c r="I63" s="2">
        <f>IFERROR(VLOOKUP(B63,'输入_物料库存信息'!A:F,6,FALSE),0)</f>
      </c>
      <c r="J63" s="2">
        <f>IFERROR(IFERROR(VLOOKUP(B63,'输入-物料产能数据-不考虑工序'!A:E,3,FALSE),0),0)</f>
      </c>
      <c r="K63" s="2">
        <f>IFERROR(VLOOKUP(B63,'输入-物料产能数据-不考虑工序'!A:E,4,FALSE),0)</f>
      </c>
      <c r="L63" s="2">
        <f>IFERROR(VLOOKUP(B63,'输入-物料产能数据-不考虑工序'!A:E,5,FALSE),0)</f>
      </c>
      <c r="M63">
        <f>IFERROR(VLOOKUP(A63,'输入_需求计划'!A:I,9,FALSE),0)</f>
      </c>
    </row>
    <row r="64">
      <c r="A64" s="20">
        <f>'输入_需求计划'!A64</f>
      </c>
      <c r="B64" s="20">
        <f>'输入_需求计划'!C64</f>
      </c>
      <c r="C64" s="20">
        <f>'输入_需求计划'!D64</f>
      </c>
      <c r="D64" s="20">
        <f>'输入_需求计划'!G64</f>
      </c>
      <c r="E64" s="59">
        <f>'输入_需求计划'!H64</f>
      </c>
      <c r="F64" s="2">
        <f>IFERROR(VLOOKUP(B64,'输入_物料库存信息'!A:F,3,FALSE),0)+IFERROR(VLOOKUP(B64,'未完工数据透视表2'!A:B,2,FALSE),0)</f>
      </c>
      <c r="G64" s="2">
        <f>IFERROR(VLOOKUP(B64,'输入_物料库存信息'!A:F,4,FALSE),0)</f>
      </c>
      <c r="H64" s="2">
        <f>IFERROR(VLOOKUP(B64,'输入_物料库存信息'!A:F,5,FALSE),0)</f>
      </c>
      <c r="I64" s="2">
        <f>IFERROR(VLOOKUP(B64,'输入_物料库存信息'!A:F,6,FALSE),0)</f>
      </c>
      <c r="J64" s="2">
        <f>IFERROR(IFERROR(VLOOKUP(B64,'输入-物料产能数据-不考虑工序'!A:E,3,FALSE),0),0)</f>
      </c>
      <c r="K64" s="2">
        <f>IFERROR(VLOOKUP(B64,'输入-物料产能数据-不考虑工序'!A:E,4,FALSE),0)</f>
      </c>
      <c r="L64" s="2">
        <f>IFERROR(VLOOKUP(B64,'输入-物料产能数据-不考虑工序'!A:E,5,FALSE),0)</f>
      </c>
      <c r="M64">
        <f>IFERROR(VLOOKUP(A64,'输入_需求计划'!A:I,9,FALSE),0)</f>
      </c>
    </row>
    <row r="65">
      <c r="A65" s="20">
        <f>'输入_需求计划'!A65</f>
      </c>
      <c r="B65" s="20">
        <f>'输入_需求计划'!C65</f>
      </c>
      <c r="C65" s="20">
        <f>'输入_需求计划'!D65</f>
      </c>
      <c r="D65" s="20">
        <f>'输入_需求计划'!G65</f>
      </c>
      <c r="E65" s="59">
        <f>'输入_需求计划'!H65</f>
      </c>
      <c r="F65" s="2">
        <f>IFERROR(VLOOKUP(B65,'输入_物料库存信息'!A:F,3,FALSE),0)+IFERROR(VLOOKUP(B65,'未完工数据透视表2'!A:B,2,FALSE),0)</f>
      </c>
      <c r="G65" s="2">
        <f>IFERROR(VLOOKUP(B65,'输入_物料库存信息'!A:F,4,FALSE),0)</f>
      </c>
      <c r="H65" s="2">
        <f>IFERROR(VLOOKUP(B65,'输入_物料库存信息'!A:F,5,FALSE),0)</f>
      </c>
      <c r="I65" s="2">
        <f>IFERROR(VLOOKUP(B65,'输入_物料库存信息'!A:F,6,FALSE),0)</f>
      </c>
      <c r="J65" s="2">
        <f>IFERROR(IFERROR(VLOOKUP(B65,'输入-物料产能数据-不考虑工序'!A:E,3,FALSE),0),0)</f>
      </c>
      <c r="K65" s="2">
        <f>IFERROR(VLOOKUP(B65,'输入-物料产能数据-不考虑工序'!A:E,4,FALSE),0)</f>
      </c>
      <c r="L65" s="2">
        <f>IFERROR(VLOOKUP(B65,'输入-物料产能数据-不考虑工序'!A:E,5,FALSE),0)</f>
      </c>
      <c r="M65">
        <f>IFERROR(VLOOKUP(A65,'输入_需求计划'!A:I,9,FALSE),0)</f>
      </c>
    </row>
    <row r="66">
      <c r="A66" s="20">
        <f>'输入_需求计划'!A66</f>
      </c>
      <c r="B66" s="20">
        <f>'输入_需求计划'!C66</f>
      </c>
      <c r="C66" s="20">
        <f>'输入_需求计划'!D66</f>
      </c>
      <c r="D66" s="20">
        <f>'输入_需求计划'!G66</f>
      </c>
      <c r="E66" s="59">
        <f>'输入_需求计划'!H66</f>
      </c>
      <c r="F66" s="2">
        <f>IFERROR(VLOOKUP(B66,'输入_物料库存信息'!A:F,3,FALSE),0)+IFERROR(VLOOKUP(B66,'未完工数据透视表2'!A:B,2,FALSE),0)</f>
      </c>
      <c r="G66" s="2">
        <f>IFERROR(VLOOKUP(B66,'输入_物料库存信息'!A:F,4,FALSE),0)</f>
      </c>
      <c r="H66" s="2">
        <f>IFERROR(VLOOKUP(B66,'输入_物料库存信息'!A:F,5,FALSE),0)</f>
      </c>
      <c r="I66" s="2">
        <f>IFERROR(VLOOKUP(B66,'输入_物料库存信息'!A:F,6,FALSE),0)</f>
      </c>
      <c r="J66" s="2">
        <f>IFERROR(IFERROR(VLOOKUP(B66,'输入-物料产能数据-不考虑工序'!A:E,3,FALSE),0),0)</f>
      </c>
      <c r="K66" s="2">
        <f>IFERROR(VLOOKUP(B66,'输入-物料产能数据-不考虑工序'!A:E,4,FALSE),0)</f>
      </c>
      <c r="L66" s="2">
        <f>IFERROR(VLOOKUP(B66,'输入-物料产能数据-不考虑工序'!A:E,5,FALSE),0)</f>
      </c>
      <c r="M66">
        <f>IFERROR(VLOOKUP(A66,'输入_需求计划'!A:I,9,FALSE),0)</f>
      </c>
    </row>
    <row r="67">
      <c r="A67" s="20">
        <f>'输入_需求计划'!A67</f>
      </c>
      <c r="B67" s="20">
        <f>'输入_需求计划'!C67</f>
      </c>
      <c r="C67" s="20">
        <f>'输入_需求计划'!D67</f>
      </c>
      <c r="D67" s="20">
        <f>'输入_需求计划'!G67</f>
      </c>
      <c r="E67" s="59">
        <f>'输入_需求计划'!H67</f>
      </c>
      <c r="F67" s="2">
        <f>IFERROR(VLOOKUP(B67,'输入_物料库存信息'!A:F,3,FALSE),0)+IFERROR(VLOOKUP(B67,'未完工数据透视表2'!A:B,2,FALSE),0)</f>
      </c>
      <c r="G67" s="2">
        <f>IFERROR(VLOOKUP(B67,'输入_物料库存信息'!A:F,4,FALSE),0)</f>
      </c>
      <c r="H67" s="2">
        <f>IFERROR(VLOOKUP(B67,'输入_物料库存信息'!A:F,5,FALSE),0)</f>
      </c>
      <c r="I67" s="2">
        <f>IFERROR(VLOOKUP(B67,'输入_物料库存信息'!A:F,6,FALSE),0)</f>
      </c>
      <c r="J67" s="2">
        <f>IFERROR(IFERROR(VLOOKUP(B67,'输入-物料产能数据-不考虑工序'!A:E,3,FALSE),0),0)</f>
      </c>
      <c r="K67" s="2">
        <f>IFERROR(VLOOKUP(B67,'输入-物料产能数据-不考虑工序'!A:E,4,FALSE),0)</f>
      </c>
      <c r="L67" s="2">
        <f>IFERROR(VLOOKUP(B67,'输入-物料产能数据-不考虑工序'!A:E,5,FALSE),0)</f>
      </c>
      <c r="M67">
        <f>IFERROR(VLOOKUP(A67,'输入_需求计划'!A:I,9,FALSE),0)</f>
      </c>
    </row>
    <row r="68">
      <c r="A68" s="20">
        <f>'输入_需求计划'!A68</f>
      </c>
      <c r="B68" s="20">
        <f>'输入_需求计划'!C68</f>
      </c>
      <c r="C68" s="20">
        <f>'输入_需求计划'!D68</f>
      </c>
      <c r="D68" s="20">
        <f>'输入_需求计划'!G68</f>
      </c>
      <c r="E68" s="59">
        <f>'输入_需求计划'!H68</f>
      </c>
      <c r="F68" s="2">
        <f>IFERROR(VLOOKUP(B68,'输入_物料库存信息'!A:F,3,FALSE),0)+IFERROR(VLOOKUP(B68,'未完工数据透视表2'!A:B,2,FALSE),0)</f>
      </c>
      <c r="G68" s="2">
        <f>IFERROR(VLOOKUP(B68,'输入_物料库存信息'!A:F,4,FALSE),0)</f>
      </c>
      <c r="H68" s="2">
        <f>IFERROR(VLOOKUP(B68,'输入_物料库存信息'!A:F,5,FALSE),0)</f>
      </c>
      <c r="I68" s="2">
        <f>IFERROR(VLOOKUP(B68,'输入_物料库存信息'!A:F,6,FALSE),0)</f>
      </c>
      <c r="J68" s="2">
        <f>IFERROR(IFERROR(VLOOKUP(B68,'输入-物料产能数据-不考虑工序'!A:E,3,FALSE),0),0)</f>
      </c>
      <c r="K68" s="2">
        <f>IFERROR(VLOOKUP(B68,'输入-物料产能数据-不考虑工序'!A:E,4,FALSE),0)</f>
      </c>
      <c r="L68" s="2">
        <f>IFERROR(VLOOKUP(B68,'输入-物料产能数据-不考虑工序'!A:E,5,FALSE),0)</f>
      </c>
      <c r="M68">
        <f>IFERROR(VLOOKUP(A68,'输入_需求计划'!A:I,9,FALSE),0)</f>
      </c>
    </row>
    <row r="69">
      <c r="A69" s="20">
        <f>'输入_需求计划'!A69</f>
      </c>
      <c r="B69" s="20">
        <f>'输入_需求计划'!C69</f>
      </c>
      <c r="C69" s="20">
        <f>'输入_需求计划'!D69</f>
      </c>
      <c r="D69" s="20">
        <f>'输入_需求计划'!G69</f>
      </c>
      <c r="E69" s="59">
        <f>'输入_需求计划'!H69</f>
      </c>
      <c r="F69" s="2">
        <f>IFERROR(VLOOKUP(B69,'输入_物料库存信息'!A:F,3,FALSE),0)+IFERROR(VLOOKUP(B69,'未完工数据透视表2'!A:B,2,FALSE),0)</f>
      </c>
      <c r="G69" s="2">
        <f>IFERROR(VLOOKUP(B69,'输入_物料库存信息'!A:F,4,FALSE),0)</f>
      </c>
      <c r="H69" s="2">
        <f>IFERROR(VLOOKUP(B69,'输入_物料库存信息'!A:F,5,FALSE),0)</f>
      </c>
      <c r="I69" s="2">
        <f>IFERROR(VLOOKUP(B69,'输入_物料库存信息'!A:F,6,FALSE),0)</f>
      </c>
      <c r="J69" s="2">
        <f>IFERROR(IFERROR(VLOOKUP(B69,'输入-物料产能数据-不考虑工序'!A:E,3,FALSE),0),0)</f>
      </c>
      <c r="K69" s="2">
        <f>IFERROR(VLOOKUP(B69,'输入-物料产能数据-不考虑工序'!A:E,4,FALSE),0)</f>
      </c>
      <c r="L69" s="2">
        <f>IFERROR(VLOOKUP(B69,'输入-物料产能数据-不考虑工序'!A:E,5,FALSE),0)</f>
      </c>
      <c r="M69">
        <f>IFERROR(VLOOKUP(A69,'输入_需求计划'!A:I,9,FALSE),0)</f>
      </c>
    </row>
    <row r="70">
      <c r="A70" s="20">
        <f>'输入_需求计划'!A70</f>
      </c>
      <c r="B70" s="20">
        <f>'输入_需求计划'!C70</f>
      </c>
      <c r="C70" s="20">
        <f>'输入_需求计划'!D70</f>
      </c>
      <c r="D70" s="20">
        <f>'输入_需求计划'!G70</f>
      </c>
      <c r="E70" s="59">
        <f>'输入_需求计划'!H70</f>
      </c>
      <c r="F70" s="2">
        <f>IFERROR(VLOOKUP(B70,'输入_物料库存信息'!A:F,3,FALSE),0)+IFERROR(VLOOKUP(B70,'未完工数据透视表2'!A:B,2,FALSE),0)</f>
      </c>
      <c r="G70" s="2">
        <f>IFERROR(VLOOKUP(B70,'输入_物料库存信息'!A:F,4,FALSE),0)</f>
      </c>
      <c r="H70" s="2">
        <f>IFERROR(VLOOKUP(B70,'输入_物料库存信息'!A:F,5,FALSE),0)</f>
      </c>
      <c r="I70" s="2">
        <f>IFERROR(VLOOKUP(B70,'输入_物料库存信息'!A:F,6,FALSE),0)</f>
      </c>
      <c r="J70" s="2">
        <f>IFERROR(IFERROR(VLOOKUP(B70,'输入-物料产能数据-不考虑工序'!A:E,3,FALSE),0),0)</f>
      </c>
      <c r="K70" s="2">
        <f>IFERROR(VLOOKUP(B70,'输入-物料产能数据-不考虑工序'!A:E,4,FALSE),0)</f>
      </c>
      <c r="L70" s="2">
        <f>IFERROR(VLOOKUP(B70,'输入-物料产能数据-不考虑工序'!A:E,5,FALSE),0)</f>
      </c>
      <c r="M70">
        <f>IFERROR(VLOOKUP(A70,'输入_需求计划'!A:I,9,FALSE),0)</f>
      </c>
    </row>
    <row r="71">
      <c r="A71" s="20">
        <f>'输入_需求计划'!A71</f>
      </c>
      <c r="B71" s="20">
        <f>'输入_需求计划'!C71</f>
      </c>
      <c r="C71" s="20">
        <f>'输入_需求计划'!D71</f>
      </c>
      <c r="D71" s="20">
        <f>'输入_需求计划'!G71</f>
      </c>
      <c r="E71" s="59">
        <f>'输入_需求计划'!H71</f>
      </c>
      <c r="F71" s="2">
        <f>IFERROR(VLOOKUP(B71,'输入_物料库存信息'!A:F,3,FALSE),0)+IFERROR(VLOOKUP(B71,'未完工数据透视表2'!A:B,2,FALSE),0)</f>
      </c>
      <c r="G71" s="2">
        <f>IFERROR(VLOOKUP(B71,'输入_物料库存信息'!A:F,4,FALSE),0)</f>
      </c>
      <c r="H71" s="2">
        <f>IFERROR(VLOOKUP(B71,'输入_物料库存信息'!A:F,5,FALSE),0)</f>
      </c>
      <c r="I71" s="2">
        <f>IFERROR(VLOOKUP(B71,'输入_物料库存信息'!A:F,6,FALSE),0)</f>
      </c>
      <c r="J71" s="2">
        <f>IFERROR(IFERROR(VLOOKUP(B71,'输入-物料产能数据-不考虑工序'!A:E,3,FALSE),0),0)</f>
      </c>
      <c r="K71" s="2">
        <f>IFERROR(VLOOKUP(B71,'输入-物料产能数据-不考虑工序'!A:E,4,FALSE),0)</f>
      </c>
      <c r="L71" s="2">
        <f>IFERROR(VLOOKUP(B71,'输入-物料产能数据-不考虑工序'!A:E,5,FALSE),0)</f>
      </c>
      <c r="M71">
        <f>IFERROR(VLOOKUP(A71,'输入_需求计划'!A:I,9,FALSE),0)</f>
      </c>
    </row>
    <row r="72">
      <c r="A72" s="20">
        <f>'输入_需求计划'!A72</f>
      </c>
      <c r="B72" s="20">
        <f>'输入_需求计划'!C72</f>
      </c>
      <c r="C72" s="20">
        <f>'输入_需求计划'!D72</f>
      </c>
      <c r="D72" s="20">
        <f>'输入_需求计划'!G72</f>
      </c>
      <c r="E72" s="59">
        <f>'输入_需求计划'!H72</f>
      </c>
      <c r="F72" s="2">
        <f>IFERROR(VLOOKUP(B72,'输入_物料库存信息'!A:F,3,FALSE),0)+IFERROR(VLOOKUP(B72,'未完工数据透视表2'!A:B,2,FALSE),0)</f>
      </c>
      <c r="G72" s="2">
        <f>IFERROR(VLOOKUP(B72,'输入_物料库存信息'!A:F,4,FALSE),0)</f>
      </c>
      <c r="H72" s="2">
        <f>IFERROR(VLOOKUP(B72,'输入_物料库存信息'!A:F,5,FALSE),0)</f>
      </c>
      <c r="I72" s="2">
        <f>IFERROR(VLOOKUP(B72,'输入_物料库存信息'!A:F,6,FALSE),0)</f>
      </c>
      <c r="J72" s="2">
        <f>IFERROR(IFERROR(VLOOKUP(B72,'输入-物料产能数据-不考虑工序'!A:E,3,FALSE),0),0)</f>
      </c>
      <c r="K72" s="2">
        <f>IFERROR(VLOOKUP(B72,'输入-物料产能数据-不考虑工序'!A:E,4,FALSE),0)</f>
      </c>
      <c r="L72" s="2">
        <f>IFERROR(VLOOKUP(B72,'输入-物料产能数据-不考虑工序'!A:E,5,FALSE),0)</f>
      </c>
      <c r="M72">
        <f>IFERROR(VLOOKUP(A72,'输入_需求计划'!A:I,9,FALSE),0)</f>
      </c>
    </row>
    <row r="73">
      <c r="A73" s="20">
        <f>'输入_需求计划'!A73</f>
      </c>
      <c r="B73" s="20">
        <f>'输入_需求计划'!C73</f>
      </c>
      <c r="C73" s="20">
        <f>'输入_需求计划'!D73</f>
      </c>
      <c r="D73" s="20">
        <f>'输入_需求计划'!G73</f>
      </c>
      <c r="E73" s="59">
        <f>'输入_需求计划'!H73</f>
      </c>
      <c r="F73" s="2">
        <f>IFERROR(VLOOKUP(B73,'输入_物料库存信息'!A:F,3,FALSE),0)+IFERROR(VLOOKUP(B73,'未完工数据透视表2'!A:B,2,FALSE),0)</f>
      </c>
      <c r="G73" s="2">
        <f>IFERROR(VLOOKUP(B73,'输入_物料库存信息'!A:F,4,FALSE),0)</f>
      </c>
      <c r="H73" s="2">
        <f>IFERROR(VLOOKUP(B73,'输入_物料库存信息'!A:F,5,FALSE),0)</f>
      </c>
      <c r="I73" s="2">
        <f>IFERROR(VLOOKUP(B73,'输入_物料库存信息'!A:F,6,FALSE),0)</f>
      </c>
      <c r="J73" s="2">
        <f>IFERROR(IFERROR(VLOOKUP(B73,'输入-物料产能数据-不考虑工序'!A:E,3,FALSE),0),0)</f>
      </c>
      <c r="K73" s="2">
        <f>IFERROR(VLOOKUP(B73,'输入-物料产能数据-不考虑工序'!A:E,4,FALSE),0)</f>
      </c>
      <c r="L73" s="2">
        <f>IFERROR(VLOOKUP(B73,'输入-物料产能数据-不考虑工序'!A:E,5,FALSE),0)</f>
      </c>
      <c r="M73">
        <f>IFERROR(VLOOKUP(A73,'输入_需求计划'!A:I,9,FALSE),0)</f>
      </c>
    </row>
    <row r="74">
      <c r="A74" s="20">
        <f>'输入_需求计划'!A74</f>
      </c>
      <c r="B74" s="20">
        <f>'输入_需求计划'!C74</f>
      </c>
      <c r="C74" s="20">
        <f>'输入_需求计划'!D74</f>
      </c>
      <c r="D74" s="20">
        <f>'输入_需求计划'!G74</f>
      </c>
      <c r="E74" s="59">
        <f>'输入_需求计划'!H74</f>
      </c>
      <c r="F74" s="2">
        <f>IFERROR(VLOOKUP(B74,'输入_物料库存信息'!A:F,3,FALSE),0)+IFERROR(VLOOKUP(B74,'未完工数据透视表2'!A:B,2,FALSE),0)</f>
      </c>
      <c r="G74" s="2">
        <f>IFERROR(VLOOKUP(B74,'输入_物料库存信息'!A:F,4,FALSE),0)</f>
      </c>
      <c r="H74" s="2">
        <f>IFERROR(VLOOKUP(B74,'输入_物料库存信息'!A:F,5,FALSE),0)</f>
      </c>
      <c r="I74" s="2">
        <f>IFERROR(VLOOKUP(B74,'输入_物料库存信息'!A:F,6,FALSE),0)</f>
      </c>
      <c r="J74" s="2">
        <f>IFERROR(IFERROR(VLOOKUP(B74,'输入-物料产能数据-不考虑工序'!A:E,3,FALSE),0),0)</f>
      </c>
      <c r="K74" s="2">
        <f>IFERROR(VLOOKUP(B74,'输入-物料产能数据-不考虑工序'!A:E,4,FALSE),0)</f>
      </c>
      <c r="L74" s="2">
        <f>IFERROR(VLOOKUP(B74,'输入-物料产能数据-不考虑工序'!A:E,5,FALSE),0)</f>
      </c>
      <c r="M74">
        <f>IFERROR(VLOOKUP(A74,'输入_需求计划'!A:I,9,FALSE),0)</f>
      </c>
    </row>
    <row r="75">
      <c r="A75" s="20">
        <f>'输入_需求计划'!A75</f>
      </c>
      <c r="B75" s="20">
        <f>'输入_需求计划'!C75</f>
      </c>
      <c r="C75" s="20">
        <f>'输入_需求计划'!D75</f>
      </c>
      <c r="D75" s="20">
        <f>'输入_需求计划'!G75</f>
      </c>
      <c r="E75" s="59">
        <f>'输入_需求计划'!H75</f>
      </c>
      <c r="F75" s="2">
        <f>IFERROR(VLOOKUP(B75,'输入_物料库存信息'!A:F,3,FALSE),0)+IFERROR(VLOOKUP(B75,'未完工数据透视表2'!A:B,2,FALSE),0)</f>
      </c>
      <c r="G75" s="2">
        <f>IFERROR(VLOOKUP(B75,'输入_物料库存信息'!A:F,4,FALSE),0)</f>
      </c>
      <c r="H75" s="2">
        <f>IFERROR(VLOOKUP(B75,'输入_物料库存信息'!A:F,5,FALSE),0)</f>
      </c>
      <c r="I75" s="2">
        <f>IFERROR(VLOOKUP(B75,'输入_物料库存信息'!A:F,6,FALSE),0)</f>
      </c>
      <c r="J75" s="2">
        <f>IFERROR(IFERROR(VLOOKUP(B75,'输入-物料产能数据-不考虑工序'!A:E,3,FALSE),0),0)</f>
      </c>
      <c r="K75" s="2">
        <f>IFERROR(VLOOKUP(B75,'输入-物料产能数据-不考虑工序'!A:E,4,FALSE),0)</f>
      </c>
      <c r="L75" s="2">
        <f>IFERROR(VLOOKUP(B75,'输入-物料产能数据-不考虑工序'!A:E,5,FALSE),0)</f>
      </c>
      <c r="M75">
        <f>IFERROR(VLOOKUP(A75,'输入_需求计划'!A:I,9,FALSE),0)</f>
      </c>
    </row>
    <row r="76">
      <c r="A76" s="20">
        <f>'输入_需求计划'!A76</f>
      </c>
      <c r="B76" s="20">
        <f>'输入_需求计划'!C76</f>
      </c>
      <c r="C76" s="20">
        <f>'输入_需求计划'!D76</f>
      </c>
      <c r="D76" s="20">
        <f>'输入_需求计划'!G76</f>
      </c>
      <c r="E76" s="59">
        <f>'输入_需求计划'!H76</f>
      </c>
      <c r="F76" s="2">
        <f>IFERROR(VLOOKUP(B76,'输入_物料库存信息'!A:F,3,FALSE),0)+IFERROR(VLOOKUP(B76,'未完工数据透视表2'!A:B,2,FALSE),0)</f>
      </c>
      <c r="G76" s="2">
        <f>IFERROR(VLOOKUP(B76,'输入_物料库存信息'!A:F,4,FALSE),0)</f>
      </c>
      <c r="H76" s="2">
        <f>IFERROR(VLOOKUP(B76,'输入_物料库存信息'!A:F,5,FALSE),0)</f>
      </c>
      <c r="I76" s="2">
        <f>IFERROR(VLOOKUP(B76,'输入_物料库存信息'!A:F,6,FALSE),0)</f>
      </c>
      <c r="J76" s="2">
        <f>IFERROR(IFERROR(VLOOKUP(B76,'输入-物料产能数据-不考虑工序'!A:E,3,FALSE),0),0)</f>
      </c>
      <c r="K76" s="2">
        <f>IFERROR(VLOOKUP(B76,'输入-物料产能数据-不考虑工序'!A:E,4,FALSE),0)</f>
      </c>
      <c r="L76" s="2">
        <f>IFERROR(VLOOKUP(B76,'输入-物料产能数据-不考虑工序'!A:E,5,FALSE),0)</f>
      </c>
      <c r="M76">
        <f>IFERROR(VLOOKUP(A76,'输入_需求计划'!A:I,9,FALSE),0)</f>
      </c>
    </row>
    <row r="77">
      <c r="A77" s="20">
        <f>'输入_需求计划'!A77</f>
      </c>
      <c r="B77" s="20">
        <f>'输入_需求计划'!C77</f>
      </c>
      <c r="C77" s="20">
        <f>'输入_需求计划'!D77</f>
      </c>
      <c r="D77" s="20">
        <f>'输入_需求计划'!G77</f>
      </c>
      <c r="E77" s="59">
        <f>'输入_需求计划'!H77</f>
      </c>
      <c r="F77" s="2">
        <f>IFERROR(VLOOKUP(B77,'输入_物料库存信息'!A:F,3,FALSE),0)+IFERROR(VLOOKUP(B77,'未完工数据透视表2'!A:B,2,FALSE),0)</f>
      </c>
      <c r="G77" s="2">
        <f>IFERROR(VLOOKUP(B77,'输入_物料库存信息'!A:F,4,FALSE),0)</f>
      </c>
      <c r="H77" s="2">
        <f>IFERROR(VLOOKUP(B77,'输入_物料库存信息'!A:F,5,FALSE),0)</f>
      </c>
      <c r="I77" s="2">
        <f>IFERROR(VLOOKUP(B77,'输入_物料库存信息'!A:F,6,FALSE),0)</f>
      </c>
      <c r="J77" s="2">
        <f>IFERROR(IFERROR(VLOOKUP(B77,'输入-物料产能数据-不考虑工序'!A:E,3,FALSE),0),0)</f>
      </c>
      <c r="K77" s="2">
        <f>IFERROR(VLOOKUP(B77,'输入-物料产能数据-不考虑工序'!A:E,4,FALSE),0)</f>
      </c>
      <c r="L77" s="2">
        <f>IFERROR(VLOOKUP(B77,'输入-物料产能数据-不考虑工序'!A:E,5,FALSE),0)</f>
      </c>
      <c r="M77">
        <f>IFERROR(VLOOKUP(A77,'输入_需求计划'!A:I,9,FALSE),0)</f>
      </c>
    </row>
    <row r="78">
      <c r="A78" s="20">
        <f>'输入_需求计划'!A78</f>
      </c>
      <c r="B78" s="20">
        <f>'输入_需求计划'!C78</f>
      </c>
      <c r="C78" s="20">
        <f>'输入_需求计划'!D78</f>
      </c>
      <c r="D78" s="20">
        <f>'输入_需求计划'!G78</f>
      </c>
      <c r="E78" s="59">
        <f>'输入_需求计划'!H78</f>
      </c>
      <c r="F78" s="2">
        <f>IFERROR(VLOOKUP(B78,'输入_物料库存信息'!A:F,3,FALSE),0)+IFERROR(VLOOKUP(B78,'未完工数据透视表2'!A:B,2,FALSE),0)</f>
      </c>
      <c r="G78" s="2">
        <f>IFERROR(VLOOKUP(B78,'输入_物料库存信息'!A:F,4,FALSE),0)</f>
      </c>
      <c r="H78" s="2">
        <f>IFERROR(VLOOKUP(B78,'输入_物料库存信息'!A:F,5,FALSE),0)</f>
      </c>
      <c r="I78" s="2">
        <f>IFERROR(VLOOKUP(B78,'输入_物料库存信息'!A:F,6,FALSE),0)</f>
      </c>
      <c r="J78" s="2">
        <f>IFERROR(IFERROR(VLOOKUP(B78,'输入-物料产能数据-不考虑工序'!A:E,3,FALSE),0),0)</f>
      </c>
      <c r="K78" s="2">
        <f>IFERROR(VLOOKUP(B78,'输入-物料产能数据-不考虑工序'!A:E,4,FALSE),0)</f>
      </c>
      <c r="L78" s="2">
        <f>IFERROR(VLOOKUP(B78,'输入-物料产能数据-不考虑工序'!A:E,5,FALSE),0)</f>
      </c>
      <c r="M78">
        <f>IFERROR(VLOOKUP(A78,'输入_需求计划'!A:I,9,FALSE),0)</f>
      </c>
    </row>
    <row r="79">
      <c r="A79" s="20">
        <f>'输入_需求计划'!A79</f>
      </c>
      <c r="B79" s="20">
        <f>'输入_需求计划'!C79</f>
      </c>
      <c r="C79" s="20">
        <f>'输入_需求计划'!D79</f>
      </c>
      <c r="D79" s="20">
        <f>'输入_需求计划'!G79</f>
      </c>
      <c r="E79" s="59">
        <f>'输入_需求计划'!H79</f>
      </c>
      <c r="F79" s="2">
        <f>IFERROR(VLOOKUP(B79,'输入_物料库存信息'!A:F,3,FALSE),0)+IFERROR(VLOOKUP(B79,'未完工数据透视表2'!A:B,2,FALSE),0)</f>
      </c>
      <c r="G79" s="2">
        <f>IFERROR(VLOOKUP(B79,'输入_物料库存信息'!A:F,4,FALSE),0)</f>
      </c>
      <c r="H79" s="2">
        <f>IFERROR(VLOOKUP(B79,'输入_物料库存信息'!A:F,5,FALSE),0)</f>
      </c>
      <c r="I79" s="2">
        <f>IFERROR(VLOOKUP(B79,'输入_物料库存信息'!A:F,6,FALSE),0)</f>
      </c>
      <c r="J79" s="2">
        <f>IFERROR(IFERROR(VLOOKUP(B79,'输入-物料产能数据-不考虑工序'!A:E,3,FALSE),0),0)</f>
      </c>
      <c r="K79" s="2">
        <f>IFERROR(VLOOKUP(B79,'输入-物料产能数据-不考虑工序'!A:E,4,FALSE),0)</f>
      </c>
      <c r="L79" s="2">
        <f>IFERROR(VLOOKUP(B79,'输入-物料产能数据-不考虑工序'!A:E,5,FALSE),0)</f>
      </c>
      <c r="M79">
        <f>IFERROR(VLOOKUP(A79,'输入_需求计划'!A:I,9,FALSE),0)</f>
      </c>
    </row>
    <row r="80">
      <c r="A80" s="20">
        <f>'输入_需求计划'!A80</f>
      </c>
      <c r="B80" s="20">
        <f>'输入_需求计划'!C80</f>
      </c>
      <c r="C80" s="20">
        <f>'输入_需求计划'!D80</f>
      </c>
      <c r="D80" s="20">
        <f>'输入_需求计划'!G80</f>
      </c>
      <c r="E80" s="59">
        <f>'输入_需求计划'!H80</f>
      </c>
      <c r="F80" s="2">
        <f>IFERROR(VLOOKUP(B80,'输入_物料库存信息'!A:F,3,FALSE),0)+IFERROR(VLOOKUP(B80,'未完工数据透视表2'!A:B,2,FALSE),0)</f>
      </c>
      <c r="G80" s="2">
        <f>IFERROR(VLOOKUP(B80,'输入_物料库存信息'!A:F,4,FALSE),0)</f>
      </c>
      <c r="H80" s="2">
        <f>IFERROR(VLOOKUP(B80,'输入_物料库存信息'!A:F,5,FALSE),0)</f>
      </c>
      <c r="I80" s="2">
        <f>IFERROR(VLOOKUP(B80,'输入_物料库存信息'!A:F,6,FALSE),0)</f>
      </c>
      <c r="J80" s="2">
        <f>IFERROR(IFERROR(VLOOKUP(B80,'输入-物料产能数据-不考虑工序'!A:E,3,FALSE),0),0)</f>
      </c>
      <c r="K80" s="2">
        <f>IFERROR(VLOOKUP(B80,'输入-物料产能数据-不考虑工序'!A:E,4,FALSE),0)</f>
      </c>
      <c r="L80" s="2">
        <f>IFERROR(VLOOKUP(B80,'输入-物料产能数据-不考虑工序'!A:E,5,FALSE),0)</f>
      </c>
      <c r="M80">
        <f>IFERROR(VLOOKUP(A80,'输入_需求计划'!A:I,9,FALSE),0)</f>
      </c>
    </row>
    <row r="81">
      <c r="A81" s="20">
        <f>'输入_需求计划'!A81</f>
      </c>
      <c r="B81" s="20">
        <f>'输入_需求计划'!C81</f>
      </c>
      <c r="C81" s="20">
        <f>'输入_需求计划'!D81</f>
      </c>
      <c r="D81" s="20">
        <f>'输入_需求计划'!G81</f>
      </c>
      <c r="E81" s="59">
        <f>'输入_需求计划'!H81</f>
      </c>
      <c r="F81" s="2">
        <f>IFERROR(VLOOKUP(B81,'输入_物料库存信息'!A:F,3,FALSE),0)+IFERROR(VLOOKUP(B81,'未完工数据透视表2'!A:B,2,FALSE),0)</f>
      </c>
      <c r="G81" s="2">
        <f>IFERROR(VLOOKUP(B81,'输入_物料库存信息'!A:F,4,FALSE),0)</f>
      </c>
      <c r="H81" s="2">
        <f>IFERROR(VLOOKUP(B81,'输入_物料库存信息'!A:F,5,FALSE),0)</f>
      </c>
      <c r="I81" s="2">
        <f>IFERROR(VLOOKUP(B81,'输入_物料库存信息'!A:F,6,FALSE),0)</f>
      </c>
      <c r="J81" s="2">
        <f>IFERROR(IFERROR(VLOOKUP(B81,'输入-物料产能数据-不考虑工序'!A:E,3,FALSE),0),0)</f>
      </c>
      <c r="K81" s="2">
        <f>IFERROR(VLOOKUP(B81,'输入-物料产能数据-不考虑工序'!A:E,4,FALSE),0)</f>
      </c>
      <c r="L81" s="2">
        <f>IFERROR(VLOOKUP(B81,'输入-物料产能数据-不考虑工序'!A:E,5,FALSE),0)</f>
      </c>
      <c r="M81">
        <f>IFERROR(VLOOKUP(A81,'输入_需求计划'!A:I,9,FALSE),0)</f>
      </c>
    </row>
    <row r="82">
      <c r="A82" s="20">
        <f>'输入_需求计划'!A82</f>
      </c>
      <c r="B82" s="20">
        <f>'输入_需求计划'!C82</f>
      </c>
      <c r="C82" s="20">
        <f>'输入_需求计划'!D82</f>
      </c>
      <c r="D82" s="20">
        <f>'输入_需求计划'!G82</f>
      </c>
      <c r="E82" s="59">
        <f>'输入_需求计划'!H82</f>
      </c>
      <c r="F82" s="2">
        <f>IFERROR(VLOOKUP(B82,'输入_物料库存信息'!A:F,3,FALSE),0)+IFERROR(VLOOKUP(B82,'未完工数据透视表2'!A:B,2,FALSE),0)</f>
      </c>
      <c r="G82" s="2">
        <f>IFERROR(VLOOKUP(B82,'输入_物料库存信息'!A:F,4,FALSE),0)</f>
      </c>
      <c r="H82" s="2">
        <f>IFERROR(VLOOKUP(B82,'输入_物料库存信息'!A:F,5,FALSE),0)</f>
      </c>
      <c r="I82" s="2">
        <f>IFERROR(VLOOKUP(B82,'输入_物料库存信息'!A:F,6,FALSE),0)</f>
      </c>
      <c r="J82" s="2">
        <f>IFERROR(IFERROR(VLOOKUP(B82,'输入-物料产能数据-不考虑工序'!A:E,3,FALSE),0),0)</f>
      </c>
      <c r="K82" s="2">
        <f>IFERROR(VLOOKUP(B82,'输入-物料产能数据-不考虑工序'!A:E,4,FALSE),0)</f>
      </c>
      <c r="L82" s="2">
        <f>IFERROR(VLOOKUP(B82,'输入-物料产能数据-不考虑工序'!A:E,5,FALSE),0)</f>
      </c>
      <c r="M82">
        <f>IFERROR(VLOOKUP(A82,'输入_需求计划'!A:I,9,FALSE),0)</f>
      </c>
    </row>
    <row r="83">
      <c r="A83" s="20">
        <f>'输入_需求计划'!A83</f>
      </c>
      <c r="B83" s="20">
        <f>'输入_需求计划'!C83</f>
      </c>
      <c r="C83" s="20">
        <f>'输入_需求计划'!D83</f>
      </c>
      <c r="D83" s="20">
        <f>'输入_需求计划'!G83</f>
      </c>
      <c r="E83" s="59">
        <f>'输入_需求计划'!H83</f>
      </c>
      <c r="F83" s="2">
        <f>IFERROR(VLOOKUP(B83,'输入_物料库存信息'!A:F,3,FALSE),0)+IFERROR(VLOOKUP(B83,'未完工数据透视表2'!A:B,2,FALSE),0)</f>
      </c>
      <c r="G83" s="2">
        <f>IFERROR(VLOOKUP(B83,'输入_物料库存信息'!A:F,4,FALSE),0)</f>
      </c>
      <c r="H83" s="2">
        <f>IFERROR(VLOOKUP(B83,'输入_物料库存信息'!A:F,5,FALSE),0)</f>
      </c>
      <c r="I83" s="2">
        <f>IFERROR(VLOOKUP(B83,'输入_物料库存信息'!A:F,6,FALSE),0)</f>
      </c>
      <c r="J83" s="2">
        <f>IFERROR(IFERROR(VLOOKUP(B83,'输入-物料产能数据-不考虑工序'!A:E,3,FALSE),0),0)</f>
      </c>
      <c r="K83" s="2">
        <f>IFERROR(VLOOKUP(B83,'输入-物料产能数据-不考虑工序'!A:E,4,FALSE),0)</f>
      </c>
      <c r="L83" s="2">
        <f>IFERROR(VLOOKUP(B83,'输入-物料产能数据-不考虑工序'!A:E,5,FALSE),0)</f>
      </c>
      <c r="M83">
        <f>IFERROR(VLOOKUP(A83,'输入_需求计划'!A:I,9,FALSE),0)</f>
      </c>
    </row>
    <row r="84">
      <c r="A84" s="20">
        <f>'输入_需求计划'!A84</f>
      </c>
      <c r="B84" s="20">
        <f>'输入_需求计划'!C84</f>
      </c>
      <c r="C84" s="20">
        <f>'输入_需求计划'!D84</f>
      </c>
      <c r="D84" s="20">
        <f>'输入_需求计划'!G84</f>
      </c>
      <c r="E84" s="59">
        <f>'输入_需求计划'!H84</f>
      </c>
      <c r="F84" s="2">
        <f>IFERROR(VLOOKUP(B84,'输入_物料库存信息'!A:F,3,FALSE),0)+IFERROR(VLOOKUP(B84,'未完工数据透视表2'!A:B,2,FALSE),0)</f>
      </c>
      <c r="G84" s="2">
        <f>IFERROR(VLOOKUP(B84,'输入_物料库存信息'!A:F,4,FALSE),0)</f>
      </c>
      <c r="H84" s="2">
        <f>IFERROR(VLOOKUP(B84,'输入_物料库存信息'!A:F,5,FALSE),0)</f>
      </c>
      <c r="I84" s="2">
        <f>IFERROR(VLOOKUP(B84,'输入_物料库存信息'!A:F,6,FALSE),0)</f>
      </c>
      <c r="J84" s="2">
        <f>IFERROR(IFERROR(VLOOKUP(B84,'输入-物料产能数据-不考虑工序'!A:E,3,FALSE),0),0)</f>
      </c>
      <c r="K84" s="2">
        <f>IFERROR(VLOOKUP(B84,'输入-物料产能数据-不考虑工序'!A:E,4,FALSE),0)</f>
      </c>
      <c r="L84" s="2">
        <f>IFERROR(VLOOKUP(B84,'输入-物料产能数据-不考虑工序'!A:E,5,FALSE),0)</f>
      </c>
      <c r="M84">
        <f>IFERROR(VLOOKUP(A84,'输入_需求计划'!A:I,9,FALSE),0)</f>
      </c>
    </row>
    <row r="85">
      <c r="A85" s="20">
        <f>'输入_需求计划'!A85</f>
      </c>
      <c r="B85" s="20">
        <f>'输入_需求计划'!C85</f>
      </c>
      <c r="C85" s="20">
        <f>'输入_需求计划'!D85</f>
      </c>
      <c r="D85" s="20">
        <f>'输入_需求计划'!G85</f>
      </c>
      <c r="E85" s="59">
        <f>'输入_需求计划'!H85</f>
      </c>
      <c r="F85" s="2">
        <f>IFERROR(VLOOKUP(B85,'输入_物料库存信息'!A:F,3,FALSE),0)+IFERROR(VLOOKUP(B85,'未完工数据透视表2'!A:B,2,FALSE),0)</f>
      </c>
      <c r="G85" s="2">
        <f>IFERROR(VLOOKUP(B85,'输入_物料库存信息'!A:F,4,FALSE),0)</f>
      </c>
      <c r="H85" s="2">
        <f>IFERROR(VLOOKUP(B85,'输入_物料库存信息'!A:F,5,FALSE),0)</f>
      </c>
      <c r="I85" s="2">
        <f>IFERROR(VLOOKUP(B85,'输入_物料库存信息'!A:F,6,FALSE),0)</f>
      </c>
      <c r="J85" s="2">
        <f>IFERROR(IFERROR(VLOOKUP(B85,'输入-物料产能数据-不考虑工序'!A:E,3,FALSE),0),0)</f>
      </c>
      <c r="K85" s="2">
        <f>IFERROR(VLOOKUP(B85,'输入-物料产能数据-不考虑工序'!A:E,4,FALSE),0)</f>
      </c>
      <c r="L85" s="2">
        <f>IFERROR(VLOOKUP(B85,'输入-物料产能数据-不考虑工序'!A:E,5,FALSE),0)</f>
      </c>
      <c r="M85">
        <f>IFERROR(VLOOKUP(A85,'输入_需求计划'!A:I,9,FALSE),0)</f>
      </c>
    </row>
    <row r="86">
      <c r="A86" s="20">
        <f>'输入_需求计划'!A86</f>
      </c>
      <c r="B86" s="20">
        <f>'输入_需求计划'!C86</f>
      </c>
      <c r="C86" s="20">
        <f>'输入_需求计划'!D86</f>
      </c>
      <c r="D86" s="20">
        <f>'输入_需求计划'!G86</f>
      </c>
      <c r="E86" s="59">
        <f>'输入_需求计划'!H86</f>
      </c>
      <c r="F86" s="2">
        <f>IFERROR(VLOOKUP(B86,'输入_物料库存信息'!A:F,3,FALSE),0)+IFERROR(VLOOKUP(B86,'未完工数据透视表2'!A:B,2,FALSE),0)</f>
      </c>
      <c r="G86" s="2">
        <f>IFERROR(VLOOKUP(B86,'输入_物料库存信息'!A:F,4,FALSE),0)</f>
      </c>
      <c r="H86" s="2">
        <f>IFERROR(VLOOKUP(B86,'输入_物料库存信息'!A:F,5,FALSE),0)</f>
      </c>
      <c r="I86" s="2">
        <f>IFERROR(VLOOKUP(B86,'输入_物料库存信息'!A:F,6,FALSE),0)</f>
      </c>
      <c r="J86" s="2">
        <f>IFERROR(IFERROR(VLOOKUP(B86,'输入-物料产能数据-不考虑工序'!A:E,3,FALSE),0),0)</f>
      </c>
      <c r="K86" s="2">
        <f>IFERROR(VLOOKUP(B86,'输入-物料产能数据-不考虑工序'!A:E,4,FALSE),0)</f>
      </c>
      <c r="L86" s="2">
        <f>IFERROR(VLOOKUP(B86,'输入-物料产能数据-不考虑工序'!A:E,5,FALSE),0)</f>
      </c>
      <c r="M86">
        <f>IFERROR(VLOOKUP(A86,'输入_需求计划'!A:I,9,FALSE),0)</f>
      </c>
    </row>
    <row r="87">
      <c r="A87" s="20">
        <f>'输入_需求计划'!A87</f>
      </c>
      <c r="B87" s="20">
        <f>'输入_需求计划'!C87</f>
      </c>
      <c r="C87" s="20">
        <f>'输入_需求计划'!D87</f>
      </c>
      <c r="D87" s="20">
        <f>'输入_需求计划'!G87</f>
      </c>
      <c r="E87" s="59">
        <f>'输入_需求计划'!H87</f>
      </c>
      <c r="F87" s="2">
        <f>IFERROR(VLOOKUP(B87,'输入_物料库存信息'!A:F,3,FALSE),0)+IFERROR(VLOOKUP(B87,'未完工数据透视表2'!A:B,2,FALSE),0)</f>
      </c>
      <c r="G87" s="2">
        <f>IFERROR(VLOOKUP(B87,'输入_物料库存信息'!A:F,4,FALSE),0)</f>
      </c>
      <c r="H87" s="2">
        <f>IFERROR(VLOOKUP(B87,'输入_物料库存信息'!A:F,5,FALSE),0)</f>
      </c>
      <c r="I87" s="2">
        <f>IFERROR(VLOOKUP(B87,'输入_物料库存信息'!A:F,6,FALSE),0)</f>
      </c>
      <c r="J87" s="2">
        <f>IFERROR(IFERROR(VLOOKUP(B87,'输入-物料产能数据-不考虑工序'!A:E,3,FALSE),0),0)</f>
      </c>
      <c r="K87" s="2">
        <f>IFERROR(VLOOKUP(B87,'输入-物料产能数据-不考虑工序'!A:E,4,FALSE),0)</f>
      </c>
      <c r="L87" s="2">
        <f>IFERROR(VLOOKUP(B87,'输入-物料产能数据-不考虑工序'!A:E,5,FALSE),0)</f>
      </c>
      <c r="M87">
        <f>IFERROR(VLOOKUP(A87,'输入_需求计划'!A:I,9,FALSE),0)</f>
      </c>
    </row>
    <row r="88">
      <c r="A88" s="20">
        <f>'输入_需求计划'!A88</f>
      </c>
      <c r="B88" s="20">
        <f>'输入_需求计划'!C88</f>
      </c>
      <c r="C88" s="20">
        <f>'输入_需求计划'!D88</f>
      </c>
      <c r="D88" s="20">
        <f>'输入_需求计划'!G88</f>
      </c>
      <c r="E88" s="59">
        <f>'输入_需求计划'!H88</f>
      </c>
      <c r="F88" s="2">
        <f>IFERROR(VLOOKUP(B88,'输入_物料库存信息'!A:F,3,FALSE),0)+IFERROR(VLOOKUP(B88,'未完工数据透视表2'!A:B,2,FALSE),0)</f>
      </c>
      <c r="G88" s="2">
        <f>IFERROR(VLOOKUP(B88,'输入_物料库存信息'!A:F,4,FALSE),0)</f>
      </c>
      <c r="H88" s="2">
        <f>IFERROR(VLOOKUP(B88,'输入_物料库存信息'!A:F,5,FALSE),0)</f>
      </c>
      <c r="I88" s="2">
        <f>IFERROR(VLOOKUP(B88,'输入_物料库存信息'!A:F,6,FALSE),0)</f>
      </c>
      <c r="J88" s="2">
        <f>IFERROR(IFERROR(VLOOKUP(B88,'输入-物料产能数据-不考虑工序'!A:E,3,FALSE),0),0)</f>
      </c>
      <c r="K88" s="2">
        <f>IFERROR(VLOOKUP(B88,'输入-物料产能数据-不考虑工序'!A:E,4,FALSE),0)</f>
      </c>
      <c r="L88" s="2">
        <f>IFERROR(VLOOKUP(B88,'输入-物料产能数据-不考虑工序'!A:E,5,FALSE),0)</f>
      </c>
      <c r="M88">
        <f>IFERROR(VLOOKUP(A88,'输入_需求计划'!A:I,9,FALSE),0)</f>
      </c>
    </row>
    <row r="89">
      <c r="A89" s="20">
        <f>'输入_需求计划'!A89</f>
      </c>
      <c r="B89" s="20">
        <f>'输入_需求计划'!C89</f>
      </c>
      <c r="C89" s="20">
        <f>'输入_需求计划'!D89</f>
      </c>
      <c r="D89" s="20">
        <f>'输入_需求计划'!G89</f>
      </c>
      <c r="E89" s="59">
        <f>'输入_需求计划'!H89</f>
      </c>
      <c r="F89" s="2">
        <f>IFERROR(VLOOKUP(B89,'输入_物料库存信息'!A:F,3,FALSE),0)+IFERROR(VLOOKUP(B89,'未完工数据透视表2'!A:B,2,FALSE),0)</f>
      </c>
      <c r="G89" s="2">
        <f>IFERROR(VLOOKUP(B89,'输入_物料库存信息'!A:F,4,FALSE),0)</f>
      </c>
      <c r="H89" s="2">
        <f>IFERROR(VLOOKUP(B89,'输入_物料库存信息'!A:F,5,FALSE),0)</f>
      </c>
      <c r="I89" s="2">
        <f>IFERROR(VLOOKUP(B89,'输入_物料库存信息'!A:F,6,FALSE),0)</f>
      </c>
      <c r="J89" s="2">
        <f>IFERROR(IFERROR(VLOOKUP(B89,'输入-物料产能数据-不考虑工序'!A:E,3,FALSE),0),0)</f>
      </c>
      <c r="K89" s="2">
        <f>IFERROR(VLOOKUP(B89,'输入-物料产能数据-不考虑工序'!A:E,4,FALSE),0)</f>
      </c>
      <c r="L89" s="2">
        <f>IFERROR(VLOOKUP(B89,'输入-物料产能数据-不考虑工序'!A:E,5,FALSE),0)</f>
      </c>
      <c r="M89">
        <f>IFERROR(VLOOKUP(A89,'输入_需求计划'!A:I,9,FALSE),0)</f>
      </c>
    </row>
    <row r="90">
      <c r="A90" s="20">
        <f>'输入_需求计划'!A90</f>
      </c>
      <c r="B90" s="20">
        <f>'输入_需求计划'!C90</f>
      </c>
      <c r="C90" s="20">
        <f>'输入_需求计划'!D90</f>
      </c>
      <c r="D90" s="20">
        <f>'输入_需求计划'!G90</f>
      </c>
      <c r="E90" s="59">
        <f>'输入_需求计划'!H90</f>
      </c>
      <c r="F90" s="2">
        <f>IFERROR(VLOOKUP(B90,'输入_物料库存信息'!A:F,3,FALSE),0)+IFERROR(VLOOKUP(B90,'未完工数据透视表2'!A:B,2,FALSE),0)</f>
      </c>
      <c r="G90" s="2">
        <f>IFERROR(VLOOKUP(B90,'输入_物料库存信息'!A:F,4,FALSE),0)</f>
      </c>
      <c r="H90" s="2">
        <f>IFERROR(VLOOKUP(B90,'输入_物料库存信息'!A:F,5,FALSE),0)</f>
      </c>
      <c r="I90" s="2">
        <f>IFERROR(VLOOKUP(B90,'输入_物料库存信息'!A:F,6,FALSE),0)</f>
      </c>
      <c r="J90" s="2">
        <f>IFERROR(IFERROR(VLOOKUP(B90,'输入-物料产能数据-不考虑工序'!A:E,3,FALSE),0),0)</f>
      </c>
      <c r="K90" s="2">
        <f>IFERROR(VLOOKUP(B90,'输入-物料产能数据-不考虑工序'!A:E,4,FALSE),0)</f>
      </c>
      <c r="L90" s="2">
        <f>IFERROR(VLOOKUP(B90,'输入-物料产能数据-不考虑工序'!A:E,5,FALSE),0)</f>
      </c>
      <c r="M90">
        <f>IFERROR(VLOOKUP(A90,'输入_需求计划'!A:I,9,FALSE),0)</f>
      </c>
    </row>
    <row r="91">
      <c r="A91" s="20">
        <f>'输入_需求计划'!A91</f>
      </c>
      <c r="B91" s="20">
        <f>'输入_需求计划'!C91</f>
      </c>
      <c r="C91" s="20">
        <f>'输入_需求计划'!D91</f>
      </c>
      <c r="D91" s="20">
        <f>'输入_需求计划'!G91</f>
      </c>
      <c r="E91" s="59">
        <f>'输入_需求计划'!H91</f>
      </c>
      <c r="F91" s="2">
        <f>IFERROR(VLOOKUP(B91,'输入_物料库存信息'!A:F,3,FALSE),0)+IFERROR(VLOOKUP(B91,'未完工数据透视表2'!A:B,2,FALSE),0)</f>
      </c>
      <c r="G91" s="2">
        <f>IFERROR(VLOOKUP(B91,'输入_物料库存信息'!A:F,4,FALSE),0)</f>
      </c>
      <c r="H91" s="2">
        <f>IFERROR(VLOOKUP(B91,'输入_物料库存信息'!A:F,5,FALSE),0)</f>
      </c>
      <c r="I91" s="2">
        <f>IFERROR(VLOOKUP(B91,'输入_物料库存信息'!A:F,6,FALSE),0)</f>
      </c>
      <c r="J91" s="2">
        <f>IFERROR(IFERROR(VLOOKUP(B91,'输入-物料产能数据-不考虑工序'!A:E,3,FALSE),0),0)</f>
      </c>
      <c r="K91" s="2">
        <f>IFERROR(VLOOKUP(B91,'输入-物料产能数据-不考虑工序'!A:E,4,FALSE),0)</f>
      </c>
      <c r="L91" s="2">
        <f>IFERROR(VLOOKUP(B91,'输入-物料产能数据-不考虑工序'!A:E,5,FALSE),0)</f>
      </c>
      <c r="M91">
        <f>IFERROR(VLOOKUP(A91,'输入_需求计划'!A:I,9,FALSE),0)</f>
      </c>
    </row>
    <row r="92">
      <c r="A92" s="20">
        <f>'输入_需求计划'!A92</f>
      </c>
      <c r="B92" s="20">
        <f>'输入_需求计划'!C92</f>
      </c>
      <c r="C92" s="20">
        <f>'输入_需求计划'!D92</f>
      </c>
      <c r="D92" s="20">
        <f>'输入_需求计划'!G92</f>
      </c>
      <c r="E92" s="59">
        <f>'输入_需求计划'!H92</f>
      </c>
      <c r="F92" s="2">
        <f>IFERROR(VLOOKUP(B92,'输入_物料库存信息'!A:F,3,FALSE),0)+IFERROR(VLOOKUP(B92,'未完工数据透视表2'!A:B,2,FALSE),0)</f>
      </c>
      <c r="G92" s="2">
        <f>IFERROR(VLOOKUP(B92,'输入_物料库存信息'!A:F,4,FALSE),0)</f>
      </c>
      <c r="H92" s="2">
        <f>IFERROR(VLOOKUP(B92,'输入_物料库存信息'!A:F,5,FALSE),0)</f>
      </c>
      <c r="I92" s="2">
        <f>IFERROR(VLOOKUP(B92,'输入_物料库存信息'!A:F,6,FALSE),0)</f>
      </c>
      <c r="J92" s="2">
        <f>IFERROR(IFERROR(VLOOKUP(B92,'输入-物料产能数据-不考虑工序'!A:E,3,FALSE),0),0)</f>
      </c>
      <c r="K92" s="2">
        <f>IFERROR(VLOOKUP(B92,'输入-物料产能数据-不考虑工序'!A:E,4,FALSE),0)</f>
      </c>
      <c r="L92" s="2">
        <f>IFERROR(VLOOKUP(B92,'输入-物料产能数据-不考虑工序'!A:E,5,FALSE),0)</f>
      </c>
      <c r="M92">
        <f>IFERROR(VLOOKUP(A92,'输入_需求计划'!A:I,9,FALSE),0)</f>
      </c>
    </row>
    <row r="93">
      <c r="A93" s="20">
        <f>'输入_需求计划'!A93</f>
      </c>
      <c r="B93" s="20">
        <f>'输入_需求计划'!C93</f>
      </c>
      <c r="C93" s="20">
        <f>'输入_需求计划'!D93</f>
      </c>
      <c r="D93" s="20">
        <f>'输入_需求计划'!G93</f>
      </c>
      <c r="E93" s="59">
        <f>'输入_需求计划'!H93</f>
      </c>
      <c r="F93" s="2">
        <f>IFERROR(VLOOKUP(B93,'输入_物料库存信息'!A:F,3,FALSE),0)+IFERROR(VLOOKUP(B93,'未完工数据透视表2'!A:B,2,FALSE),0)</f>
      </c>
      <c r="G93" s="2">
        <f>IFERROR(VLOOKUP(B93,'输入_物料库存信息'!A:F,4,FALSE),0)</f>
      </c>
      <c r="H93" s="2">
        <f>IFERROR(VLOOKUP(B93,'输入_物料库存信息'!A:F,5,FALSE),0)</f>
      </c>
      <c r="I93" s="2">
        <f>IFERROR(VLOOKUP(B93,'输入_物料库存信息'!A:F,6,FALSE),0)</f>
      </c>
      <c r="J93" s="2">
        <f>IFERROR(IFERROR(VLOOKUP(B93,'输入-物料产能数据-不考虑工序'!A:E,3,FALSE),0),0)</f>
      </c>
      <c r="K93" s="2">
        <f>IFERROR(VLOOKUP(B93,'输入-物料产能数据-不考虑工序'!A:E,4,FALSE),0)</f>
      </c>
      <c r="L93" s="2">
        <f>IFERROR(VLOOKUP(B93,'输入-物料产能数据-不考虑工序'!A:E,5,FALSE),0)</f>
      </c>
      <c r="M93">
        <f>IFERROR(VLOOKUP(A93,'输入_需求计划'!A:I,9,FALSE),0)</f>
      </c>
    </row>
    <row r="94">
      <c r="A94" s="20">
        <f>'输入_需求计划'!A94</f>
      </c>
      <c r="B94" s="20">
        <f>'输入_需求计划'!C94</f>
      </c>
      <c r="C94" s="20">
        <f>'输入_需求计划'!D94</f>
      </c>
      <c r="D94" s="20">
        <f>'输入_需求计划'!G94</f>
      </c>
      <c r="E94" s="59">
        <f>'输入_需求计划'!H94</f>
      </c>
      <c r="F94" s="2">
        <f>IFERROR(VLOOKUP(B94,'输入_物料库存信息'!A:F,3,FALSE),0)+IFERROR(VLOOKUP(B94,'未完工数据透视表2'!A:B,2,FALSE),0)</f>
      </c>
      <c r="G94" s="2">
        <f>IFERROR(VLOOKUP(B94,'输入_物料库存信息'!A:F,4,FALSE),0)</f>
      </c>
      <c r="H94" s="2">
        <f>IFERROR(VLOOKUP(B94,'输入_物料库存信息'!A:F,5,FALSE),0)</f>
      </c>
      <c r="I94" s="2">
        <f>IFERROR(VLOOKUP(B94,'输入_物料库存信息'!A:F,6,FALSE),0)</f>
      </c>
      <c r="J94" s="2">
        <f>IFERROR(IFERROR(VLOOKUP(B94,'输入-物料产能数据-不考虑工序'!A:E,3,FALSE),0),0)</f>
      </c>
      <c r="K94" s="2">
        <f>IFERROR(VLOOKUP(B94,'输入-物料产能数据-不考虑工序'!A:E,4,FALSE),0)</f>
      </c>
      <c r="L94" s="2">
        <f>IFERROR(VLOOKUP(B94,'输入-物料产能数据-不考虑工序'!A:E,5,FALSE),0)</f>
      </c>
      <c r="M94">
        <f>IFERROR(VLOOKUP(A94,'输入_需求计划'!A:I,9,FALSE),0)</f>
      </c>
    </row>
    <row r="95">
      <c r="A95" s="20">
        <f>'输入_需求计划'!A95</f>
      </c>
      <c r="B95" s="20">
        <f>'输入_需求计划'!C95</f>
      </c>
      <c r="C95" s="20">
        <f>'输入_需求计划'!D95</f>
      </c>
      <c r="D95" s="20">
        <f>'输入_需求计划'!G95</f>
      </c>
      <c r="E95" s="59">
        <f>'输入_需求计划'!H95</f>
      </c>
      <c r="F95" s="2">
        <f>IFERROR(VLOOKUP(B95,'输入_物料库存信息'!A:F,3,FALSE),0)+IFERROR(VLOOKUP(B95,'未完工数据透视表2'!A:B,2,FALSE),0)</f>
      </c>
      <c r="G95" s="2">
        <f>IFERROR(VLOOKUP(B95,'输入_物料库存信息'!A:F,4,FALSE),0)</f>
      </c>
      <c r="H95" s="2">
        <f>IFERROR(VLOOKUP(B95,'输入_物料库存信息'!A:F,5,FALSE),0)</f>
      </c>
      <c r="I95" s="2">
        <f>IFERROR(VLOOKUP(B95,'输入_物料库存信息'!A:F,6,FALSE),0)</f>
      </c>
      <c r="J95" s="2">
        <f>IFERROR(IFERROR(VLOOKUP(B95,'输入-物料产能数据-不考虑工序'!A:E,3,FALSE),0),0)</f>
      </c>
      <c r="K95" s="2">
        <f>IFERROR(VLOOKUP(B95,'输入-物料产能数据-不考虑工序'!A:E,4,FALSE),0)</f>
      </c>
      <c r="L95" s="2">
        <f>IFERROR(VLOOKUP(B95,'输入-物料产能数据-不考虑工序'!A:E,5,FALSE),0)</f>
      </c>
      <c r="M95">
        <f>IFERROR(VLOOKUP(A95,'输入_需求计划'!A:I,9,FALSE),0)</f>
      </c>
    </row>
    <row r="96">
      <c r="A96" s="20">
        <f>'输入_需求计划'!A96</f>
      </c>
      <c r="B96" s="20">
        <f>'输入_需求计划'!C96</f>
      </c>
      <c r="C96" s="20">
        <f>'输入_需求计划'!D96</f>
      </c>
      <c r="D96" s="20">
        <f>'输入_需求计划'!G96</f>
      </c>
      <c r="E96" s="59">
        <f>'输入_需求计划'!H96</f>
      </c>
      <c r="F96" s="2">
        <f>IFERROR(VLOOKUP(B96,'输入_物料库存信息'!A:F,3,FALSE),0)+IFERROR(VLOOKUP(B96,'未完工数据透视表2'!A:B,2,FALSE),0)</f>
      </c>
      <c r="G96" s="2">
        <f>IFERROR(VLOOKUP(B96,'输入_物料库存信息'!A:F,4,FALSE),0)</f>
      </c>
      <c r="H96" s="2">
        <f>IFERROR(VLOOKUP(B96,'输入_物料库存信息'!A:F,5,FALSE),0)</f>
      </c>
      <c r="I96" s="2">
        <f>IFERROR(VLOOKUP(B96,'输入_物料库存信息'!A:F,6,FALSE),0)</f>
      </c>
      <c r="J96" s="2">
        <f>IFERROR(IFERROR(VLOOKUP(B96,'输入-物料产能数据-不考虑工序'!A:E,3,FALSE),0),0)</f>
      </c>
      <c r="K96" s="2">
        <f>IFERROR(VLOOKUP(B96,'输入-物料产能数据-不考虑工序'!A:E,4,FALSE),0)</f>
      </c>
      <c r="L96" s="2">
        <f>IFERROR(VLOOKUP(B96,'输入-物料产能数据-不考虑工序'!A:E,5,FALSE),0)</f>
      </c>
      <c r="M96">
        <f>IFERROR(VLOOKUP(A96,'输入_需求计划'!A:I,9,FALSE),0)</f>
      </c>
    </row>
    <row r="97">
      <c r="A97" s="20">
        <f>'输入_需求计划'!A97</f>
      </c>
      <c r="B97" s="20">
        <f>'输入_需求计划'!C97</f>
      </c>
      <c r="C97" s="20">
        <f>'输入_需求计划'!D97</f>
      </c>
      <c r="D97" s="20">
        <f>'输入_需求计划'!G97</f>
      </c>
      <c r="E97" s="59">
        <f>'输入_需求计划'!H97</f>
      </c>
      <c r="F97" s="2">
        <f>IFERROR(VLOOKUP(B97,'输入_物料库存信息'!A:F,3,FALSE),0)+IFERROR(VLOOKUP(B97,'未完工数据透视表2'!A:B,2,FALSE),0)</f>
      </c>
      <c r="G97" s="2">
        <f>IFERROR(VLOOKUP(B97,'输入_物料库存信息'!A:F,4,FALSE),0)</f>
      </c>
      <c r="H97" s="2">
        <f>IFERROR(VLOOKUP(B97,'输入_物料库存信息'!A:F,5,FALSE),0)</f>
      </c>
      <c r="I97" s="2">
        <f>IFERROR(VLOOKUP(B97,'输入_物料库存信息'!A:F,6,FALSE),0)</f>
      </c>
      <c r="J97" s="2">
        <f>IFERROR(IFERROR(VLOOKUP(B97,'输入-物料产能数据-不考虑工序'!A:E,3,FALSE),0),0)</f>
      </c>
      <c r="K97" s="2">
        <f>IFERROR(VLOOKUP(B97,'输入-物料产能数据-不考虑工序'!A:E,4,FALSE),0)</f>
      </c>
      <c r="L97" s="2">
        <f>IFERROR(VLOOKUP(B97,'输入-物料产能数据-不考虑工序'!A:E,5,FALSE),0)</f>
      </c>
      <c r="M97">
        <f>IFERROR(VLOOKUP(A97,'输入_需求计划'!A:I,9,FALSE),0)</f>
      </c>
    </row>
    <row r="98">
      <c r="A98" s="20">
        <f>'输入_需求计划'!A98</f>
      </c>
      <c r="B98" s="20">
        <f>'输入_需求计划'!C98</f>
      </c>
      <c r="C98" s="20">
        <f>'输入_需求计划'!D98</f>
      </c>
      <c r="D98" s="20">
        <f>'输入_需求计划'!G98</f>
      </c>
      <c r="E98" s="59">
        <f>'输入_需求计划'!H98</f>
      </c>
      <c r="F98" s="2">
        <f>IFERROR(VLOOKUP(B98,'输入_物料库存信息'!A:F,3,FALSE),0)+IFERROR(VLOOKUP(B98,'未完工数据透视表2'!A:B,2,FALSE),0)</f>
      </c>
      <c r="G98" s="2">
        <f>IFERROR(VLOOKUP(B98,'输入_物料库存信息'!A:F,4,FALSE),0)</f>
      </c>
      <c r="H98" s="2">
        <f>IFERROR(VLOOKUP(B98,'输入_物料库存信息'!A:F,5,FALSE),0)</f>
      </c>
      <c r="I98" s="2">
        <f>IFERROR(VLOOKUP(B98,'输入_物料库存信息'!A:F,6,FALSE),0)</f>
      </c>
      <c r="J98" s="2">
        <f>IFERROR(IFERROR(VLOOKUP(B98,'输入-物料产能数据-不考虑工序'!A:E,3,FALSE),0),0)</f>
      </c>
      <c r="K98" s="2">
        <f>IFERROR(VLOOKUP(B98,'输入-物料产能数据-不考虑工序'!A:E,4,FALSE),0)</f>
      </c>
      <c r="L98" s="2">
        <f>IFERROR(VLOOKUP(B98,'输入-物料产能数据-不考虑工序'!A:E,5,FALSE),0)</f>
      </c>
      <c r="M98">
        <f>IFERROR(VLOOKUP(A98,'输入_需求计划'!A:I,9,FALSE),0)</f>
      </c>
    </row>
    <row r="99">
      <c r="A99" s="20">
        <f>'输入_需求计划'!A99</f>
      </c>
      <c r="B99" s="20">
        <f>'输入_需求计划'!C99</f>
      </c>
      <c r="C99" s="20">
        <f>'输入_需求计划'!D99</f>
      </c>
      <c r="D99" s="20">
        <f>'输入_需求计划'!G99</f>
      </c>
      <c r="E99" s="59">
        <f>'输入_需求计划'!H99</f>
      </c>
      <c r="F99" s="2">
        <f>IFERROR(VLOOKUP(B99,'输入_物料库存信息'!A:F,3,FALSE),0)+IFERROR(VLOOKUP(B99,'未完工数据透视表2'!A:B,2,FALSE),0)</f>
      </c>
      <c r="G99" s="2">
        <f>IFERROR(VLOOKUP(B99,'输入_物料库存信息'!A:F,4,FALSE),0)</f>
      </c>
      <c r="H99" s="2">
        <f>IFERROR(VLOOKUP(B99,'输入_物料库存信息'!A:F,5,FALSE),0)</f>
      </c>
      <c r="I99" s="2">
        <f>IFERROR(VLOOKUP(B99,'输入_物料库存信息'!A:F,6,FALSE),0)</f>
      </c>
      <c r="J99" s="2">
        <f>IFERROR(IFERROR(VLOOKUP(B99,'输入-物料产能数据-不考虑工序'!A:E,3,FALSE),0),0)</f>
      </c>
      <c r="K99" s="2">
        <f>IFERROR(VLOOKUP(B99,'输入-物料产能数据-不考虑工序'!A:E,4,FALSE),0)</f>
      </c>
      <c r="L99" s="2">
        <f>IFERROR(VLOOKUP(B99,'输入-物料产能数据-不考虑工序'!A:E,5,FALSE),0)</f>
      </c>
      <c r="M99">
        <f>IFERROR(VLOOKUP(A99,'输入_需求计划'!A:I,9,FALSE),0)</f>
      </c>
    </row>
    <row r="100">
      <c r="A100" s="20">
        <f>'输入_需求计划'!A100</f>
      </c>
      <c r="B100" s="20">
        <f>'输入_需求计划'!C100</f>
      </c>
      <c r="C100" s="20">
        <f>'输入_需求计划'!D100</f>
      </c>
      <c r="D100" s="20">
        <f>'输入_需求计划'!G100</f>
      </c>
      <c r="E100" s="59">
        <f>'输入_需求计划'!H100</f>
      </c>
      <c r="F100" s="2">
        <f>IFERROR(VLOOKUP(B100,'输入_物料库存信息'!A:F,3,FALSE),0)+IFERROR(VLOOKUP(B100,'未完工数据透视表2'!A:B,2,FALSE),0)</f>
      </c>
      <c r="G100" s="2">
        <f>IFERROR(VLOOKUP(B100,'输入_物料库存信息'!A:F,4,FALSE),0)</f>
      </c>
      <c r="H100" s="2">
        <f>IFERROR(VLOOKUP(B100,'输入_物料库存信息'!A:F,5,FALSE),0)</f>
      </c>
      <c r="I100" s="2">
        <f>IFERROR(VLOOKUP(B100,'输入_物料库存信息'!A:F,6,FALSE),0)</f>
      </c>
      <c r="J100" s="2">
        <f>IFERROR(IFERROR(VLOOKUP(B100,'输入-物料产能数据-不考虑工序'!A:E,3,FALSE),0),0)</f>
      </c>
      <c r="K100" s="2">
        <f>IFERROR(VLOOKUP(B100,'输入-物料产能数据-不考虑工序'!A:E,4,FALSE),0)</f>
      </c>
      <c r="L100" s="2">
        <f>IFERROR(VLOOKUP(B100,'输入-物料产能数据-不考虑工序'!A:E,5,FALSE),0)</f>
      </c>
      <c r="M100">
        <f>IFERROR(VLOOKUP(A100,'输入_需求计划'!A:I,9,FALSE),0)</f>
      </c>
    </row>
    <row r="101">
      <c r="A101" s="20">
        <f>'输入_需求计划'!A101</f>
      </c>
      <c r="B101" s="20">
        <f>'输入_需求计划'!C101</f>
      </c>
      <c r="C101" s="20">
        <f>'输入_需求计划'!D101</f>
      </c>
      <c r="D101" s="20">
        <f>'输入_需求计划'!G101</f>
      </c>
      <c r="E101" s="59">
        <f>'输入_需求计划'!H101</f>
      </c>
      <c r="F101" s="2">
        <f>IFERROR(VLOOKUP(B101,'输入_物料库存信息'!A:F,3,FALSE),0)+IFERROR(VLOOKUP(B101,'未完工数据透视表2'!A:B,2,FALSE),0)</f>
      </c>
      <c r="G101" s="2">
        <f>IFERROR(VLOOKUP(B101,'输入_物料库存信息'!A:F,4,FALSE),0)</f>
      </c>
      <c r="H101" s="2">
        <f>IFERROR(VLOOKUP(B101,'输入_物料库存信息'!A:F,5,FALSE),0)</f>
      </c>
      <c r="I101" s="2">
        <f>IFERROR(VLOOKUP(B101,'输入_物料库存信息'!A:F,6,FALSE),0)</f>
      </c>
      <c r="J101" s="2">
        <f>IFERROR(IFERROR(VLOOKUP(B101,'输入-物料产能数据-不考虑工序'!A:E,3,FALSE),0),0)</f>
      </c>
      <c r="K101" s="2">
        <f>IFERROR(VLOOKUP(B101,'输入-物料产能数据-不考虑工序'!A:E,4,FALSE),0)</f>
      </c>
      <c r="L101" s="2">
        <f>IFERROR(VLOOKUP(B101,'输入-物料产能数据-不考虑工序'!A:E,5,FALSE),0)</f>
      </c>
      <c r="M101">
        <f>IFERROR(VLOOKUP(A101,'输入_需求计划'!A:I,9,FALSE),0)</f>
      </c>
    </row>
    <row r="102">
      <c r="A102" s="20">
        <f>'输入_需求计划'!A102</f>
      </c>
      <c r="B102" s="20">
        <f>'输入_需求计划'!C102</f>
      </c>
      <c r="C102" s="20">
        <f>'输入_需求计划'!D102</f>
      </c>
      <c r="D102" s="20">
        <f>'输入_需求计划'!G102</f>
      </c>
      <c r="E102" s="59">
        <f>'输入_需求计划'!H102</f>
      </c>
      <c r="F102" s="2">
        <f>IFERROR(VLOOKUP(B102,'输入_物料库存信息'!A:F,3,FALSE),0)+IFERROR(VLOOKUP(B102,'未完工数据透视表2'!A:B,2,FALSE),0)</f>
      </c>
      <c r="G102" s="2">
        <f>IFERROR(VLOOKUP(B102,'输入_物料库存信息'!A:F,4,FALSE),0)</f>
      </c>
      <c r="H102" s="2">
        <f>IFERROR(VLOOKUP(B102,'输入_物料库存信息'!A:F,5,FALSE),0)</f>
      </c>
      <c r="I102" s="2">
        <f>IFERROR(VLOOKUP(B102,'输入_物料库存信息'!A:F,6,FALSE),0)</f>
      </c>
      <c r="J102" s="2">
        <f>IFERROR(IFERROR(VLOOKUP(B102,'输入-物料产能数据-不考虑工序'!A:E,3,FALSE),0),0)</f>
      </c>
      <c r="K102" s="2">
        <f>IFERROR(VLOOKUP(B102,'输入-物料产能数据-不考虑工序'!A:E,4,FALSE),0)</f>
      </c>
      <c r="L102" s="2">
        <f>IFERROR(VLOOKUP(B102,'输入-物料产能数据-不考虑工序'!A:E,5,FALSE),0)</f>
      </c>
      <c r="M102">
        <f>IFERROR(VLOOKUP(A102,'输入_需求计划'!A:I,9,FALSE),0)</f>
      </c>
    </row>
    <row r="103">
      <c r="A103" s="20">
        <f>'输入_需求计划'!A103</f>
      </c>
      <c r="B103" s="20">
        <f>'输入_需求计划'!C103</f>
      </c>
      <c r="C103" s="20">
        <f>'输入_需求计划'!D103</f>
      </c>
      <c r="D103" s="20">
        <f>'输入_需求计划'!G103</f>
      </c>
      <c r="E103" s="59">
        <f>'输入_需求计划'!H103</f>
      </c>
      <c r="F103" s="2">
        <f>IFERROR(VLOOKUP(B103,'输入_物料库存信息'!A:F,3,FALSE),0)+IFERROR(VLOOKUP(B103,'未完工数据透视表2'!A:B,2,FALSE),0)</f>
      </c>
      <c r="G103" s="2">
        <f>IFERROR(VLOOKUP(B103,'输入_物料库存信息'!A:F,4,FALSE),0)</f>
      </c>
      <c r="H103" s="2">
        <f>IFERROR(VLOOKUP(B103,'输入_物料库存信息'!A:F,5,FALSE),0)</f>
      </c>
      <c r="I103" s="2">
        <f>IFERROR(VLOOKUP(B103,'输入_物料库存信息'!A:F,6,FALSE),0)</f>
      </c>
      <c r="J103" s="2">
        <f>IFERROR(IFERROR(VLOOKUP(B103,'输入-物料产能数据-不考虑工序'!A:E,3,FALSE),0),0)</f>
      </c>
      <c r="K103" s="2">
        <f>IFERROR(VLOOKUP(B103,'输入-物料产能数据-不考虑工序'!A:E,4,FALSE),0)</f>
      </c>
      <c r="L103" s="2">
        <f>IFERROR(VLOOKUP(B103,'输入-物料产能数据-不考虑工序'!A:E,5,FALSE),0)</f>
      </c>
      <c r="M103">
        <f>IFERROR(VLOOKUP(A103,'输入_需求计划'!A:I,9,FALSE),0)</f>
      </c>
    </row>
    <row r="104">
      <c r="A104" s="20">
        <f>'输入_需求计划'!A104</f>
      </c>
      <c r="B104" s="20">
        <f>'输入_需求计划'!C104</f>
      </c>
      <c r="C104" s="20">
        <f>'输入_需求计划'!D104</f>
      </c>
      <c r="D104" s="20">
        <f>'输入_需求计划'!G104</f>
      </c>
      <c r="E104" s="59">
        <f>'输入_需求计划'!H104</f>
      </c>
      <c r="F104" s="2">
        <f>IFERROR(VLOOKUP(B104,'输入_物料库存信息'!A:F,3,FALSE),0)+IFERROR(VLOOKUP(B104,'未完工数据透视表2'!A:B,2,FALSE),0)</f>
      </c>
      <c r="G104" s="2">
        <f>IFERROR(VLOOKUP(B104,'输入_物料库存信息'!A:F,4,FALSE),0)</f>
      </c>
      <c r="H104" s="2">
        <f>IFERROR(VLOOKUP(B104,'输入_物料库存信息'!A:F,5,FALSE),0)</f>
      </c>
      <c r="I104" s="2">
        <f>IFERROR(VLOOKUP(B104,'输入_物料库存信息'!A:F,6,FALSE),0)</f>
      </c>
      <c r="J104" s="2">
        <f>IFERROR(IFERROR(VLOOKUP(B104,'输入-物料产能数据-不考虑工序'!A:E,3,FALSE),0),0)</f>
      </c>
      <c r="K104" s="2">
        <f>IFERROR(VLOOKUP(B104,'输入-物料产能数据-不考虑工序'!A:E,4,FALSE),0)</f>
      </c>
      <c r="L104" s="2">
        <f>IFERROR(VLOOKUP(B104,'输入-物料产能数据-不考虑工序'!A:E,5,FALSE),0)</f>
      </c>
      <c r="M104">
        <f>IFERROR(VLOOKUP(A104,'输入_需求计划'!A:I,9,FALSE),0)</f>
      </c>
    </row>
    <row r="105">
      <c r="A105" s="20">
        <f>'输入_需求计划'!A105</f>
      </c>
      <c r="B105" s="20">
        <f>'输入_需求计划'!C105</f>
      </c>
      <c r="C105" s="20">
        <f>'输入_需求计划'!D105</f>
      </c>
      <c r="D105" s="20">
        <f>'输入_需求计划'!G105</f>
      </c>
      <c r="E105" s="59">
        <f>'输入_需求计划'!H105</f>
      </c>
      <c r="F105" s="2">
        <f>IFERROR(VLOOKUP(B105,'输入_物料库存信息'!A:F,3,FALSE),0)+IFERROR(VLOOKUP(B105,'未完工数据透视表2'!A:B,2,FALSE),0)</f>
      </c>
      <c r="G105" s="2">
        <f>IFERROR(VLOOKUP(B105,'输入_物料库存信息'!A:F,4,FALSE),0)</f>
      </c>
      <c r="H105" s="2">
        <f>IFERROR(VLOOKUP(B105,'输入_物料库存信息'!A:F,5,FALSE),0)</f>
      </c>
      <c r="I105" s="2">
        <f>IFERROR(VLOOKUP(B105,'输入_物料库存信息'!A:F,6,FALSE),0)</f>
      </c>
      <c r="J105" s="2">
        <f>IFERROR(IFERROR(VLOOKUP(B105,'输入-物料产能数据-不考虑工序'!A:E,3,FALSE),0),0)</f>
      </c>
      <c r="K105" s="2">
        <f>IFERROR(VLOOKUP(B105,'输入-物料产能数据-不考虑工序'!A:E,4,FALSE),0)</f>
      </c>
      <c r="L105" s="2">
        <f>IFERROR(VLOOKUP(B105,'输入-物料产能数据-不考虑工序'!A:E,5,FALSE),0)</f>
      </c>
      <c r="M105">
        <f>IFERROR(VLOOKUP(A105,'输入_需求计划'!A:I,9,FALSE),0)</f>
      </c>
    </row>
    <row r="106">
      <c r="A106" s="20">
        <f>'输入_需求计划'!A106</f>
      </c>
      <c r="B106" s="20">
        <f>'输入_需求计划'!C106</f>
      </c>
      <c r="C106" s="20">
        <f>'输入_需求计划'!D106</f>
      </c>
      <c r="D106" s="20">
        <f>'输入_需求计划'!G106</f>
      </c>
      <c r="E106" s="59">
        <f>'输入_需求计划'!H106</f>
      </c>
      <c r="F106" s="2">
        <f>IFERROR(VLOOKUP(B106,'输入_物料库存信息'!A:F,3,FALSE),0)+IFERROR(VLOOKUP(B106,'未完工数据透视表2'!A:B,2,FALSE),0)</f>
      </c>
      <c r="G106" s="2">
        <f>IFERROR(VLOOKUP(B106,'输入_物料库存信息'!A:F,4,FALSE),0)</f>
      </c>
      <c r="H106" s="2">
        <f>IFERROR(VLOOKUP(B106,'输入_物料库存信息'!A:F,5,FALSE),0)</f>
      </c>
      <c r="I106" s="2">
        <f>IFERROR(VLOOKUP(B106,'输入_物料库存信息'!A:F,6,FALSE),0)</f>
      </c>
      <c r="J106" s="2">
        <f>IFERROR(IFERROR(VLOOKUP(B106,'输入-物料产能数据-不考虑工序'!A:E,3,FALSE),0),0)</f>
      </c>
      <c r="K106" s="2">
        <f>IFERROR(VLOOKUP(B106,'输入-物料产能数据-不考虑工序'!A:E,4,FALSE),0)</f>
      </c>
      <c r="L106" s="2">
        <f>IFERROR(VLOOKUP(B106,'输入-物料产能数据-不考虑工序'!A:E,5,FALSE),0)</f>
      </c>
      <c r="M106">
        <f>IFERROR(VLOOKUP(A106,'输入_需求计划'!A:I,9,FALSE),0)</f>
      </c>
    </row>
    <row r="107">
      <c r="A107" s="20">
        <f>'输入_需求计划'!A107</f>
      </c>
      <c r="B107" s="20">
        <f>'输入_需求计划'!C107</f>
      </c>
      <c r="C107" s="20">
        <f>'输入_需求计划'!D107</f>
      </c>
      <c r="D107" s="20">
        <f>'输入_需求计划'!G107</f>
      </c>
      <c r="E107" s="59">
        <f>'输入_需求计划'!H107</f>
      </c>
      <c r="F107" s="2">
        <f>IFERROR(VLOOKUP(B107,'输入_物料库存信息'!A:F,3,FALSE),0)+IFERROR(VLOOKUP(B107,'未完工数据透视表2'!A:B,2,FALSE),0)</f>
      </c>
      <c r="G107" s="2">
        <f>IFERROR(VLOOKUP(B107,'输入_物料库存信息'!A:F,4,FALSE),0)</f>
      </c>
      <c r="H107" s="2">
        <f>IFERROR(VLOOKUP(B107,'输入_物料库存信息'!A:F,5,FALSE),0)</f>
      </c>
      <c r="I107" s="2">
        <f>IFERROR(VLOOKUP(B107,'输入_物料库存信息'!A:F,6,FALSE),0)</f>
      </c>
      <c r="J107" s="2">
        <f>IFERROR(IFERROR(VLOOKUP(B107,'输入-物料产能数据-不考虑工序'!A:E,3,FALSE),0),0)</f>
      </c>
      <c r="K107" s="2">
        <f>IFERROR(VLOOKUP(B107,'输入-物料产能数据-不考虑工序'!A:E,4,FALSE),0)</f>
      </c>
      <c r="L107" s="2">
        <f>IFERROR(VLOOKUP(B107,'输入-物料产能数据-不考虑工序'!A:E,5,FALSE),0)</f>
      </c>
      <c r="M107">
        <f>IFERROR(VLOOKUP(A107,'输入_需求计划'!A:I,9,FALSE),0)</f>
      </c>
    </row>
    <row r="108">
      <c r="A108" s="20">
        <f>'输入_需求计划'!A108</f>
      </c>
      <c r="B108" s="20">
        <f>'输入_需求计划'!C108</f>
      </c>
      <c r="C108" s="20">
        <f>'输入_需求计划'!D108</f>
      </c>
      <c r="D108" s="20">
        <f>'输入_需求计划'!G108</f>
      </c>
      <c r="E108" s="59">
        <f>'输入_需求计划'!H108</f>
      </c>
      <c r="F108" s="2">
        <f>IFERROR(VLOOKUP(B108,'输入_物料库存信息'!A:F,3,FALSE),0)+IFERROR(VLOOKUP(B108,'未完工数据透视表2'!A:B,2,FALSE),0)</f>
      </c>
      <c r="G108" s="2">
        <f>IFERROR(VLOOKUP(B108,'输入_物料库存信息'!A:F,4,FALSE),0)</f>
      </c>
      <c r="H108" s="2">
        <f>IFERROR(VLOOKUP(B108,'输入_物料库存信息'!A:F,5,FALSE),0)</f>
      </c>
      <c r="I108" s="2">
        <f>IFERROR(VLOOKUP(B108,'输入_物料库存信息'!A:F,6,FALSE),0)</f>
      </c>
      <c r="J108" s="2">
        <f>IFERROR(IFERROR(VLOOKUP(B108,'输入-物料产能数据-不考虑工序'!A:E,3,FALSE),0),0)</f>
      </c>
      <c r="K108" s="2">
        <f>IFERROR(VLOOKUP(B108,'输入-物料产能数据-不考虑工序'!A:E,4,FALSE),0)</f>
      </c>
      <c r="L108" s="2">
        <f>IFERROR(VLOOKUP(B108,'输入-物料产能数据-不考虑工序'!A:E,5,FALSE),0)</f>
      </c>
      <c r="M108">
        <f>IFERROR(VLOOKUP(A108,'输入_需求计划'!A:I,9,FALSE),0)</f>
      </c>
    </row>
    <row r="109">
      <c r="A109" s="20">
        <f>'输入_需求计划'!A109</f>
      </c>
      <c r="B109" s="20">
        <f>'输入_需求计划'!C109</f>
      </c>
      <c r="C109" s="20">
        <f>'输入_需求计划'!D109</f>
      </c>
      <c r="D109" s="20">
        <f>'输入_需求计划'!G109</f>
      </c>
      <c r="E109" s="59">
        <f>'输入_需求计划'!H109</f>
      </c>
      <c r="F109" s="2">
        <f>IFERROR(VLOOKUP(B109,'输入_物料库存信息'!A:F,3,FALSE),0)+IFERROR(VLOOKUP(B109,'未完工数据透视表2'!A:B,2,FALSE),0)</f>
      </c>
      <c r="G109" s="2">
        <f>IFERROR(VLOOKUP(B109,'输入_物料库存信息'!A:F,4,FALSE),0)</f>
      </c>
      <c r="H109" s="2">
        <f>IFERROR(VLOOKUP(B109,'输入_物料库存信息'!A:F,5,FALSE),0)</f>
      </c>
      <c r="I109" s="2">
        <f>IFERROR(VLOOKUP(B109,'输入_物料库存信息'!A:F,6,FALSE),0)</f>
      </c>
      <c r="J109" s="2">
        <f>IFERROR(IFERROR(VLOOKUP(B109,'输入-物料产能数据-不考虑工序'!A:E,3,FALSE),0),0)</f>
      </c>
      <c r="K109" s="2">
        <f>IFERROR(VLOOKUP(B109,'输入-物料产能数据-不考虑工序'!A:E,4,FALSE),0)</f>
      </c>
      <c r="L109" s="2">
        <f>IFERROR(VLOOKUP(B109,'输入-物料产能数据-不考虑工序'!A:E,5,FALSE),0)</f>
      </c>
      <c r="M109">
        <f>IFERROR(VLOOKUP(A109,'输入_需求计划'!A:I,9,FALSE),0)</f>
      </c>
    </row>
    <row r="110">
      <c r="A110" s="20">
        <f>'输入_需求计划'!A110</f>
      </c>
      <c r="B110" s="20">
        <f>'输入_需求计划'!C110</f>
      </c>
      <c r="C110" s="20">
        <f>'输入_需求计划'!D110</f>
      </c>
      <c r="D110" s="20">
        <f>'输入_需求计划'!G110</f>
      </c>
      <c r="E110" s="59">
        <f>'输入_需求计划'!H110</f>
      </c>
      <c r="F110" s="2">
        <f>IFERROR(VLOOKUP(B110,'输入_物料库存信息'!A:F,3,FALSE),0)+IFERROR(VLOOKUP(B110,'未完工数据透视表2'!A:B,2,FALSE),0)</f>
      </c>
      <c r="G110" s="2">
        <f>IFERROR(VLOOKUP(B110,'输入_物料库存信息'!A:F,4,FALSE),0)</f>
      </c>
      <c r="H110" s="2">
        <f>IFERROR(VLOOKUP(B110,'输入_物料库存信息'!A:F,5,FALSE),0)</f>
      </c>
      <c r="I110" s="2">
        <f>IFERROR(VLOOKUP(B110,'输入_物料库存信息'!A:F,6,FALSE),0)</f>
      </c>
      <c r="J110" s="2">
        <f>IFERROR(IFERROR(VLOOKUP(B110,'输入-物料产能数据-不考虑工序'!A:E,3,FALSE),0),0)</f>
      </c>
      <c r="K110" s="2">
        <f>IFERROR(VLOOKUP(B110,'输入-物料产能数据-不考虑工序'!A:E,4,FALSE),0)</f>
      </c>
      <c r="L110" s="2">
        <f>IFERROR(VLOOKUP(B110,'输入-物料产能数据-不考虑工序'!A:E,5,FALSE),0)</f>
      </c>
      <c r="M110">
        <f>IFERROR(VLOOKUP(A110,'输入_需求计划'!A:I,9,FALSE),0)</f>
      </c>
    </row>
    <row r="111">
      <c r="A111" s="20">
        <f>'输入_需求计划'!A111</f>
      </c>
      <c r="B111" s="20">
        <f>'输入_需求计划'!C111</f>
      </c>
      <c r="C111" s="20">
        <f>'输入_需求计划'!D111</f>
      </c>
      <c r="D111" s="20">
        <f>'输入_需求计划'!G111</f>
      </c>
      <c r="E111" s="59">
        <f>'输入_需求计划'!H111</f>
      </c>
      <c r="F111" s="2">
        <f>IFERROR(VLOOKUP(B111,'输入_物料库存信息'!A:F,3,FALSE),0)+IFERROR(VLOOKUP(B111,'未完工数据透视表2'!A:B,2,FALSE),0)</f>
      </c>
      <c r="G111" s="2">
        <f>IFERROR(VLOOKUP(B111,'输入_物料库存信息'!A:F,4,FALSE),0)</f>
      </c>
      <c r="H111" s="2">
        <f>IFERROR(VLOOKUP(B111,'输入_物料库存信息'!A:F,5,FALSE),0)</f>
      </c>
      <c r="I111" s="2">
        <f>IFERROR(VLOOKUP(B111,'输入_物料库存信息'!A:F,6,FALSE),0)</f>
      </c>
      <c r="J111" s="2">
        <f>IFERROR(IFERROR(VLOOKUP(B111,'输入-物料产能数据-不考虑工序'!A:E,3,FALSE),0),0)</f>
      </c>
      <c r="K111" s="2">
        <f>IFERROR(VLOOKUP(B111,'输入-物料产能数据-不考虑工序'!A:E,4,FALSE),0)</f>
      </c>
      <c r="L111" s="2">
        <f>IFERROR(VLOOKUP(B111,'输入-物料产能数据-不考虑工序'!A:E,5,FALSE),0)</f>
      </c>
      <c r="M111">
        <f>IFERROR(VLOOKUP(A111,'输入_需求计划'!A:I,9,FALSE),0)</f>
      </c>
    </row>
    <row r="112">
      <c r="A112" s="20">
        <f>'输入_需求计划'!A112</f>
      </c>
      <c r="B112" s="20">
        <f>'输入_需求计划'!C112</f>
      </c>
      <c r="C112" s="20">
        <f>'输入_需求计划'!D112</f>
      </c>
      <c r="D112" s="20">
        <f>'输入_需求计划'!G112</f>
      </c>
      <c r="E112" s="59">
        <f>'输入_需求计划'!H112</f>
      </c>
      <c r="F112" s="2">
        <f>IFERROR(VLOOKUP(B112,'输入_物料库存信息'!A:F,3,FALSE),0)+IFERROR(VLOOKUP(B112,'未完工数据透视表2'!A:B,2,FALSE),0)</f>
      </c>
      <c r="G112" s="2">
        <f>IFERROR(VLOOKUP(B112,'输入_物料库存信息'!A:F,4,FALSE),0)</f>
      </c>
      <c r="H112" s="2">
        <f>IFERROR(VLOOKUP(B112,'输入_物料库存信息'!A:F,5,FALSE),0)</f>
      </c>
      <c r="I112" s="2">
        <f>IFERROR(VLOOKUP(B112,'输入_物料库存信息'!A:F,6,FALSE),0)</f>
      </c>
      <c r="J112" s="2">
        <f>IFERROR(IFERROR(VLOOKUP(B112,'输入-物料产能数据-不考虑工序'!A:E,3,FALSE),0),0)</f>
      </c>
      <c r="K112" s="2">
        <f>IFERROR(VLOOKUP(B112,'输入-物料产能数据-不考虑工序'!A:E,4,FALSE),0)</f>
      </c>
      <c r="L112" s="2">
        <f>IFERROR(VLOOKUP(B112,'输入-物料产能数据-不考虑工序'!A:E,5,FALSE),0)</f>
      </c>
      <c r="M112">
        <f>IFERROR(VLOOKUP(A112,'输入_需求计划'!A:I,9,FALSE),0)</f>
      </c>
    </row>
    <row r="113">
      <c r="A113" s="20">
        <f>'输入_需求计划'!A113</f>
      </c>
      <c r="B113" s="20">
        <f>'输入_需求计划'!C113</f>
      </c>
      <c r="C113" s="20">
        <f>'输入_需求计划'!D113</f>
      </c>
      <c r="D113" s="20">
        <f>'输入_需求计划'!G113</f>
      </c>
      <c r="E113" s="59">
        <f>'输入_需求计划'!H113</f>
      </c>
      <c r="F113" s="2">
        <f>IFERROR(VLOOKUP(B113,'输入_物料库存信息'!A:F,3,FALSE),0)+IFERROR(VLOOKUP(B113,'未完工数据透视表2'!A:B,2,FALSE),0)</f>
      </c>
      <c r="G113" s="2">
        <f>IFERROR(VLOOKUP(B113,'输入_物料库存信息'!A:F,4,FALSE),0)</f>
      </c>
      <c r="H113" s="2">
        <f>IFERROR(VLOOKUP(B113,'输入_物料库存信息'!A:F,5,FALSE),0)</f>
      </c>
      <c r="I113" s="2">
        <f>IFERROR(VLOOKUP(B113,'输入_物料库存信息'!A:F,6,FALSE),0)</f>
      </c>
      <c r="J113" s="2">
        <f>IFERROR(IFERROR(VLOOKUP(B113,'输入-物料产能数据-不考虑工序'!A:E,3,FALSE),0),0)</f>
      </c>
      <c r="K113" s="2">
        <f>IFERROR(VLOOKUP(B113,'输入-物料产能数据-不考虑工序'!A:E,4,FALSE),0)</f>
      </c>
      <c r="L113" s="2">
        <f>IFERROR(VLOOKUP(B113,'输入-物料产能数据-不考虑工序'!A:E,5,FALSE),0)</f>
      </c>
      <c r="M113">
        <f>IFERROR(VLOOKUP(A113,'输入_需求计划'!A:I,9,FALSE),0)</f>
      </c>
    </row>
    <row r="114">
      <c r="A114" s="20">
        <f>'输入_需求计划'!A114</f>
      </c>
      <c r="B114" s="20">
        <f>'输入_需求计划'!C114</f>
      </c>
      <c r="C114" s="20">
        <f>'输入_需求计划'!D114</f>
      </c>
      <c r="D114" s="20">
        <f>'输入_需求计划'!G114</f>
      </c>
      <c r="E114" s="59">
        <f>'输入_需求计划'!H114</f>
      </c>
      <c r="F114" s="2">
        <f>IFERROR(VLOOKUP(B114,'输入_物料库存信息'!A:F,3,FALSE),0)+IFERROR(VLOOKUP(B114,'未完工数据透视表2'!A:B,2,FALSE),0)</f>
      </c>
      <c r="G114" s="2">
        <f>IFERROR(VLOOKUP(B114,'输入_物料库存信息'!A:F,4,FALSE),0)</f>
      </c>
      <c r="H114" s="2">
        <f>IFERROR(VLOOKUP(B114,'输入_物料库存信息'!A:F,5,FALSE),0)</f>
      </c>
      <c r="I114" s="2">
        <f>IFERROR(VLOOKUP(B114,'输入_物料库存信息'!A:F,6,FALSE),0)</f>
      </c>
      <c r="J114" s="2">
        <f>IFERROR(IFERROR(VLOOKUP(B114,'输入-物料产能数据-不考虑工序'!A:E,3,FALSE),0),0)</f>
      </c>
      <c r="K114" s="2">
        <f>IFERROR(VLOOKUP(B114,'输入-物料产能数据-不考虑工序'!A:E,4,FALSE),0)</f>
      </c>
      <c r="L114" s="2">
        <f>IFERROR(VLOOKUP(B114,'输入-物料产能数据-不考虑工序'!A:E,5,FALSE),0)</f>
      </c>
      <c r="M114">
        <f>IFERROR(VLOOKUP(A114,'输入_需求计划'!A:I,9,FALSE),0)</f>
      </c>
    </row>
    <row r="115">
      <c r="A115" s="20">
        <f>'输入_需求计划'!A115</f>
      </c>
      <c r="B115" s="20">
        <f>'输入_需求计划'!C115</f>
      </c>
      <c r="C115" s="20">
        <f>'输入_需求计划'!D115</f>
      </c>
      <c r="D115" s="20">
        <f>'输入_需求计划'!G115</f>
      </c>
      <c r="E115" s="59">
        <f>'输入_需求计划'!H115</f>
      </c>
      <c r="F115" s="2">
        <f>IFERROR(VLOOKUP(B115,'输入_物料库存信息'!A:F,3,FALSE),0)+IFERROR(VLOOKUP(B115,'未完工数据透视表2'!A:B,2,FALSE),0)</f>
      </c>
      <c r="G115" s="2">
        <f>IFERROR(VLOOKUP(B115,'输入_物料库存信息'!A:F,4,FALSE),0)</f>
      </c>
      <c r="H115" s="2">
        <f>IFERROR(VLOOKUP(B115,'输入_物料库存信息'!A:F,5,FALSE),0)</f>
      </c>
      <c r="I115" s="2">
        <f>IFERROR(VLOOKUP(B115,'输入_物料库存信息'!A:F,6,FALSE),0)</f>
      </c>
      <c r="J115" s="2">
        <f>IFERROR(IFERROR(VLOOKUP(B115,'输入-物料产能数据-不考虑工序'!A:E,3,FALSE),0),0)</f>
      </c>
      <c r="K115" s="2">
        <f>IFERROR(VLOOKUP(B115,'输入-物料产能数据-不考虑工序'!A:E,4,FALSE),0)</f>
      </c>
      <c r="L115" s="2">
        <f>IFERROR(VLOOKUP(B115,'输入-物料产能数据-不考虑工序'!A:E,5,FALSE),0)</f>
      </c>
      <c r="M115">
        <f>IFERROR(VLOOKUP(A115,'输入_需求计划'!A:I,9,FALSE),0)</f>
      </c>
    </row>
    <row r="116">
      <c r="A116" s="20">
        <f>'输入_需求计划'!A116</f>
      </c>
      <c r="B116" s="20">
        <f>'输入_需求计划'!C116</f>
      </c>
      <c r="C116" s="20">
        <f>'输入_需求计划'!D116</f>
      </c>
      <c r="D116" s="20">
        <f>'输入_需求计划'!G116</f>
      </c>
      <c r="E116" s="59">
        <f>'输入_需求计划'!H116</f>
      </c>
      <c r="F116" s="2">
        <f>IFERROR(VLOOKUP(B116,'输入_物料库存信息'!A:F,3,FALSE),0)+IFERROR(VLOOKUP(B116,'未完工数据透视表2'!A:B,2,FALSE),0)</f>
      </c>
      <c r="G116" s="2">
        <f>IFERROR(VLOOKUP(B116,'输入_物料库存信息'!A:F,4,FALSE),0)</f>
      </c>
      <c r="H116" s="2">
        <f>IFERROR(VLOOKUP(B116,'输入_物料库存信息'!A:F,5,FALSE),0)</f>
      </c>
      <c r="I116" s="2">
        <f>IFERROR(VLOOKUP(B116,'输入_物料库存信息'!A:F,6,FALSE),0)</f>
      </c>
      <c r="J116" s="2">
        <f>IFERROR(IFERROR(VLOOKUP(B116,'输入-物料产能数据-不考虑工序'!A:E,3,FALSE),0),0)</f>
      </c>
      <c r="K116" s="2">
        <f>IFERROR(VLOOKUP(B116,'输入-物料产能数据-不考虑工序'!A:E,4,FALSE),0)</f>
      </c>
      <c r="L116" s="2">
        <f>IFERROR(VLOOKUP(B116,'输入-物料产能数据-不考虑工序'!A:E,5,FALSE),0)</f>
      </c>
      <c r="M116">
        <f>IFERROR(VLOOKUP(A116,'输入_需求计划'!A:I,9,FALSE),0)</f>
      </c>
    </row>
    <row r="117">
      <c r="A117" s="20">
        <f>'输入_需求计划'!A117</f>
      </c>
      <c r="B117" s="20">
        <f>'输入_需求计划'!C117</f>
      </c>
      <c r="C117" s="20">
        <f>'输入_需求计划'!D117</f>
      </c>
      <c r="D117" s="20">
        <f>'输入_需求计划'!G117</f>
      </c>
      <c r="E117" s="59">
        <f>'输入_需求计划'!H117</f>
      </c>
      <c r="F117" s="2">
        <f>IFERROR(VLOOKUP(B117,'输入_物料库存信息'!A:F,3,FALSE),0)+IFERROR(VLOOKUP(B117,'未完工数据透视表2'!A:B,2,FALSE),0)</f>
      </c>
      <c r="G117" s="2">
        <f>IFERROR(VLOOKUP(B117,'输入_物料库存信息'!A:F,4,FALSE),0)</f>
      </c>
      <c r="H117" s="2">
        <f>IFERROR(VLOOKUP(B117,'输入_物料库存信息'!A:F,5,FALSE),0)</f>
      </c>
      <c r="I117" s="2">
        <f>IFERROR(VLOOKUP(B117,'输入_物料库存信息'!A:F,6,FALSE),0)</f>
      </c>
      <c r="J117" s="2">
        <f>IFERROR(IFERROR(VLOOKUP(B117,'输入-物料产能数据-不考虑工序'!A:E,3,FALSE),0),0)</f>
      </c>
      <c r="K117" s="2">
        <f>IFERROR(VLOOKUP(B117,'输入-物料产能数据-不考虑工序'!A:E,4,FALSE),0)</f>
      </c>
      <c r="L117" s="2">
        <f>IFERROR(VLOOKUP(B117,'输入-物料产能数据-不考虑工序'!A:E,5,FALSE),0)</f>
      </c>
      <c r="M117">
        <f>IFERROR(VLOOKUP(A117,'输入_需求计划'!A:I,9,FALSE),0)</f>
      </c>
    </row>
    <row r="118">
      <c r="A118" s="20">
        <f>'输入_需求计划'!A118</f>
      </c>
      <c r="B118" s="20">
        <f>'输入_需求计划'!C118</f>
      </c>
      <c r="C118" s="20">
        <f>'输入_需求计划'!D118</f>
      </c>
      <c r="D118" s="20">
        <f>'输入_需求计划'!G118</f>
      </c>
      <c r="E118" s="59">
        <f>'输入_需求计划'!H118</f>
      </c>
      <c r="F118" s="2">
        <f>IFERROR(VLOOKUP(B118,'输入_物料库存信息'!A:F,3,FALSE),0)+IFERROR(VLOOKUP(B118,'未完工数据透视表2'!A:B,2,FALSE),0)</f>
      </c>
      <c r="G118" s="2">
        <f>IFERROR(VLOOKUP(B118,'输入_物料库存信息'!A:F,4,FALSE),0)</f>
      </c>
      <c r="H118" s="2">
        <f>IFERROR(VLOOKUP(B118,'输入_物料库存信息'!A:F,5,FALSE),0)</f>
      </c>
      <c r="I118" s="2">
        <f>IFERROR(VLOOKUP(B118,'输入_物料库存信息'!A:F,6,FALSE),0)</f>
      </c>
      <c r="J118" s="2">
        <f>IFERROR(IFERROR(VLOOKUP(B118,'输入-物料产能数据-不考虑工序'!A:E,3,FALSE),0),0)</f>
      </c>
      <c r="K118" s="2">
        <f>IFERROR(VLOOKUP(B118,'输入-物料产能数据-不考虑工序'!A:E,4,FALSE),0)</f>
      </c>
      <c r="L118" s="2">
        <f>IFERROR(VLOOKUP(B118,'输入-物料产能数据-不考虑工序'!A:E,5,FALSE),0)</f>
      </c>
      <c r="M118">
        <f>IFERROR(VLOOKUP(A118,'输入_需求计划'!A:I,9,FALSE),0)</f>
      </c>
    </row>
    <row r="119">
      <c r="A119" s="20">
        <f>'输入_需求计划'!A119</f>
      </c>
      <c r="B119" s="20">
        <f>'输入_需求计划'!C119</f>
      </c>
      <c r="C119" s="20">
        <f>'输入_需求计划'!D119</f>
      </c>
      <c r="D119" s="20">
        <f>'输入_需求计划'!G119</f>
      </c>
      <c r="E119" s="59">
        <f>'输入_需求计划'!H119</f>
      </c>
      <c r="F119" s="2">
        <f>IFERROR(VLOOKUP(B119,'输入_物料库存信息'!A:F,3,FALSE),0)+IFERROR(VLOOKUP(B119,'未完工数据透视表2'!A:B,2,FALSE),0)</f>
      </c>
      <c r="G119" s="2">
        <f>IFERROR(VLOOKUP(B119,'输入_物料库存信息'!A:F,4,FALSE),0)</f>
      </c>
      <c r="H119" s="2">
        <f>IFERROR(VLOOKUP(B119,'输入_物料库存信息'!A:F,5,FALSE),0)</f>
      </c>
      <c r="I119" s="2">
        <f>IFERROR(VLOOKUP(B119,'输入_物料库存信息'!A:F,6,FALSE),0)</f>
      </c>
      <c r="J119" s="2">
        <f>IFERROR(IFERROR(VLOOKUP(B119,'输入-物料产能数据-不考虑工序'!A:E,3,FALSE),0),0)</f>
      </c>
      <c r="K119" s="2">
        <f>IFERROR(VLOOKUP(B119,'输入-物料产能数据-不考虑工序'!A:E,4,FALSE),0)</f>
      </c>
      <c r="L119" s="2">
        <f>IFERROR(VLOOKUP(B119,'输入-物料产能数据-不考虑工序'!A:E,5,FALSE),0)</f>
      </c>
      <c r="M119">
        <f>IFERROR(VLOOKUP(A119,'输入_需求计划'!A:I,9,FALSE),0)</f>
      </c>
    </row>
    <row r="120">
      <c r="A120" s="20">
        <f>'输入_需求计划'!A120</f>
      </c>
      <c r="B120" s="20">
        <f>'输入_需求计划'!C120</f>
      </c>
      <c r="C120" s="20">
        <f>'输入_需求计划'!D120</f>
      </c>
      <c r="D120" s="20">
        <f>'输入_需求计划'!G120</f>
      </c>
      <c r="E120" s="59">
        <f>'输入_需求计划'!H120</f>
      </c>
      <c r="F120" s="2">
        <f>IFERROR(VLOOKUP(B120,'输入_物料库存信息'!A:F,3,FALSE),0)+IFERROR(VLOOKUP(B120,'未完工数据透视表2'!A:B,2,FALSE),0)</f>
      </c>
      <c r="G120" s="2">
        <f>IFERROR(VLOOKUP(B120,'输入_物料库存信息'!A:F,4,FALSE),0)</f>
      </c>
      <c r="H120" s="2">
        <f>IFERROR(VLOOKUP(B120,'输入_物料库存信息'!A:F,5,FALSE),0)</f>
      </c>
      <c r="I120" s="2">
        <f>IFERROR(VLOOKUP(B120,'输入_物料库存信息'!A:F,6,FALSE),0)</f>
      </c>
      <c r="J120" s="2">
        <f>IFERROR(IFERROR(VLOOKUP(B120,'输入-物料产能数据-不考虑工序'!A:E,3,FALSE),0),0)</f>
      </c>
      <c r="K120" s="2">
        <f>IFERROR(VLOOKUP(B120,'输入-物料产能数据-不考虑工序'!A:E,4,FALSE),0)</f>
      </c>
      <c r="L120" s="2">
        <f>IFERROR(VLOOKUP(B120,'输入-物料产能数据-不考虑工序'!A:E,5,FALSE),0)</f>
      </c>
      <c r="M120">
        <f>IFERROR(VLOOKUP(A120,'输入_需求计划'!A:I,9,FALSE),0)</f>
      </c>
    </row>
    <row r="121">
      <c r="A121" s="20">
        <f>'输入_需求计划'!A121</f>
      </c>
      <c r="B121" s="20">
        <f>'输入_需求计划'!C121</f>
      </c>
      <c r="C121" s="20">
        <f>'输入_需求计划'!D121</f>
      </c>
      <c r="D121" s="20">
        <f>'输入_需求计划'!G121</f>
      </c>
      <c r="E121" s="59">
        <f>'输入_需求计划'!H121</f>
      </c>
      <c r="F121" s="2">
        <f>IFERROR(VLOOKUP(B121,'输入_物料库存信息'!A:F,3,FALSE),0)+IFERROR(VLOOKUP(B121,'未完工数据透视表2'!A:B,2,FALSE),0)</f>
      </c>
      <c r="G121" s="2">
        <f>IFERROR(VLOOKUP(B121,'输入_物料库存信息'!A:F,4,FALSE),0)</f>
      </c>
      <c r="H121" s="2">
        <f>IFERROR(VLOOKUP(B121,'输入_物料库存信息'!A:F,5,FALSE),0)</f>
      </c>
      <c r="I121" s="2">
        <f>IFERROR(VLOOKUP(B121,'输入_物料库存信息'!A:F,6,FALSE),0)</f>
      </c>
      <c r="J121" s="2">
        <f>IFERROR(IFERROR(VLOOKUP(B121,'输入-物料产能数据-不考虑工序'!A:E,3,FALSE),0),0)</f>
      </c>
      <c r="K121" s="2">
        <f>IFERROR(VLOOKUP(B121,'输入-物料产能数据-不考虑工序'!A:E,4,FALSE),0)</f>
      </c>
      <c r="L121" s="2">
        <f>IFERROR(VLOOKUP(B121,'输入-物料产能数据-不考虑工序'!A:E,5,FALSE),0)</f>
      </c>
      <c r="M121">
        <f>IFERROR(VLOOKUP(A121,'输入_需求计划'!A:I,9,FALSE),0)</f>
      </c>
    </row>
    <row r="122">
      <c r="A122" s="20">
        <f>'输入_需求计划'!A122</f>
      </c>
      <c r="B122" s="20">
        <f>'输入_需求计划'!C122</f>
      </c>
      <c r="C122" s="20">
        <f>'输入_需求计划'!D122</f>
      </c>
      <c r="D122" s="20">
        <f>'输入_需求计划'!G122</f>
      </c>
      <c r="E122" s="59">
        <f>'输入_需求计划'!H122</f>
      </c>
      <c r="F122" s="2">
        <f>IFERROR(VLOOKUP(B122,'输入_物料库存信息'!A:F,3,FALSE),0)+IFERROR(VLOOKUP(B122,'未完工数据透视表2'!A:B,2,FALSE),0)</f>
      </c>
      <c r="G122" s="2">
        <f>IFERROR(VLOOKUP(B122,'输入_物料库存信息'!A:F,4,FALSE),0)</f>
      </c>
      <c r="H122" s="2">
        <f>IFERROR(VLOOKUP(B122,'输入_物料库存信息'!A:F,5,FALSE),0)</f>
      </c>
      <c r="I122" s="2">
        <f>IFERROR(VLOOKUP(B122,'输入_物料库存信息'!A:F,6,FALSE),0)</f>
      </c>
      <c r="J122" s="2">
        <f>IFERROR(IFERROR(VLOOKUP(B122,'输入-物料产能数据-不考虑工序'!A:E,3,FALSE),0),0)</f>
      </c>
      <c r="K122" s="2">
        <f>IFERROR(VLOOKUP(B122,'输入-物料产能数据-不考虑工序'!A:E,4,FALSE),0)</f>
      </c>
      <c r="L122" s="2">
        <f>IFERROR(VLOOKUP(B122,'输入-物料产能数据-不考虑工序'!A:E,5,FALSE),0)</f>
      </c>
      <c r="M122">
        <f>IFERROR(VLOOKUP(A122,'输入_需求计划'!A:I,9,FALSE),0)</f>
      </c>
    </row>
    <row r="123">
      <c r="A123" s="20">
        <f>'输入_需求计划'!A123</f>
      </c>
      <c r="B123" s="20">
        <f>'输入_需求计划'!C123</f>
      </c>
      <c r="C123" s="20">
        <f>'输入_需求计划'!D123</f>
      </c>
      <c r="D123" s="20">
        <f>'输入_需求计划'!G123</f>
      </c>
      <c r="E123" s="59">
        <f>'输入_需求计划'!H123</f>
      </c>
      <c r="F123" s="2">
        <f>IFERROR(VLOOKUP(B123,'输入_物料库存信息'!A:F,3,FALSE),0)+IFERROR(VLOOKUP(B123,'未完工数据透视表2'!A:B,2,FALSE),0)</f>
      </c>
      <c r="G123" s="2">
        <f>IFERROR(VLOOKUP(B123,'输入_物料库存信息'!A:F,4,FALSE),0)</f>
      </c>
      <c r="H123" s="2">
        <f>IFERROR(VLOOKUP(B123,'输入_物料库存信息'!A:F,5,FALSE),0)</f>
      </c>
      <c r="I123" s="2">
        <f>IFERROR(VLOOKUP(B123,'输入_物料库存信息'!A:F,6,FALSE),0)</f>
      </c>
      <c r="J123" s="2">
        <f>IFERROR(IFERROR(VLOOKUP(B123,'输入-物料产能数据-不考虑工序'!A:E,3,FALSE),0),0)</f>
      </c>
      <c r="K123" s="2">
        <f>IFERROR(VLOOKUP(B123,'输入-物料产能数据-不考虑工序'!A:E,4,FALSE),0)</f>
      </c>
      <c r="L123" s="2">
        <f>IFERROR(VLOOKUP(B123,'输入-物料产能数据-不考虑工序'!A:E,5,FALSE),0)</f>
      </c>
      <c r="M123">
        <f>IFERROR(VLOOKUP(A123,'输入_需求计划'!A:I,9,FALSE),0)</f>
      </c>
    </row>
    <row r="124">
      <c r="A124" s="20">
        <f>'输入_需求计划'!A124</f>
      </c>
      <c r="B124" s="20">
        <f>'输入_需求计划'!C124</f>
      </c>
      <c r="C124" s="20">
        <f>'输入_需求计划'!D124</f>
      </c>
      <c r="D124" s="20">
        <f>'输入_需求计划'!G124</f>
      </c>
      <c r="E124" s="59">
        <f>'输入_需求计划'!H124</f>
      </c>
      <c r="F124" s="2">
        <f>IFERROR(VLOOKUP(B124,'输入_物料库存信息'!A:F,3,FALSE),0)+IFERROR(VLOOKUP(B124,'未完工数据透视表2'!A:B,2,FALSE),0)</f>
      </c>
      <c r="G124" s="2">
        <f>IFERROR(VLOOKUP(B124,'输入_物料库存信息'!A:F,4,FALSE),0)</f>
      </c>
      <c r="H124" s="2">
        <f>IFERROR(VLOOKUP(B124,'输入_物料库存信息'!A:F,5,FALSE),0)</f>
      </c>
      <c r="I124" s="2">
        <f>IFERROR(VLOOKUP(B124,'输入_物料库存信息'!A:F,6,FALSE),0)</f>
      </c>
      <c r="J124" s="2">
        <f>IFERROR(IFERROR(VLOOKUP(B124,'输入-物料产能数据-不考虑工序'!A:E,3,FALSE),0),0)</f>
      </c>
      <c r="K124" s="2">
        <f>IFERROR(VLOOKUP(B124,'输入-物料产能数据-不考虑工序'!A:E,4,FALSE),0)</f>
      </c>
      <c r="L124" s="2">
        <f>IFERROR(VLOOKUP(B124,'输入-物料产能数据-不考虑工序'!A:E,5,FALSE),0)</f>
      </c>
      <c r="M124">
        <f>IFERROR(VLOOKUP(A124,'输入_需求计划'!A:I,9,FALSE),0)</f>
      </c>
    </row>
    <row r="125">
      <c r="A125" s="20">
        <f>'输入_需求计划'!A125</f>
      </c>
      <c r="B125" s="20">
        <f>'输入_需求计划'!C125</f>
      </c>
      <c r="C125" s="20">
        <f>'输入_需求计划'!D125</f>
      </c>
      <c r="D125" s="20">
        <f>'输入_需求计划'!G125</f>
      </c>
      <c r="E125" s="59">
        <f>'输入_需求计划'!H125</f>
      </c>
      <c r="F125" s="2">
        <f>IFERROR(VLOOKUP(B125,'输入_物料库存信息'!A:F,3,FALSE),0)+IFERROR(VLOOKUP(B125,'未完工数据透视表2'!A:B,2,FALSE),0)</f>
      </c>
      <c r="G125" s="2">
        <f>IFERROR(VLOOKUP(B125,'输入_物料库存信息'!A:F,4,FALSE),0)</f>
      </c>
      <c r="H125" s="2">
        <f>IFERROR(VLOOKUP(B125,'输入_物料库存信息'!A:F,5,FALSE),0)</f>
      </c>
      <c r="I125" s="2">
        <f>IFERROR(VLOOKUP(B125,'输入_物料库存信息'!A:F,6,FALSE),0)</f>
      </c>
      <c r="J125" s="2">
        <f>IFERROR(IFERROR(VLOOKUP(B125,'输入-物料产能数据-不考虑工序'!A:E,3,FALSE),0),0)</f>
      </c>
      <c r="K125" s="2">
        <f>IFERROR(VLOOKUP(B125,'输入-物料产能数据-不考虑工序'!A:E,4,FALSE),0)</f>
      </c>
      <c r="L125" s="2">
        <f>IFERROR(VLOOKUP(B125,'输入-物料产能数据-不考虑工序'!A:E,5,FALSE),0)</f>
      </c>
      <c r="M125">
        <f>IFERROR(VLOOKUP(A125,'输入_需求计划'!A:I,9,FALSE),0)</f>
      </c>
    </row>
    <row r="126">
      <c r="A126" s="20">
        <f>'输入_需求计划'!A126</f>
      </c>
      <c r="B126" s="20">
        <f>'输入_需求计划'!C126</f>
      </c>
      <c r="C126" s="20">
        <f>'输入_需求计划'!D126</f>
      </c>
      <c r="D126" s="20">
        <f>'输入_需求计划'!G126</f>
      </c>
      <c r="E126" s="59">
        <f>'输入_需求计划'!H126</f>
      </c>
      <c r="F126" s="2">
        <f>IFERROR(VLOOKUP(B126,'输入_物料库存信息'!A:F,3,FALSE),0)+IFERROR(VLOOKUP(B126,'未完工数据透视表2'!A:B,2,FALSE),0)</f>
      </c>
      <c r="G126" s="2">
        <f>IFERROR(VLOOKUP(B126,'输入_物料库存信息'!A:F,4,FALSE),0)</f>
      </c>
      <c r="H126" s="2">
        <f>IFERROR(VLOOKUP(B126,'输入_物料库存信息'!A:F,5,FALSE),0)</f>
      </c>
      <c r="I126" s="2">
        <f>IFERROR(VLOOKUP(B126,'输入_物料库存信息'!A:F,6,FALSE),0)</f>
      </c>
      <c r="J126" s="2">
        <f>IFERROR(IFERROR(VLOOKUP(B126,'输入-物料产能数据-不考虑工序'!A:E,3,FALSE),0),0)</f>
      </c>
      <c r="K126" s="2">
        <f>IFERROR(VLOOKUP(B126,'输入-物料产能数据-不考虑工序'!A:E,4,FALSE),0)</f>
      </c>
      <c r="L126" s="2">
        <f>IFERROR(VLOOKUP(B126,'输入-物料产能数据-不考虑工序'!A:E,5,FALSE),0)</f>
      </c>
      <c r="M126">
        <f>IFERROR(VLOOKUP(A126,'输入_需求计划'!A:I,9,FALSE),0)</f>
      </c>
    </row>
    <row r="127">
      <c r="A127" s="20">
        <f>'输入_需求计划'!A127</f>
      </c>
      <c r="B127" s="20">
        <f>'输入_需求计划'!C127</f>
      </c>
      <c r="C127" s="20">
        <f>'输入_需求计划'!D127</f>
      </c>
      <c r="D127" s="20">
        <f>'输入_需求计划'!G127</f>
      </c>
      <c r="E127" s="59">
        <f>'输入_需求计划'!H127</f>
      </c>
      <c r="F127" s="2">
        <f>IFERROR(VLOOKUP(B127,'输入_物料库存信息'!A:F,3,FALSE),0)+IFERROR(VLOOKUP(B127,'未完工数据透视表2'!A:B,2,FALSE),0)</f>
      </c>
      <c r="G127" s="2">
        <f>IFERROR(VLOOKUP(B127,'输入_物料库存信息'!A:F,4,FALSE),0)</f>
      </c>
      <c r="H127" s="2">
        <f>IFERROR(VLOOKUP(B127,'输入_物料库存信息'!A:F,5,FALSE),0)</f>
      </c>
      <c r="I127" s="2">
        <f>IFERROR(VLOOKUP(B127,'输入_物料库存信息'!A:F,6,FALSE),0)</f>
      </c>
      <c r="J127" s="2">
        <f>IFERROR(IFERROR(VLOOKUP(B127,'输入-物料产能数据-不考虑工序'!A:E,3,FALSE),0),0)</f>
      </c>
      <c r="K127" s="2">
        <f>IFERROR(VLOOKUP(B127,'输入-物料产能数据-不考虑工序'!A:E,4,FALSE),0)</f>
      </c>
      <c r="L127" s="2">
        <f>IFERROR(VLOOKUP(B127,'输入-物料产能数据-不考虑工序'!A:E,5,FALSE),0)</f>
      </c>
      <c r="M127">
        <f>IFERROR(VLOOKUP(A127,'输入_需求计划'!A:I,9,FALSE),0)</f>
      </c>
    </row>
    <row r="128">
      <c r="A128" s="20">
        <f>'输入_需求计划'!A128</f>
      </c>
      <c r="B128" s="20">
        <f>'输入_需求计划'!C128</f>
      </c>
      <c r="C128" s="20">
        <f>'输入_需求计划'!D128</f>
      </c>
      <c r="D128" s="20">
        <f>'输入_需求计划'!G128</f>
      </c>
      <c r="E128" s="59">
        <f>'输入_需求计划'!H128</f>
      </c>
      <c r="F128" s="2">
        <f>IFERROR(VLOOKUP(B128,'输入_物料库存信息'!A:F,3,FALSE),0)+IFERROR(VLOOKUP(B128,'未完工数据透视表2'!A:B,2,FALSE),0)</f>
      </c>
      <c r="G128" s="2">
        <f>IFERROR(VLOOKUP(B128,'输入_物料库存信息'!A:F,4,FALSE),0)</f>
      </c>
      <c r="H128" s="2">
        <f>IFERROR(VLOOKUP(B128,'输入_物料库存信息'!A:F,5,FALSE),0)</f>
      </c>
      <c r="I128" s="2">
        <f>IFERROR(VLOOKUP(B128,'输入_物料库存信息'!A:F,6,FALSE),0)</f>
      </c>
      <c r="J128" s="2">
        <f>IFERROR(IFERROR(VLOOKUP(B128,'输入-物料产能数据-不考虑工序'!A:E,3,FALSE),0),0)</f>
      </c>
      <c r="K128" s="2">
        <f>IFERROR(VLOOKUP(B128,'输入-物料产能数据-不考虑工序'!A:E,4,FALSE),0)</f>
      </c>
      <c r="L128" s="2">
        <f>IFERROR(VLOOKUP(B128,'输入-物料产能数据-不考虑工序'!A:E,5,FALSE),0)</f>
      </c>
      <c r="M128">
        <f>IFERROR(VLOOKUP(A128,'输入_需求计划'!A:I,9,FALSE),0)</f>
      </c>
    </row>
    <row r="129">
      <c r="A129" s="20">
        <f>'输入_需求计划'!A129</f>
      </c>
      <c r="B129" s="20">
        <f>'输入_需求计划'!C129</f>
      </c>
      <c r="C129" s="20">
        <f>'输入_需求计划'!D129</f>
      </c>
      <c r="D129" s="20">
        <f>'输入_需求计划'!G129</f>
      </c>
      <c r="E129" s="59">
        <f>'输入_需求计划'!H129</f>
      </c>
      <c r="F129" s="2">
        <f>IFERROR(VLOOKUP(B129,'输入_物料库存信息'!A:F,3,FALSE),0)+IFERROR(VLOOKUP(B129,'未完工数据透视表2'!A:B,2,FALSE),0)</f>
      </c>
      <c r="G129" s="2">
        <f>IFERROR(VLOOKUP(B129,'输入_物料库存信息'!A:F,4,FALSE),0)</f>
      </c>
      <c r="H129" s="2">
        <f>IFERROR(VLOOKUP(B129,'输入_物料库存信息'!A:F,5,FALSE),0)</f>
      </c>
      <c r="I129" s="2">
        <f>IFERROR(VLOOKUP(B129,'输入_物料库存信息'!A:F,6,FALSE),0)</f>
      </c>
      <c r="J129" s="2">
        <f>IFERROR(IFERROR(VLOOKUP(B129,'输入-物料产能数据-不考虑工序'!A:E,3,FALSE),0),0)</f>
      </c>
      <c r="K129" s="2">
        <f>IFERROR(VLOOKUP(B129,'输入-物料产能数据-不考虑工序'!A:E,4,FALSE),0)</f>
      </c>
      <c r="L129" s="2">
        <f>IFERROR(VLOOKUP(B129,'输入-物料产能数据-不考虑工序'!A:E,5,FALSE),0)</f>
      </c>
      <c r="M129">
        <f>IFERROR(VLOOKUP(A129,'输入_需求计划'!A:I,9,FALSE),0)</f>
      </c>
    </row>
    <row r="130">
      <c r="A130" s="20">
        <f>'输入_需求计划'!A130</f>
      </c>
      <c r="B130" s="20">
        <f>'输入_需求计划'!C130</f>
      </c>
      <c r="C130" s="20">
        <f>'输入_需求计划'!D130</f>
      </c>
      <c r="D130" s="20">
        <f>'输入_需求计划'!G130</f>
      </c>
      <c r="E130" s="59">
        <f>'输入_需求计划'!H130</f>
      </c>
      <c r="F130" s="2">
        <f>IFERROR(VLOOKUP(B130,'输入_物料库存信息'!A:F,3,FALSE),0)+IFERROR(VLOOKUP(B130,'未完工数据透视表2'!A:B,2,FALSE),0)</f>
      </c>
      <c r="G130" s="2">
        <f>IFERROR(VLOOKUP(B130,'输入_物料库存信息'!A:F,4,FALSE),0)</f>
      </c>
      <c r="H130" s="2">
        <f>IFERROR(VLOOKUP(B130,'输入_物料库存信息'!A:F,5,FALSE),0)</f>
      </c>
      <c r="I130" s="2">
        <f>IFERROR(VLOOKUP(B130,'输入_物料库存信息'!A:F,6,FALSE),0)</f>
      </c>
      <c r="J130" s="2">
        <f>IFERROR(IFERROR(VLOOKUP(B130,'输入-物料产能数据-不考虑工序'!A:E,3,FALSE),0),0)</f>
      </c>
      <c r="K130" s="2">
        <f>IFERROR(VLOOKUP(B130,'输入-物料产能数据-不考虑工序'!A:E,4,FALSE),0)</f>
      </c>
      <c r="L130" s="2">
        <f>IFERROR(VLOOKUP(B130,'输入-物料产能数据-不考虑工序'!A:E,5,FALSE),0)</f>
      </c>
      <c r="M130">
        <f>IFERROR(VLOOKUP(A130,'输入_需求计划'!A:I,9,FALSE),0)</f>
      </c>
    </row>
    <row r="131">
      <c r="A131" s="20">
        <f>'输入_需求计划'!A131</f>
      </c>
      <c r="B131" s="20">
        <f>'输入_需求计划'!C131</f>
      </c>
      <c r="C131" s="20">
        <f>'输入_需求计划'!D131</f>
      </c>
      <c r="D131" s="20">
        <f>'输入_需求计划'!G131</f>
      </c>
      <c r="E131" s="59">
        <f>'输入_需求计划'!H131</f>
      </c>
      <c r="F131" s="2">
        <f>IFERROR(VLOOKUP(B131,'输入_物料库存信息'!A:F,3,FALSE),0)+IFERROR(VLOOKUP(B131,'未完工数据透视表2'!A:B,2,FALSE),0)</f>
      </c>
      <c r="G131" s="2">
        <f>IFERROR(VLOOKUP(B131,'输入_物料库存信息'!A:F,4,FALSE),0)</f>
      </c>
      <c r="H131" s="2">
        <f>IFERROR(VLOOKUP(B131,'输入_物料库存信息'!A:F,5,FALSE),0)</f>
      </c>
      <c r="I131" s="2">
        <f>IFERROR(VLOOKUP(B131,'输入_物料库存信息'!A:F,6,FALSE),0)</f>
      </c>
      <c r="J131" s="2">
        <f>IFERROR(IFERROR(VLOOKUP(B131,'输入-物料产能数据-不考虑工序'!A:E,3,FALSE),0),0)</f>
      </c>
      <c r="K131" s="2">
        <f>IFERROR(VLOOKUP(B131,'输入-物料产能数据-不考虑工序'!A:E,4,FALSE),0)</f>
      </c>
      <c r="L131" s="2">
        <f>IFERROR(VLOOKUP(B131,'输入-物料产能数据-不考虑工序'!A:E,5,FALSE),0)</f>
      </c>
      <c r="M131">
        <f>IFERROR(VLOOKUP(A131,'输入_需求计划'!A:I,9,FALSE),0)</f>
      </c>
    </row>
    <row r="132">
      <c r="A132" s="20">
        <f>'输入_需求计划'!A132</f>
      </c>
      <c r="B132" s="20">
        <f>'输入_需求计划'!C132</f>
      </c>
      <c r="C132" s="20">
        <f>'输入_需求计划'!D132</f>
      </c>
      <c r="D132" s="20">
        <f>'输入_需求计划'!G132</f>
      </c>
      <c r="E132" s="59">
        <f>'输入_需求计划'!H132</f>
      </c>
      <c r="F132" s="2">
        <f>IFERROR(VLOOKUP(B132,'输入_物料库存信息'!A:F,3,FALSE),0)+IFERROR(VLOOKUP(B132,'未完工数据透视表2'!A:B,2,FALSE),0)</f>
      </c>
      <c r="G132" s="2">
        <f>IFERROR(VLOOKUP(B132,'输入_物料库存信息'!A:F,4,FALSE),0)</f>
      </c>
      <c r="H132" s="2">
        <f>IFERROR(VLOOKUP(B132,'输入_物料库存信息'!A:F,5,FALSE),0)</f>
      </c>
      <c r="I132" s="2">
        <f>IFERROR(VLOOKUP(B132,'输入_物料库存信息'!A:F,6,FALSE),0)</f>
      </c>
      <c r="J132" s="2">
        <f>IFERROR(IFERROR(VLOOKUP(B132,'输入-物料产能数据-不考虑工序'!A:E,3,FALSE),0),0)</f>
      </c>
      <c r="K132" s="2">
        <f>IFERROR(VLOOKUP(B132,'输入-物料产能数据-不考虑工序'!A:E,4,FALSE),0)</f>
      </c>
      <c r="L132" s="2">
        <f>IFERROR(VLOOKUP(B132,'输入-物料产能数据-不考虑工序'!A:E,5,FALSE),0)</f>
      </c>
      <c r="M132">
        <f>IFERROR(VLOOKUP(A132,'输入_需求计划'!A:I,9,FALSE),0)</f>
      </c>
    </row>
    <row r="133">
      <c r="A133" s="20">
        <f>'输入_需求计划'!A133</f>
      </c>
      <c r="B133" s="20">
        <f>'输入_需求计划'!C133</f>
      </c>
      <c r="C133" s="20">
        <f>'输入_需求计划'!D133</f>
      </c>
      <c r="D133" s="20">
        <f>'输入_需求计划'!G133</f>
      </c>
      <c r="E133" s="59">
        <f>'输入_需求计划'!H133</f>
      </c>
      <c r="F133" s="2">
        <f>IFERROR(VLOOKUP(B133,'输入_物料库存信息'!A:F,3,FALSE),0)+IFERROR(VLOOKUP(B133,'未完工数据透视表2'!A:B,2,FALSE),0)</f>
      </c>
      <c r="G133" s="2">
        <f>IFERROR(VLOOKUP(B133,'输入_物料库存信息'!A:F,4,FALSE),0)</f>
      </c>
      <c r="H133" s="2">
        <f>IFERROR(VLOOKUP(B133,'输入_物料库存信息'!A:F,5,FALSE),0)</f>
      </c>
      <c r="I133" s="2">
        <f>IFERROR(VLOOKUP(B133,'输入_物料库存信息'!A:F,6,FALSE),0)</f>
      </c>
      <c r="J133" s="2">
        <f>IFERROR(IFERROR(VLOOKUP(B133,'输入-物料产能数据-不考虑工序'!A:E,3,FALSE),0),0)</f>
      </c>
      <c r="K133" s="2">
        <f>IFERROR(VLOOKUP(B133,'输入-物料产能数据-不考虑工序'!A:E,4,FALSE),0)</f>
      </c>
      <c r="L133" s="2">
        <f>IFERROR(VLOOKUP(B133,'输入-物料产能数据-不考虑工序'!A:E,5,FALSE),0)</f>
      </c>
      <c r="M133">
        <f>IFERROR(VLOOKUP(A133,'输入_需求计划'!A:I,9,FALSE),0)</f>
      </c>
    </row>
    <row r="134">
      <c r="A134" s="20">
        <f>'输入_需求计划'!A134</f>
      </c>
      <c r="B134" s="20">
        <f>'输入_需求计划'!C134</f>
      </c>
      <c r="C134" s="20">
        <f>'输入_需求计划'!D134</f>
      </c>
      <c r="D134" s="20">
        <f>'输入_需求计划'!G134</f>
      </c>
      <c r="E134" s="59">
        <f>'输入_需求计划'!H134</f>
      </c>
      <c r="F134" s="2">
        <f>IFERROR(VLOOKUP(B134,'输入_物料库存信息'!A:F,3,FALSE),0)+IFERROR(VLOOKUP(B134,'未完工数据透视表2'!A:B,2,FALSE),0)</f>
      </c>
      <c r="G134" s="2">
        <f>IFERROR(VLOOKUP(B134,'输入_物料库存信息'!A:F,4,FALSE),0)</f>
      </c>
      <c r="H134" s="2">
        <f>IFERROR(VLOOKUP(B134,'输入_物料库存信息'!A:F,5,FALSE),0)</f>
      </c>
      <c r="I134" s="2">
        <f>IFERROR(VLOOKUP(B134,'输入_物料库存信息'!A:F,6,FALSE),0)</f>
      </c>
      <c r="J134" s="2">
        <f>IFERROR(IFERROR(VLOOKUP(B134,'输入-物料产能数据-不考虑工序'!A:E,3,FALSE),0),0)</f>
      </c>
      <c r="K134" s="2">
        <f>IFERROR(VLOOKUP(B134,'输入-物料产能数据-不考虑工序'!A:E,4,FALSE),0)</f>
      </c>
      <c r="L134" s="2">
        <f>IFERROR(VLOOKUP(B134,'输入-物料产能数据-不考虑工序'!A:E,5,FALSE),0)</f>
      </c>
      <c r="M134">
        <f>IFERROR(VLOOKUP(A134,'输入_需求计划'!A:I,9,FALSE),0)</f>
      </c>
    </row>
    <row r="135">
      <c r="A135" s="20">
        <f>'输入_需求计划'!A135</f>
      </c>
      <c r="B135" s="20">
        <f>'输入_需求计划'!C135</f>
      </c>
      <c r="C135" s="20">
        <f>'输入_需求计划'!D135</f>
      </c>
      <c r="D135" s="20">
        <f>'输入_需求计划'!G135</f>
      </c>
      <c r="E135" s="59">
        <f>'输入_需求计划'!H135</f>
      </c>
      <c r="F135" s="2">
        <f>IFERROR(VLOOKUP(B135,'输入_物料库存信息'!A:F,3,FALSE),0)+IFERROR(VLOOKUP(B135,'未完工数据透视表2'!A:B,2,FALSE),0)</f>
      </c>
      <c r="G135" s="2">
        <f>IFERROR(VLOOKUP(B135,'输入_物料库存信息'!A:F,4,FALSE),0)</f>
      </c>
      <c r="H135" s="2">
        <f>IFERROR(VLOOKUP(B135,'输入_物料库存信息'!A:F,5,FALSE),0)</f>
      </c>
      <c r="I135" s="2">
        <f>IFERROR(VLOOKUP(B135,'输入_物料库存信息'!A:F,6,FALSE),0)</f>
      </c>
      <c r="J135" s="2">
        <f>IFERROR(IFERROR(VLOOKUP(B135,'输入-物料产能数据-不考虑工序'!A:E,3,FALSE),0),0)</f>
      </c>
      <c r="K135" s="2">
        <f>IFERROR(VLOOKUP(B135,'输入-物料产能数据-不考虑工序'!A:E,4,FALSE),0)</f>
      </c>
      <c r="L135" s="2">
        <f>IFERROR(VLOOKUP(B135,'输入-物料产能数据-不考虑工序'!A:E,5,FALSE),0)</f>
      </c>
      <c r="M135">
        <f>IFERROR(VLOOKUP(A135,'输入_需求计划'!A:I,9,FALSE),0)</f>
      </c>
    </row>
    <row r="136">
      <c r="A136" s="20">
        <f>'输入_需求计划'!A136</f>
      </c>
      <c r="B136" s="20">
        <f>'输入_需求计划'!C136</f>
      </c>
      <c r="C136" s="20">
        <f>'输入_需求计划'!D136</f>
      </c>
      <c r="D136" s="20">
        <f>'输入_需求计划'!G136</f>
      </c>
      <c r="E136" s="59">
        <f>'输入_需求计划'!H136</f>
      </c>
      <c r="F136" s="2">
        <f>IFERROR(VLOOKUP(B136,'输入_物料库存信息'!A:F,3,FALSE),0)+IFERROR(VLOOKUP(B136,'未完工数据透视表2'!A:B,2,FALSE),0)</f>
      </c>
      <c r="G136" s="2">
        <f>IFERROR(VLOOKUP(B136,'输入_物料库存信息'!A:F,4,FALSE),0)</f>
      </c>
      <c r="H136" s="2">
        <f>IFERROR(VLOOKUP(B136,'输入_物料库存信息'!A:F,5,FALSE),0)</f>
      </c>
      <c r="I136" s="2">
        <f>IFERROR(VLOOKUP(B136,'输入_物料库存信息'!A:F,6,FALSE),0)</f>
      </c>
      <c r="J136" s="2">
        <f>IFERROR(IFERROR(VLOOKUP(B136,'输入-物料产能数据-不考虑工序'!A:E,3,FALSE),0),0)</f>
      </c>
      <c r="K136" s="2">
        <f>IFERROR(VLOOKUP(B136,'输入-物料产能数据-不考虑工序'!A:E,4,FALSE),0)</f>
      </c>
      <c r="L136" s="2">
        <f>IFERROR(VLOOKUP(B136,'输入-物料产能数据-不考虑工序'!A:E,5,FALSE),0)</f>
      </c>
      <c r="M136">
        <f>IFERROR(VLOOKUP(A136,'输入_需求计划'!A:I,9,FALSE),0)</f>
      </c>
    </row>
    <row r="137">
      <c r="A137" s="20">
        <f>'输入_需求计划'!A137</f>
      </c>
      <c r="B137" s="20">
        <f>'输入_需求计划'!C137</f>
      </c>
      <c r="C137" s="20">
        <f>'输入_需求计划'!D137</f>
      </c>
      <c r="D137" s="20">
        <f>'输入_需求计划'!G137</f>
      </c>
      <c r="E137" s="59">
        <f>'输入_需求计划'!H137</f>
      </c>
      <c r="F137" s="2">
        <f>IFERROR(VLOOKUP(B137,'输入_物料库存信息'!A:F,3,FALSE),0)+IFERROR(VLOOKUP(B137,'未完工数据透视表2'!A:B,2,FALSE),0)</f>
      </c>
      <c r="G137" s="2">
        <f>IFERROR(VLOOKUP(B137,'输入_物料库存信息'!A:F,4,FALSE),0)</f>
      </c>
      <c r="H137" s="2">
        <f>IFERROR(VLOOKUP(B137,'输入_物料库存信息'!A:F,5,FALSE),0)</f>
      </c>
      <c r="I137" s="2">
        <f>IFERROR(VLOOKUP(B137,'输入_物料库存信息'!A:F,6,FALSE),0)</f>
      </c>
      <c r="J137" s="2">
        <f>IFERROR(IFERROR(VLOOKUP(B137,'输入-物料产能数据-不考虑工序'!A:E,3,FALSE),0),0)</f>
      </c>
      <c r="K137" s="2">
        <f>IFERROR(VLOOKUP(B137,'输入-物料产能数据-不考虑工序'!A:E,4,FALSE),0)</f>
      </c>
      <c r="L137" s="2">
        <f>IFERROR(VLOOKUP(B137,'输入-物料产能数据-不考虑工序'!A:E,5,FALSE),0)</f>
      </c>
      <c r="M137">
        <f>IFERROR(VLOOKUP(A137,'输入_需求计划'!A:I,9,FALSE),0)</f>
      </c>
    </row>
    <row r="138">
      <c r="A138" s="20">
        <f>'输入_需求计划'!A138</f>
      </c>
      <c r="B138" s="20">
        <f>'输入_需求计划'!C138</f>
      </c>
      <c r="C138" s="20">
        <f>'输入_需求计划'!D138</f>
      </c>
      <c r="D138" s="20">
        <f>'输入_需求计划'!G138</f>
      </c>
      <c r="E138" s="59">
        <f>'输入_需求计划'!H138</f>
      </c>
      <c r="F138" s="2">
        <f>IFERROR(VLOOKUP(B138,'输入_物料库存信息'!A:F,3,FALSE),0)+IFERROR(VLOOKUP(B138,'未完工数据透视表2'!A:B,2,FALSE),0)</f>
      </c>
      <c r="G138" s="2">
        <f>IFERROR(VLOOKUP(B138,'输入_物料库存信息'!A:F,4,FALSE),0)</f>
      </c>
      <c r="H138" s="2">
        <f>IFERROR(VLOOKUP(B138,'输入_物料库存信息'!A:F,5,FALSE),0)</f>
      </c>
      <c r="I138" s="2">
        <f>IFERROR(VLOOKUP(B138,'输入_物料库存信息'!A:F,6,FALSE),0)</f>
      </c>
      <c r="J138" s="2">
        <f>IFERROR(IFERROR(VLOOKUP(B138,'输入-物料产能数据-不考虑工序'!A:E,3,FALSE),0),0)</f>
      </c>
      <c r="K138" s="2">
        <f>IFERROR(VLOOKUP(B138,'输入-物料产能数据-不考虑工序'!A:E,4,FALSE),0)</f>
      </c>
      <c r="L138" s="2">
        <f>IFERROR(VLOOKUP(B138,'输入-物料产能数据-不考虑工序'!A:E,5,FALSE),0)</f>
      </c>
      <c r="M138">
        <f>IFERROR(VLOOKUP(A138,'输入_需求计划'!A:I,9,FALSE),0)</f>
      </c>
    </row>
    <row r="139">
      <c r="A139" s="20">
        <f>'输入_需求计划'!A139</f>
      </c>
      <c r="B139" s="20">
        <f>'输入_需求计划'!C139</f>
      </c>
      <c r="C139" s="20">
        <f>'输入_需求计划'!D139</f>
      </c>
      <c r="D139" s="20">
        <f>'输入_需求计划'!G139</f>
      </c>
      <c r="E139" s="59">
        <f>'输入_需求计划'!H139</f>
      </c>
      <c r="F139" s="2">
        <f>IFERROR(VLOOKUP(B139,'输入_物料库存信息'!A:F,3,FALSE),0)+IFERROR(VLOOKUP(B139,'未完工数据透视表2'!A:B,2,FALSE),0)</f>
      </c>
      <c r="G139" s="2">
        <f>IFERROR(VLOOKUP(B139,'输入_物料库存信息'!A:F,4,FALSE),0)</f>
      </c>
      <c r="H139" s="2">
        <f>IFERROR(VLOOKUP(B139,'输入_物料库存信息'!A:F,5,FALSE),0)</f>
      </c>
      <c r="I139" s="2">
        <f>IFERROR(VLOOKUP(B139,'输入_物料库存信息'!A:F,6,FALSE),0)</f>
      </c>
      <c r="J139" s="2">
        <f>IFERROR(IFERROR(VLOOKUP(B139,'输入-物料产能数据-不考虑工序'!A:E,3,FALSE),0),0)</f>
      </c>
      <c r="K139" s="2">
        <f>IFERROR(VLOOKUP(B139,'输入-物料产能数据-不考虑工序'!A:E,4,FALSE),0)</f>
      </c>
      <c r="L139" s="2">
        <f>IFERROR(VLOOKUP(B139,'输入-物料产能数据-不考虑工序'!A:E,5,FALSE),0)</f>
      </c>
      <c r="M139">
        <f>IFERROR(VLOOKUP(A139,'输入_需求计划'!A:I,9,FALSE),0)</f>
      </c>
    </row>
    <row r="140">
      <c r="A140" s="20">
        <f>'输入_需求计划'!A140</f>
      </c>
      <c r="B140" s="20">
        <f>'输入_需求计划'!C140</f>
      </c>
      <c r="C140" s="20">
        <f>'输入_需求计划'!D140</f>
      </c>
      <c r="D140" s="20">
        <f>'输入_需求计划'!G140</f>
      </c>
      <c r="E140" s="59">
        <f>'输入_需求计划'!H140</f>
      </c>
      <c r="F140" s="2">
        <f>IFERROR(VLOOKUP(B140,'输入_物料库存信息'!A:F,3,FALSE),0)+IFERROR(VLOOKUP(B140,'未完工数据透视表2'!A:B,2,FALSE),0)</f>
      </c>
      <c r="G140" s="2">
        <f>IFERROR(VLOOKUP(B140,'输入_物料库存信息'!A:F,4,FALSE),0)</f>
      </c>
      <c r="H140" s="2">
        <f>IFERROR(VLOOKUP(B140,'输入_物料库存信息'!A:F,5,FALSE),0)</f>
      </c>
      <c r="I140" s="2">
        <f>IFERROR(VLOOKUP(B140,'输入_物料库存信息'!A:F,6,FALSE),0)</f>
      </c>
      <c r="J140" s="2">
        <f>IFERROR(IFERROR(VLOOKUP(B140,'输入-物料产能数据-不考虑工序'!A:E,3,FALSE),0),0)</f>
      </c>
      <c r="K140" s="2">
        <f>IFERROR(VLOOKUP(B140,'输入-物料产能数据-不考虑工序'!A:E,4,FALSE),0)</f>
      </c>
      <c r="L140" s="2">
        <f>IFERROR(VLOOKUP(B140,'输入-物料产能数据-不考虑工序'!A:E,5,FALSE),0)</f>
      </c>
      <c r="M140">
        <f>IFERROR(VLOOKUP(A140,'输入_需求计划'!A:I,9,FALSE),0)</f>
      </c>
    </row>
    <row r="141">
      <c r="A141" s="20">
        <f>'输入_需求计划'!A141</f>
      </c>
      <c r="B141" s="20">
        <f>'输入_需求计划'!C141</f>
      </c>
      <c r="C141" s="20">
        <f>'输入_需求计划'!D141</f>
      </c>
      <c r="D141" s="20">
        <f>'输入_需求计划'!G141</f>
      </c>
      <c r="E141" s="59">
        <f>'输入_需求计划'!H141</f>
      </c>
      <c r="F141" s="2">
        <f>IFERROR(VLOOKUP(B141,'输入_物料库存信息'!A:F,3,FALSE),0)+IFERROR(VLOOKUP(B141,'未完工数据透视表2'!A:B,2,FALSE),0)</f>
      </c>
      <c r="G141" s="2">
        <f>IFERROR(VLOOKUP(B141,'输入_物料库存信息'!A:F,4,FALSE),0)</f>
      </c>
      <c r="H141" s="2">
        <f>IFERROR(VLOOKUP(B141,'输入_物料库存信息'!A:F,5,FALSE),0)</f>
      </c>
      <c r="I141" s="2">
        <f>IFERROR(VLOOKUP(B141,'输入_物料库存信息'!A:F,6,FALSE),0)</f>
      </c>
      <c r="J141" s="2">
        <f>IFERROR(IFERROR(VLOOKUP(B141,'输入-物料产能数据-不考虑工序'!A:E,3,FALSE),0),0)</f>
      </c>
      <c r="K141" s="2">
        <f>IFERROR(VLOOKUP(B141,'输入-物料产能数据-不考虑工序'!A:E,4,FALSE),0)</f>
      </c>
      <c r="L141" s="2">
        <f>IFERROR(VLOOKUP(B141,'输入-物料产能数据-不考虑工序'!A:E,5,FALSE),0)</f>
      </c>
      <c r="M141">
        <f>IFERROR(VLOOKUP(A141,'输入_需求计划'!A:I,9,FALSE),0)</f>
      </c>
    </row>
    <row r="142">
      <c r="A142" s="20">
        <f>'输入_需求计划'!A142</f>
      </c>
      <c r="B142" s="20">
        <f>'输入_需求计划'!C142</f>
      </c>
      <c r="C142" s="20">
        <f>'输入_需求计划'!D142</f>
      </c>
      <c r="D142" s="20">
        <f>'输入_需求计划'!G142</f>
      </c>
      <c r="E142" s="59">
        <f>'输入_需求计划'!H142</f>
      </c>
      <c r="F142" s="2">
        <f>IFERROR(VLOOKUP(B142,'输入_物料库存信息'!A:F,3,FALSE),0)+IFERROR(VLOOKUP(B142,'未完工数据透视表2'!A:B,2,FALSE),0)</f>
      </c>
      <c r="G142" s="2">
        <f>IFERROR(VLOOKUP(B142,'输入_物料库存信息'!A:F,4,FALSE),0)</f>
      </c>
      <c r="H142" s="2">
        <f>IFERROR(VLOOKUP(B142,'输入_物料库存信息'!A:F,5,FALSE),0)</f>
      </c>
      <c r="I142" s="2">
        <f>IFERROR(VLOOKUP(B142,'输入_物料库存信息'!A:F,6,FALSE),0)</f>
      </c>
      <c r="J142" s="2">
        <f>IFERROR(IFERROR(VLOOKUP(B142,'输入-物料产能数据-不考虑工序'!A:E,3,FALSE),0),0)</f>
      </c>
      <c r="K142" s="2">
        <f>IFERROR(VLOOKUP(B142,'输入-物料产能数据-不考虑工序'!A:E,4,FALSE),0)</f>
      </c>
      <c r="L142" s="2">
        <f>IFERROR(VLOOKUP(B142,'输入-物料产能数据-不考虑工序'!A:E,5,FALSE),0)</f>
      </c>
      <c r="M142">
        <f>IFERROR(VLOOKUP(A142,'输入_需求计划'!A:I,9,FALSE),0)</f>
      </c>
    </row>
    <row r="143">
      <c r="A143" s="20">
        <f>'输入_需求计划'!A143</f>
      </c>
      <c r="B143" s="20">
        <f>'输入_需求计划'!C143</f>
      </c>
      <c r="C143" s="20">
        <f>'输入_需求计划'!D143</f>
      </c>
      <c r="D143" s="20">
        <f>'输入_需求计划'!G143</f>
      </c>
      <c r="E143" s="59">
        <f>'输入_需求计划'!H143</f>
      </c>
      <c r="F143" s="2">
        <f>IFERROR(VLOOKUP(B143,'输入_物料库存信息'!A:F,3,FALSE),0)+IFERROR(VLOOKUP(B143,'未完工数据透视表2'!A:B,2,FALSE),0)</f>
      </c>
      <c r="G143" s="2">
        <f>IFERROR(VLOOKUP(B143,'输入_物料库存信息'!A:F,4,FALSE),0)</f>
      </c>
      <c r="H143" s="2">
        <f>IFERROR(VLOOKUP(B143,'输入_物料库存信息'!A:F,5,FALSE),0)</f>
      </c>
      <c r="I143" s="2">
        <f>IFERROR(VLOOKUP(B143,'输入_物料库存信息'!A:F,6,FALSE),0)</f>
      </c>
      <c r="J143" s="2">
        <f>IFERROR(IFERROR(VLOOKUP(B143,'输入-物料产能数据-不考虑工序'!A:E,3,FALSE),0),0)</f>
      </c>
      <c r="K143" s="2">
        <f>IFERROR(VLOOKUP(B143,'输入-物料产能数据-不考虑工序'!A:E,4,FALSE),0)</f>
      </c>
      <c r="L143" s="2">
        <f>IFERROR(VLOOKUP(B143,'输入-物料产能数据-不考虑工序'!A:E,5,FALSE),0)</f>
      </c>
      <c r="M143">
        <f>IFERROR(VLOOKUP(A143,'输入_需求计划'!A:I,9,FALSE),0)</f>
      </c>
    </row>
    <row r="144">
      <c r="A144" s="20">
        <f>'输入_需求计划'!A144</f>
      </c>
      <c r="B144" s="20">
        <f>'输入_需求计划'!C144</f>
      </c>
      <c r="C144" s="20">
        <f>'输入_需求计划'!D144</f>
      </c>
      <c r="D144" s="20">
        <f>'输入_需求计划'!G144</f>
      </c>
      <c r="E144" s="59">
        <f>'输入_需求计划'!H144</f>
      </c>
      <c r="F144" s="2">
        <f>IFERROR(VLOOKUP(B144,'输入_物料库存信息'!A:F,3,FALSE),0)+IFERROR(VLOOKUP(B144,'未完工数据透视表2'!A:B,2,FALSE),0)</f>
      </c>
      <c r="G144" s="2">
        <f>IFERROR(VLOOKUP(B144,'输入_物料库存信息'!A:F,4,FALSE),0)</f>
      </c>
      <c r="H144" s="2">
        <f>IFERROR(VLOOKUP(B144,'输入_物料库存信息'!A:F,5,FALSE),0)</f>
      </c>
      <c r="I144" s="2">
        <f>IFERROR(VLOOKUP(B144,'输入_物料库存信息'!A:F,6,FALSE),0)</f>
      </c>
      <c r="J144" s="2">
        <f>IFERROR(IFERROR(VLOOKUP(B144,'输入-物料产能数据-不考虑工序'!A:E,3,FALSE),0),0)</f>
      </c>
      <c r="K144" s="2">
        <f>IFERROR(VLOOKUP(B144,'输入-物料产能数据-不考虑工序'!A:E,4,FALSE),0)</f>
      </c>
      <c r="L144" s="2">
        <f>IFERROR(VLOOKUP(B144,'输入-物料产能数据-不考虑工序'!A:E,5,FALSE),0)</f>
      </c>
      <c r="M144">
        <f>IFERROR(VLOOKUP(A144,'输入_需求计划'!A:I,9,FALSE),0)</f>
      </c>
    </row>
    <row r="145">
      <c r="A145" s="20">
        <f>'输入_需求计划'!A145</f>
      </c>
      <c r="B145" s="20">
        <f>'输入_需求计划'!C145</f>
      </c>
      <c r="C145" s="20">
        <f>'输入_需求计划'!D145</f>
      </c>
      <c r="D145" s="20">
        <f>'输入_需求计划'!G145</f>
      </c>
      <c r="E145" s="59">
        <f>'输入_需求计划'!H145</f>
      </c>
      <c r="F145" s="2">
        <f>IFERROR(VLOOKUP(B145,'输入_物料库存信息'!A:F,3,FALSE),0)+IFERROR(VLOOKUP(B145,'未完工数据透视表2'!A:B,2,FALSE),0)</f>
      </c>
      <c r="G145" s="2">
        <f>IFERROR(VLOOKUP(B145,'输入_物料库存信息'!A:F,4,FALSE),0)</f>
      </c>
      <c r="H145" s="2">
        <f>IFERROR(VLOOKUP(B145,'输入_物料库存信息'!A:F,5,FALSE),0)</f>
      </c>
      <c r="I145" s="2">
        <f>IFERROR(VLOOKUP(B145,'输入_物料库存信息'!A:F,6,FALSE),0)</f>
      </c>
      <c r="J145" s="2">
        <f>IFERROR(IFERROR(VLOOKUP(B145,'输入-物料产能数据-不考虑工序'!A:E,3,FALSE),0),0)</f>
      </c>
      <c r="K145" s="2">
        <f>IFERROR(VLOOKUP(B145,'输入-物料产能数据-不考虑工序'!A:E,4,FALSE),0)</f>
      </c>
      <c r="L145" s="2">
        <f>IFERROR(VLOOKUP(B145,'输入-物料产能数据-不考虑工序'!A:E,5,FALSE),0)</f>
      </c>
      <c r="M145">
        <f>IFERROR(VLOOKUP(A145,'输入_需求计划'!A:I,9,FALSE),0)</f>
      </c>
    </row>
    <row r="146">
      <c r="A146" s="20">
        <f>'输入_需求计划'!A146</f>
      </c>
      <c r="B146" s="20">
        <f>'输入_需求计划'!C146</f>
      </c>
      <c r="C146" s="20">
        <f>'输入_需求计划'!D146</f>
      </c>
      <c r="D146" s="20">
        <f>'输入_需求计划'!G146</f>
      </c>
      <c r="E146" s="59">
        <f>'输入_需求计划'!H146</f>
      </c>
      <c r="F146" s="2">
        <f>IFERROR(VLOOKUP(B146,'输入_物料库存信息'!A:F,3,FALSE),0)+IFERROR(VLOOKUP(B146,'未完工数据透视表2'!A:B,2,FALSE),0)</f>
      </c>
      <c r="G146" s="2">
        <f>IFERROR(VLOOKUP(B146,'输入_物料库存信息'!A:F,4,FALSE),0)</f>
      </c>
      <c r="H146" s="2">
        <f>IFERROR(VLOOKUP(B146,'输入_物料库存信息'!A:F,5,FALSE),0)</f>
      </c>
      <c r="I146" s="2">
        <f>IFERROR(VLOOKUP(B146,'输入_物料库存信息'!A:F,6,FALSE),0)</f>
      </c>
      <c r="J146" s="2">
        <f>IFERROR(IFERROR(VLOOKUP(B146,'输入-物料产能数据-不考虑工序'!A:E,3,FALSE),0),0)</f>
      </c>
      <c r="K146" s="2">
        <f>IFERROR(VLOOKUP(B146,'输入-物料产能数据-不考虑工序'!A:E,4,FALSE),0)</f>
      </c>
      <c r="L146" s="2">
        <f>IFERROR(VLOOKUP(B146,'输入-物料产能数据-不考虑工序'!A:E,5,FALSE),0)</f>
      </c>
      <c r="M146">
        <f>IFERROR(VLOOKUP(A146,'输入_需求计划'!A:I,9,FALSE),0)</f>
      </c>
    </row>
    <row r="147">
      <c r="A147" s="20">
        <f>'输入_需求计划'!A147</f>
      </c>
      <c r="B147" s="20">
        <f>'输入_需求计划'!C147</f>
      </c>
      <c r="C147" s="20">
        <f>'输入_需求计划'!D147</f>
      </c>
      <c r="D147" s="20">
        <f>'输入_需求计划'!G147</f>
      </c>
      <c r="E147" s="59">
        <f>'输入_需求计划'!H147</f>
      </c>
      <c r="F147" s="2">
        <f>IFERROR(VLOOKUP(B147,'输入_物料库存信息'!A:F,3,FALSE),0)+IFERROR(VLOOKUP(B147,'未完工数据透视表2'!A:B,2,FALSE),0)</f>
      </c>
      <c r="G147" s="2">
        <f>IFERROR(VLOOKUP(B147,'输入_物料库存信息'!A:F,4,FALSE),0)</f>
      </c>
      <c r="H147" s="2">
        <f>IFERROR(VLOOKUP(B147,'输入_物料库存信息'!A:F,5,FALSE),0)</f>
      </c>
      <c r="I147" s="2">
        <f>IFERROR(VLOOKUP(B147,'输入_物料库存信息'!A:F,6,FALSE),0)</f>
      </c>
      <c r="J147" s="2">
        <f>IFERROR(IFERROR(VLOOKUP(B147,'输入-物料产能数据-不考虑工序'!A:E,3,FALSE),0),0)</f>
      </c>
      <c r="K147" s="2">
        <f>IFERROR(VLOOKUP(B147,'输入-物料产能数据-不考虑工序'!A:E,4,FALSE),0)</f>
      </c>
      <c r="L147" s="2">
        <f>IFERROR(VLOOKUP(B147,'输入-物料产能数据-不考虑工序'!A:E,5,FALSE),0)</f>
      </c>
      <c r="M147">
        <f>IFERROR(VLOOKUP(A147,'输入_需求计划'!A:I,9,FALSE),0)</f>
      </c>
    </row>
    <row r="148">
      <c r="A148" s="20">
        <f>'输入_需求计划'!A148</f>
      </c>
      <c r="B148" s="20">
        <f>'输入_需求计划'!C148</f>
      </c>
      <c r="C148" s="20">
        <f>'输入_需求计划'!D148</f>
      </c>
      <c r="D148" s="20">
        <f>'输入_需求计划'!G148</f>
      </c>
      <c r="E148" s="59">
        <f>'输入_需求计划'!H148</f>
      </c>
      <c r="F148" s="2">
        <f>IFERROR(VLOOKUP(B148,'输入_物料库存信息'!A:F,3,FALSE),0)+IFERROR(VLOOKUP(B148,'未完工数据透视表2'!A:B,2,FALSE),0)</f>
      </c>
      <c r="G148" s="2">
        <f>IFERROR(VLOOKUP(B148,'输入_物料库存信息'!A:F,4,FALSE),0)</f>
      </c>
      <c r="H148" s="2">
        <f>IFERROR(VLOOKUP(B148,'输入_物料库存信息'!A:F,5,FALSE),0)</f>
      </c>
      <c r="I148" s="2">
        <f>IFERROR(VLOOKUP(B148,'输入_物料库存信息'!A:F,6,FALSE),0)</f>
      </c>
      <c r="J148" s="2">
        <f>IFERROR(IFERROR(VLOOKUP(B148,'输入-物料产能数据-不考虑工序'!A:E,3,FALSE),0),0)</f>
      </c>
      <c r="K148" s="2">
        <f>IFERROR(VLOOKUP(B148,'输入-物料产能数据-不考虑工序'!A:E,4,FALSE),0)</f>
      </c>
      <c r="L148" s="2">
        <f>IFERROR(VLOOKUP(B148,'输入-物料产能数据-不考虑工序'!A:E,5,FALSE),0)</f>
      </c>
      <c r="M148">
        <f>IFERROR(VLOOKUP(A148,'输入_需求计划'!A:I,9,FALSE),0)</f>
      </c>
    </row>
    <row r="149">
      <c r="A149" s="20">
        <f>'输入_需求计划'!A149</f>
      </c>
      <c r="B149" s="20">
        <f>'输入_需求计划'!C149</f>
      </c>
      <c r="C149" s="20">
        <f>'输入_需求计划'!D149</f>
      </c>
      <c r="D149" s="20">
        <f>'输入_需求计划'!G149</f>
      </c>
      <c r="E149" s="59">
        <f>'输入_需求计划'!H149</f>
      </c>
      <c r="F149" s="2">
        <f>IFERROR(VLOOKUP(B149,'输入_物料库存信息'!A:F,3,FALSE),0)+IFERROR(VLOOKUP(B149,'未完工数据透视表2'!A:B,2,FALSE),0)</f>
      </c>
      <c r="G149" s="2">
        <f>IFERROR(VLOOKUP(B149,'输入_物料库存信息'!A:F,4,FALSE),0)</f>
      </c>
      <c r="H149" s="2">
        <f>IFERROR(VLOOKUP(B149,'输入_物料库存信息'!A:F,5,FALSE),0)</f>
      </c>
      <c r="I149" s="2">
        <f>IFERROR(VLOOKUP(B149,'输入_物料库存信息'!A:F,6,FALSE),0)</f>
      </c>
      <c r="J149" s="2">
        <f>IFERROR(IFERROR(VLOOKUP(B149,'输入-物料产能数据-不考虑工序'!A:E,3,FALSE),0),0)</f>
      </c>
      <c r="K149" s="2">
        <f>IFERROR(VLOOKUP(B149,'输入-物料产能数据-不考虑工序'!A:E,4,FALSE),0)</f>
      </c>
      <c r="L149" s="2">
        <f>IFERROR(VLOOKUP(B149,'输入-物料产能数据-不考虑工序'!A:E,5,FALSE),0)</f>
      </c>
      <c r="M149">
        <f>IFERROR(VLOOKUP(A149,'输入_需求计划'!A:I,9,FALSE),0)</f>
      </c>
    </row>
    <row r="150">
      <c r="A150" s="20">
        <f>'输入_需求计划'!A150</f>
      </c>
      <c r="B150" s="20">
        <f>'输入_需求计划'!C150</f>
      </c>
      <c r="C150" s="20">
        <f>'输入_需求计划'!D150</f>
      </c>
      <c r="D150" s="20">
        <f>'输入_需求计划'!G150</f>
      </c>
      <c r="E150" s="59">
        <f>'输入_需求计划'!H150</f>
      </c>
      <c r="F150" s="2">
        <f>IFERROR(VLOOKUP(B150,'输入_物料库存信息'!A:F,3,FALSE),0)+IFERROR(VLOOKUP(B150,'未完工数据透视表2'!A:B,2,FALSE),0)</f>
      </c>
      <c r="G150" s="2">
        <f>IFERROR(VLOOKUP(B150,'输入_物料库存信息'!A:F,4,FALSE),0)</f>
      </c>
      <c r="H150" s="2">
        <f>IFERROR(VLOOKUP(B150,'输入_物料库存信息'!A:F,5,FALSE),0)</f>
      </c>
      <c r="I150" s="2">
        <f>IFERROR(VLOOKUP(B150,'输入_物料库存信息'!A:F,6,FALSE),0)</f>
      </c>
      <c r="J150" s="2">
        <f>IFERROR(IFERROR(VLOOKUP(B150,'输入-物料产能数据-不考虑工序'!A:E,3,FALSE),0),0)</f>
      </c>
      <c r="K150" s="2">
        <f>IFERROR(VLOOKUP(B150,'输入-物料产能数据-不考虑工序'!A:E,4,FALSE),0)</f>
      </c>
      <c r="L150" s="2">
        <f>IFERROR(VLOOKUP(B150,'输入-物料产能数据-不考虑工序'!A:E,5,FALSE),0)</f>
      </c>
      <c r="M150">
        <f>IFERROR(VLOOKUP(A150,'输入_需求计划'!A:I,9,FALSE),0)</f>
      </c>
    </row>
    <row r="151">
      <c r="A151" s="20">
        <f>'输入_需求计划'!A151</f>
      </c>
      <c r="B151" s="20">
        <f>'输入_需求计划'!C151</f>
      </c>
      <c r="C151" s="20">
        <f>'输入_需求计划'!D151</f>
      </c>
      <c r="D151" s="20">
        <f>'输入_需求计划'!G151</f>
      </c>
      <c r="E151" s="59">
        <f>'输入_需求计划'!H151</f>
      </c>
      <c r="F151" s="2">
        <f>IFERROR(VLOOKUP(B151,'输入_物料库存信息'!A:F,3,FALSE),0)+IFERROR(VLOOKUP(B151,'未完工数据透视表2'!A:B,2,FALSE),0)</f>
      </c>
      <c r="G151" s="2">
        <f>IFERROR(VLOOKUP(B151,'输入_物料库存信息'!A:F,4,FALSE),0)</f>
      </c>
      <c r="H151" s="2">
        <f>IFERROR(VLOOKUP(B151,'输入_物料库存信息'!A:F,5,FALSE),0)</f>
      </c>
      <c r="I151" s="2">
        <f>IFERROR(VLOOKUP(B151,'输入_物料库存信息'!A:F,6,FALSE),0)</f>
      </c>
      <c r="J151" s="2">
        <f>IFERROR(IFERROR(VLOOKUP(B151,'输入-物料产能数据-不考虑工序'!A:E,3,FALSE),0),0)</f>
      </c>
      <c r="K151" s="2">
        <f>IFERROR(VLOOKUP(B151,'输入-物料产能数据-不考虑工序'!A:E,4,FALSE),0)</f>
      </c>
      <c r="L151" s="2">
        <f>IFERROR(VLOOKUP(B151,'输入-物料产能数据-不考虑工序'!A:E,5,FALSE),0)</f>
      </c>
      <c r="M151">
        <f>IFERROR(VLOOKUP(A151,'输入_需求计划'!A:I,9,FALSE),0)</f>
      </c>
    </row>
    <row r="152">
      <c r="A152" s="20">
        <f>'输入_需求计划'!A152</f>
      </c>
      <c r="B152" s="20">
        <f>'输入_需求计划'!C152</f>
      </c>
      <c r="C152" s="20">
        <f>'输入_需求计划'!D152</f>
      </c>
      <c r="D152" s="20">
        <f>'输入_需求计划'!G152</f>
      </c>
      <c r="E152" s="59">
        <f>'输入_需求计划'!H152</f>
      </c>
      <c r="F152" s="2">
        <f>IFERROR(VLOOKUP(B152,'输入_物料库存信息'!A:F,3,FALSE),0)+IFERROR(VLOOKUP(B152,'未完工数据透视表2'!A:B,2,FALSE),0)</f>
      </c>
      <c r="G152" s="2">
        <f>IFERROR(VLOOKUP(B152,'输入_物料库存信息'!A:F,4,FALSE),0)</f>
      </c>
      <c r="H152" s="2">
        <f>IFERROR(VLOOKUP(B152,'输入_物料库存信息'!A:F,5,FALSE),0)</f>
      </c>
      <c r="I152" s="2">
        <f>IFERROR(VLOOKUP(B152,'输入_物料库存信息'!A:F,6,FALSE),0)</f>
      </c>
      <c r="J152" s="2">
        <f>IFERROR(IFERROR(VLOOKUP(B152,'输入-物料产能数据-不考虑工序'!A:E,3,FALSE),0),0)</f>
      </c>
      <c r="K152" s="2">
        <f>IFERROR(VLOOKUP(B152,'输入-物料产能数据-不考虑工序'!A:E,4,FALSE),0)</f>
      </c>
      <c r="L152" s="2">
        <f>IFERROR(VLOOKUP(B152,'输入-物料产能数据-不考虑工序'!A:E,5,FALSE),0)</f>
      </c>
      <c r="M152">
        <f>IFERROR(VLOOKUP(A152,'输入_需求计划'!A:I,9,FALSE),0)</f>
      </c>
    </row>
    <row r="153">
      <c r="A153" s="20">
        <f>'输入_需求计划'!A153</f>
      </c>
      <c r="B153" s="20">
        <f>'输入_需求计划'!C153</f>
      </c>
      <c r="C153" s="20">
        <f>'输入_需求计划'!D153</f>
      </c>
      <c r="D153" s="20">
        <f>'输入_需求计划'!G153</f>
      </c>
      <c r="E153" s="59">
        <f>'输入_需求计划'!H153</f>
      </c>
      <c r="F153" s="2">
        <f>IFERROR(VLOOKUP(B153,'输入_物料库存信息'!A:F,3,FALSE),0)+IFERROR(VLOOKUP(B153,'未完工数据透视表2'!A:B,2,FALSE),0)</f>
      </c>
      <c r="G153" s="2">
        <f>IFERROR(VLOOKUP(B153,'输入_物料库存信息'!A:F,4,FALSE),0)</f>
      </c>
      <c r="H153" s="2">
        <f>IFERROR(VLOOKUP(B153,'输入_物料库存信息'!A:F,5,FALSE),0)</f>
      </c>
      <c r="I153" s="2">
        <f>IFERROR(VLOOKUP(B153,'输入_物料库存信息'!A:F,6,FALSE),0)</f>
      </c>
      <c r="J153" s="2">
        <f>IFERROR(IFERROR(VLOOKUP(B153,'输入-物料产能数据-不考虑工序'!A:E,3,FALSE),0),0)</f>
      </c>
      <c r="K153" s="2">
        <f>IFERROR(VLOOKUP(B153,'输入-物料产能数据-不考虑工序'!A:E,4,FALSE),0)</f>
      </c>
      <c r="L153" s="2">
        <f>IFERROR(VLOOKUP(B153,'输入-物料产能数据-不考虑工序'!A:E,5,FALSE),0)</f>
      </c>
      <c r="M153">
        <f>IFERROR(VLOOKUP(A153,'输入_需求计划'!A:I,9,FALSE),0)</f>
      </c>
    </row>
    <row r="154">
      <c r="A154" s="20">
        <f>'输入_需求计划'!A154</f>
      </c>
      <c r="B154" s="20">
        <f>'输入_需求计划'!C154</f>
      </c>
      <c r="C154" s="20">
        <f>'输入_需求计划'!D154</f>
      </c>
      <c r="D154" s="20">
        <f>'输入_需求计划'!G154</f>
      </c>
      <c r="E154" s="59">
        <f>'输入_需求计划'!H154</f>
      </c>
      <c r="F154" s="2">
        <f>IFERROR(VLOOKUP(B154,'输入_物料库存信息'!A:F,3,FALSE),0)+IFERROR(VLOOKUP(B154,'未完工数据透视表2'!A:B,2,FALSE),0)</f>
      </c>
      <c r="G154" s="2">
        <f>IFERROR(VLOOKUP(B154,'输入_物料库存信息'!A:F,4,FALSE),0)</f>
      </c>
      <c r="H154" s="2">
        <f>IFERROR(VLOOKUP(B154,'输入_物料库存信息'!A:F,5,FALSE),0)</f>
      </c>
      <c r="I154" s="2">
        <f>IFERROR(VLOOKUP(B154,'输入_物料库存信息'!A:F,6,FALSE),0)</f>
      </c>
      <c r="J154" s="2">
        <f>IFERROR(IFERROR(VLOOKUP(B154,'输入-物料产能数据-不考虑工序'!A:E,3,FALSE),0),0)</f>
      </c>
      <c r="K154" s="2">
        <f>IFERROR(VLOOKUP(B154,'输入-物料产能数据-不考虑工序'!A:E,4,FALSE),0)</f>
      </c>
      <c r="L154" s="2">
        <f>IFERROR(VLOOKUP(B154,'输入-物料产能数据-不考虑工序'!A:E,5,FALSE),0)</f>
      </c>
      <c r="M154">
        <f>IFERROR(VLOOKUP(A154,'输入_需求计划'!A:I,9,FALSE),0)</f>
      </c>
    </row>
    <row r="155">
      <c r="A155" s="20">
        <f>'输入_需求计划'!A155</f>
      </c>
      <c r="B155" s="20">
        <f>'输入_需求计划'!C155</f>
      </c>
      <c r="C155" s="20">
        <f>'输入_需求计划'!D155</f>
      </c>
      <c r="D155" s="20">
        <f>'输入_需求计划'!G155</f>
      </c>
      <c r="E155" s="59">
        <f>'输入_需求计划'!H155</f>
      </c>
      <c r="F155" s="2">
        <f>IFERROR(VLOOKUP(B155,'输入_物料库存信息'!A:F,3,FALSE),0)+IFERROR(VLOOKUP(B155,'未完工数据透视表2'!A:B,2,FALSE),0)</f>
      </c>
      <c r="G155" s="2">
        <f>IFERROR(VLOOKUP(B155,'输入_物料库存信息'!A:F,4,FALSE),0)</f>
      </c>
      <c r="H155" s="2">
        <f>IFERROR(VLOOKUP(B155,'输入_物料库存信息'!A:F,5,FALSE),0)</f>
      </c>
      <c r="I155" s="2">
        <f>IFERROR(VLOOKUP(B155,'输入_物料库存信息'!A:F,6,FALSE),0)</f>
      </c>
      <c r="J155" s="2">
        <f>IFERROR(IFERROR(VLOOKUP(B155,'输入-物料产能数据-不考虑工序'!A:E,3,FALSE),0),0)</f>
      </c>
      <c r="K155" s="2">
        <f>IFERROR(VLOOKUP(B155,'输入-物料产能数据-不考虑工序'!A:E,4,FALSE),0)</f>
      </c>
      <c r="L155" s="2">
        <f>IFERROR(VLOOKUP(B155,'输入-物料产能数据-不考虑工序'!A:E,5,FALSE),0)</f>
      </c>
      <c r="M155">
        <f>IFERROR(VLOOKUP(A155,'输入_需求计划'!A:I,9,FALSE),0)</f>
      </c>
    </row>
    <row r="156">
      <c r="A156" s="20">
        <f>'输入_需求计划'!A156</f>
      </c>
      <c r="B156" s="20">
        <f>'输入_需求计划'!C156</f>
      </c>
      <c r="C156" s="20">
        <f>'输入_需求计划'!D156</f>
      </c>
      <c r="D156" s="20">
        <f>'输入_需求计划'!G156</f>
      </c>
      <c r="E156" s="59">
        <f>'输入_需求计划'!H156</f>
      </c>
      <c r="F156" s="2">
        <f>IFERROR(VLOOKUP(B156,'输入_物料库存信息'!A:F,3,FALSE),0)+IFERROR(VLOOKUP(B156,'未完工数据透视表2'!A:B,2,FALSE),0)</f>
      </c>
      <c r="G156" s="2">
        <f>IFERROR(VLOOKUP(B156,'输入_物料库存信息'!A:F,4,FALSE),0)</f>
      </c>
      <c r="H156" s="2">
        <f>IFERROR(VLOOKUP(B156,'输入_物料库存信息'!A:F,5,FALSE),0)</f>
      </c>
      <c r="I156" s="2">
        <f>IFERROR(VLOOKUP(B156,'输入_物料库存信息'!A:F,6,FALSE),0)</f>
      </c>
      <c r="J156" s="2">
        <f>IFERROR(IFERROR(VLOOKUP(B156,'输入-物料产能数据-不考虑工序'!A:E,3,FALSE),0),0)</f>
      </c>
      <c r="K156" s="2">
        <f>IFERROR(VLOOKUP(B156,'输入-物料产能数据-不考虑工序'!A:E,4,FALSE),0)</f>
      </c>
      <c r="L156" s="2">
        <f>IFERROR(VLOOKUP(B156,'输入-物料产能数据-不考虑工序'!A:E,5,FALSE),0)</f>
      </c>
      <c r="M156">
        <f>IFERROR(VLOOKUP(A156,'输入_需求计划'!A:I,9,FALSE),0)</f>
      </c>
    </row>
    <row r="157">
      <c r="A157" s="20">
        <f>'输入_需求计划'!A157</f>
      </c>
      <c r="B157" s="20">
        <f>'输入_需求计划'!C157</f>
      </c>
      <c r="C157" s="20">
        <f>'输入_需求计划'!D157</f>
      </c>
      <c r="D157" s="20">
        <f>'输入_需求计划'!G157</f>
      </c>
      <c r="E157" s="59">
        <f>'输入_需求计划'!H157</f>
      </c>
      <c r="F157" s="2">
        <f>IFERROR(VLOOKUP(B157,'输入_物料库存信息'!A:F,3,FALSE),0)+IFERROR(VLOOKUP(B157,'未完工数据透视表2'!A:B,2,FALSE),0)</f>
      </c>
      <c r="G157" s="2">
        <f>IFERROR(VLOOKUP(B157,'输入_物料库存信息'!A:F,4,FALSE),0)</f>
      </c>
      <c r="H157" s="2">
        <f>IFERROR(VLOOKUP(B157,'输入_物料库存信息'!A:F,5,FALSE),0)</f>
      </c>
      <c r="I157" s="2">
        <f>IFERROR(VLOOKUP(B157,'输入_物料库存信息'!A:F,6,FALSE),0)</f>
      </c>
      <c r="J157" s="2">
        <f>IFERROR(IFERROR(VLOOKUP(B157,'输入-物料产能数据-不考虑工序'!A:E,3,FALSE),0),0)</f>
      </c>
      <c r="K157" s="2">
        <f>IFERROR(VLOOKUP(B157,'输入-物料产能数据-不考虑工序'!A:E,4,FALSE),0)</f>
      </c>
      <c r="L157" s="2">
        <f>IFERROR(VLOOKUP(B157,'输入-物料产能数据-不考虑工序'!A:E,5,FALSE),0)</f>
      </c>
      <c r="M157">
        <f>IFERROR(VLOOKUP(A157,'输入_需求计划'!A:I,9,FALSE),0)</f>
      </c>
    </row>
    <row r="158">
      <c r="A158" s="20">
        <f>'输入_需求计划'!A158</f>
      </c>
      <c r="B158" s="20">
        <f>'输入_需求计划'!C158</f>
      </c>
      <c r="C158" s="20">
        <f>'输入_需求计划'!D158</f>
      </c>
      <c r="D158" s="20">
        <f>'输入_需求计划'!G158</f>
      </c>
      <c r="E158" s="59">
        <f>'输入_需求计划'!H158</f>
      </c>
      <c r="F158" s="2">
        <f>IFERROR(VLOOKUP(B158,'输入_物料库存信息'!A:F,3,FALSE),0)+IFERROR(VLOOKUP(B158,'未完工数据透视表2'!A:B,2,FALSE),0)</f>
      </c>
      <c r="G158" s="2">
        <f>IFERROR(VLOOKUP(B158,'输入_物料库存信息'!A:F,4,FALSE),0)</f>
      </c>
      <c r="H158" s="2">
        <f>IFERROR(VLOOKUP(B158,'输入_物料库存信息'!A:F,5,FALSE),0)</f>
      </c>
      <c r="I158" s="2">
        <f>IFERROR(VLOOKUP(B158,'输入_物料库存信息'!A:F,6,FALSE),0)</f>
      </c>
      <c r="J158" s="2">
        <f>IFERROR(IFERROR(VLOOKUP(B158,'输入-物料产能数据-不考虑工序'!A:E,3,FALSE),0),0)</f>
      </c>
      <c r="K158" s="2">
        <f>IFERROR(VLOOKUP(B158,'输入-物料产能数据-不考虑工序'!A:E,4,FALSE),0)</f>
      </c>
      <c r="L158" s="2">
        <f>IFERROR(VLOOKUP(B158,'输入-物料产能数据-不考虑工序'!A:E,5,FALSE),0)</f>
      </c>
      <c r="M158">
        <f>IFERROR(VLOOKUP(A158,'输入_需求计划'!A:I,9,FALSE),0)</f>
      </c>
    </row>
    <row r="159">
      <c r="A159" s="20">
        <f>'输入_需求计划'!A159</f>
      </c>
      <c r="B159" s="20">
        <f>'输入_需求计划'!C159</f>
      </c>
      <c r="C159" s="20">
        <f>'输入_需求计划'!D159</f>
      </c>
      <c r="D159" s="20">
        <f>'输入_需求计划'!G159</f>
      </c>
      <c r="E159" s="59">
        <f>'输入_需求计划'!H159</f>
      </c>
      <c r="F159" s="2">
        <f>IFERROR(VLOOKUP(B159,'输入_物料库存信息'!A:F,3,FALSE),0)+IFERROR(VLOOKUP(B159,'未完工数据透视表2'!A:B,2,FALSE),0)</f>
      </c>
      <c r="G159" s="2">
        <f>IFERROR(VLOOKUP(B159,'输入_物料库存信息'!A:F,4,FALSE),0)</f>
      </c>
      <c r="H159" s="2">
        <f>IFERROR(VLOOKUP(B159,'输入_物料库存信息'!A:F,5,FALSE),0)</f>
      </c>
      <c r="I159" s="2">
        <f>IFERROR(VLOOKUP(B159,'输入_物料库存信息'!A:F,6,FALSE),0)</f>
      </c>
      <c r="J159" s="2">
        <f>IFERROR(IFERROR(VLOOKUP(B159,'输入-物料产能数据-不考虑工序'!A:E,3,FALSE),0),0)</f>
      </c>
      <c r="K159" s="2">
        <f>IFERROR(VLOOKUP(B159,'输入-物料产能数据-不考虑工序'!A:E,4,FALSE),0)</f>
      </c>
      <c r="L159" s="2">
        <f>IFERROR(VLOOKUP(B159,'输入-物料产能数据-不考虑工序'!A:E,5,FALSE),0)</f>
      </c>
      <c r="M159">
        <f>IFERROR(VLOOKUP(A159,'输入_需求计划'!A:I,9,FALSE),0)</f>
      </c>
    </row>
    <row r="160">
      <c r="A160" s="20">
        <f>'输入_需求计划'!A160</f>
      </c>
      <c r="B160" s="20">
        <f>'输入_需求计划'!C160</f>
      </c>
      <c r="C160" s="20">
        <f>'输入_需求计划'!D160</f>
      </c>
      <c r="D160" s="20">
        <f>'输入_需求计划'!G160</f>
      </c>
      <c r="E160" s="59">
        <f>'输入_需求计划'!H160</f>
      </c>
      <c r="F160" s="2">
        <f>IFERROR(VLOOKUP(B160,'输入_物料库存信息'!A:F,3,FALSE),0)+IFERROR(VLOOKUP(B160,'未完工数据透视表2'!A:B,2,FALSE),0)</f>
      </c>
      <c r="G160" s="2">
        <f>IFERROR(VLOOKUP(B160,'输入_物料库存信息'!A:F,4,FALSE),0)</f>
      </c>
      <c r="H160" s="2">
        <f>IFERROR(VLOOKUP(B160,'输入_物料库存信息'!A:F,5,FALSE),0)</f>
      </c>
      <c r="I160" s="2">
        <f>IFERROR(VLOOKUP(B160,'输入_物料库存信息'!A:F,6,FALSE),0)</f>
      </c>
      <c r="J160" s="2">
        <f>IFERROR(IFERROR(VLOOKUP(B160,'输入-物料产能数据-不考虑工序'!A:E,3,FALSE),0),0)</f>
      </c>
      <c r="K160" s="2">
        <f>IFERROR(VLOOKUP(B160,'输入-物料产能数据-不考虑工序'!A:E,4,FALSE),0)</f>
      </c>
      <c r="L160" s="2">
        <f>IFERROR(VLOOKUP(B160,'输入-物料产能数据-不考虑工序'!A:E,5,FALSE),0)</f>
      </c>
      <c r="M160">
        <f>IFERROR(VLOOKUP(A160,'输入_需求计划'!A:I,9,FALSE),0)</f>
      </c>
    </row>
    <row r="161">
      <c r="A161" s="20">
        <f>'输入_需求计划'!A161</f>
      </c>
      <c r="B161" s="20">
        <f>'输入_需求计划'!C161</f>
      </c>
      <c r="C161" s="20">
        <f>'输入_需求计划'!D161</f>
      </c>
      <c r="D161" s="20">
        <f>'输入_需求计划'!G161</f>
      </c>
      <c r="E161" s="59">
        <f>'输入_需求计划'!H161</f>
      </c>
      <c r="F161" s="2">
        <f>IFERROR(VLOOKUP(B161,'输入_物料库存信息'!A:F,3,FALSE),0)+IFERROR(VLOOKUP(B161,'未完工数据透视表2'!A:B,2,FALSE),0)</f>
      </c>
      <c r="G161" s="2">
        <f>IFERROR(VLOOKUP(B161,'输入_物料库存信息'!A:F,4,FALSE),0)</f>
      </c>
      <c r="H161" s="2">
        <f>IFERROR(VLOOKUP(B161,'输入_物料库存信息'!A:F,5,FALSE),0)</f>
      </c>
      <c r="I161" s="2">
        <f>IFERROR(VLOOKUP(B161,'输入_物料库存信息'!A:F,6,FALSE),0)</f>
      </c>
      <c r="J161" s="2">
        <f>IFERROR(IFERROR(VLOOKUP(B161,'输入-物料产能数据-不考虑工序'!A:E,3,FALSE),0),0)</f>
      </c>
      <c r="K161" s="2">
        <f>IFERROR(VLOOKUP(B161,'输入-物料产能数据-不考虑工序'!A:E,4,FALSE),0)</f>
      </c>
      <c r="L161" s="2">
        <f>IFERROR(VLOOKUP(B161,'输入-物料产能数据-不考虑工序'!A:E,5,FALSE),0)</f>
      </c>
      <c r="M161">
        <f>IFERROR(VLOOKUP(A161,'输入_需求计划'!A:I,9,FALSE),0)</f>
      </c>
    </row>
    <row r="162">
      <c r="A162" s="20">
        <f>'输入_需求计划'!A162</f>
      </c>
      <c r="B162" s="20">
        <f>'输入_需求计划'!C162</f>
      </c>
      <c r="C162" s="20">
        <f>'输入_需求计划'!D162</f>
      </c>
      <c r="D162" s="20">
        <f>'输入_需求计划'!G162</f>
      </c>
      <c r="E162" s="59">
        <f>'输入_需求计划'!H162</f>
      </c>
      <c r="F162" s="2">
        <f>IFERROR(VLOOKUP(B162,'输入_物料库存信息'!A:F,3,FALSE),0)+IFERROR(VLOOKUP(B162,'未完工数据透视表2'!A:B,2,FALSE),0)</f>
      </c>
      <c r="G162" s="2">
        <f>IFERROR(VLOOKUP(B162,'输入_物料库存信息'!A:F,4,FALSE),0)</f>
      </c>
      <c r="H162" s="2">
        <f>IFERROR(VLOOKUP(B162,'输入_物料库存信息'!A:F,5,FALSE),0)</f>
      </c>
      <c r="I162" s="2">
        <f>IFERROR(VLOOKUP(B162,'输入_物料库存信息'!A:F,6,FALSE),0)</f>
      </c>
      <c r="J162" s="2">
        <f>IFERROR(IFERROR(VLOOKUP(B162,'输入-物料产能数据-不考虑工序'!A:E,3,FALSE),0),0)</f>
      </c>
      <c r="K162" s="2">
        <f>IFERROR(VLOOKUP(B162,'输入-物料产能数据-不考虑工序'!A:E,4,FALSE),0)</f>
      </c>
      <c r="L162" s="2">
        <f>IFERROR(VLOOKUP(B162,'输入-物料产能数据-不考虑工序'!A:E,5,FALSE),0)</f>
      </c>
      <c r="M162">
        <f>IFERROR(VLOOKUP(A162,'输入_需求计划'!A:I,9,FALSE),0)</f>
      </c>
    </row>
    <row r="163">
      <c r="A163" s="20">
        <f>'输入_需求计划'!A163</f>
      </c>
      <c r="B163" s="20">
        <f>'输入_需求计划'!C163</f>
      </c>
      <c r="C163" s="20">
        <f>'输入_需求计划'!D163</f>
      </c>
      <c r="D163" s="20">
        <f>'输入_需求计划'!G163</f>
      </c>
      <c r="E163" s="59">
        <f>'输入_需求计划'!H163</f>
      </c>
      <c r="F163" s="2">
        <f>IFERROR(VLOOKUP(B163,'输入_物料库存信息'!A:F,3,FALSE),0)+IFERROR(VLOOKUP(B163,'未完工数据透视表2'!A:B,2,FALSE),0)</f>
      </c>
      <c r="G163" s="2">
        <f>IFERROR(VLOOKUP(B163,'输入_物料库存信息'!A:F,4,FALSE),0)</f>
      </c>
      <c r="H163" s="2">
        <f>IFERROR(VLOOKUP(B163,'输入_物料库存信息'!A:F,5,FALSE),0)</f>
      </c>
      <c r="I163" s="2">
        <f>IFERROR(VLOOKUP(B163,'输入_物料库存信息'!A:F,6,FALSE),0)</f>
      </c>
      <c r="J163" s="2">
        <f>IFERROR(IFERROR(VLOOKUP(B163,'输入-物料产能数据-不考虑工序'!A:E,3,FALSE),0),0)</f>
      </c>
      <c r="K163" s="2">
        <f>IFERROR(VLOOKUP(B163,'输入-物料产能数据-不考虑工序'!A:E,4,FALSE),0)</f>
      </c>
      <c r="L163" s="2">
        <f>IFERROR(VLOOKUP(B163,'输入-物料产能数据-不考虑工序'!A:E,5,FALSE),0)</f>
      </c>
      <c r="M163">
        <f>IFERROR(VLOOKUP(A163,'输入_需求计划'!A:I,9,FALSE),0)</f>
      </c>
    </row>
    <row r="164">
      <c r="A164" s="20">
        <f>'输入_需求计划'!A164</f>
      </c>
      <c r="B164" s="20">
        <f>'输入_需求计划'!C164</f>
      </c>
      <c r="C164" s="20">
        <f>'输入_需求计划'!D164</f>
      </c>
      <c r="D164" s="20">
        <f>'输入_需求计划'!G164</f>
      </c>
      <c r="E164" s="59">
        <f>'输入_需求计划'!H164</f>
      </c>
      <c r="F164" s="2">
        <f>IFERROR(VLOOKUP(B164,'输入_物料库存信息'!A:F,3,FALSE),0)+IFERROR(VLOOKUP(B164,'未完工数据透视表2'!A:B,2,FALSE),0)</f>
      </c>
      <c r="G164" s="2">
        <f>IFERROR(VLOOKUP(B164,'输入_物料库存信息'!A:F,4,FALSE),0)</f>
      </c>
      <c r="H164" s="2">
        <f>IFERROR(VLOOKUP(B164,'输入_物料库存信息'!A:F,5,FALSE),0)</f>
      </c>
      <c r="I164" s="2">
        <f>IFERROR(VLOOKUP(B164,'输入_物料库存信息'!A:F,6,FALSE),0)</f>
      </c>
      <c r="J164" s="2">
        <f>IFERROR(IFERROR(VLOOKUP(B164,'输入-物料产能数据-不考虑工序'!A:E,3,FALSE),0),0)</f>
      </c>
      <c r="K164" s="2">
        <f>IFERROR(VLOOKUP(B164,'输入-物料产能数据-不考虑工序'!A:E,4,FALSE),0)</f>
      </c>
      <c r="L164" s="2">
        <f>IFERROR(VLOOKUP(B164,'输入-物料产能数据-不考虑工序'!A:E,5,FALSE),0)</f>
      </c>
      <c r="M164">
        <f>IFERROR(VLOOKUP(A164,'输入_需求计划'!A:I,9,FALSE),0)</f>
      </c>
    </row>
    <row r="165">
      <c r="A165" s="20">
        <f>'输入_需求计划'!A165</f>
      </c>
      <c r="B165" s="20">
        <f>'输入_需求计划'!C165</f>
      </c>
      <c r="C165" s="20">
        <f>'输入_需求计划'!D165</f>
      </c>
      <c r="D165" s="20">
        <f>'输入_需求计划'!G165</f>
      </c>
      <c r="E165" s="59">
        <f>'输入_需求计划'!H165</f>
      </c>
      <c r="F165" s="2">
        <f>IFERROR(VLOOKUP(B165,'输入_物料库存信息'!A:F,3,FALSE),0)+IFERROR(VLOOKUP(B165,'未完工数据透视表2'!A:B,2,FALSE),0)</f>
      </c>
      <c r="G165" s="2">
        <f>IFERROR(VLOOKUP(B165,'输入_物料库存信息'!A:F,4,FALSE),0)</f>
      </c>
      <c r="H165" s="2">
        <f>IFERROR(VLOOKUP(B165,'输入_物料库存信息'!A:F,5,FALSE),0)</f>
      </c>
      <c r="I165" s="2">
        <f>IFERROR(VLOOKUP(B165,'输入_物料库存信息'!A:F,6,FALSE),0)</f>
      </c>
      <c r="J165" s="2">
        <f>IFERROR(IFERROR(VLOOKUP(B165,'输入-物料产能数据-不考虑工序'!A:E,3,FALSE),0),0)</f>
      </c>
      <c r="K165" s="2">
        <f>IFERROR(VLOOKUP(B165,'输入-物料产能数据-不考虑工序'!A:E,4,FALSE),0)</f>
      </c>
      <c r="L165" s="2">
        <f>IFERROR(VLOOKUP(B165,'输入-物料产能数据-不考虑工序'!A:E,5,FALSE),0)</f>
      </c>
      <c r="M165">
        <f>IFERROR(VLOOKUP(A165,'输入_需求计划'!A:I,9,FALSE),0)</f>
      </c>
    </row>
    <row r="166">
      <c r="A166" s="20">
        <f>'输入_需求计划'!A166</f>
      </c>
      <c r="B166" s="20">
        <f>'输入_需求计划'!C166</f>
      </c>
      <c r="C166" s="20">
        <f>'输入_需求计划'!D166</f>
      </c>
      <c r="D166" s="20">
        <f>'输入_需求计划'!G166</f>
      </c>
      <c r="E166" s="59">
        <f>'输入_需求计划'!H166</f>
      </c>
      <c r="F166" s="2">
        <f>IFERROR(VLOOKUP(B166,'输入_物料库存信息'!A:F,3,FALSE),0)+IFERROR(VLOOKUP(B166,'未完工数据透视表2'!A:B,2,FALSE),0)</f>
      </c>
      <c r="G166" s="2">
        <f>IFERROR(VLOOKUP(B166,'输入_物料库存信息'!A:F,4,FALSE),0)</f>
      </c>
      <c r="H166" s="2">
        <f>IFERROR(VLOOKUP(B166,'输入_物料库存信息'!A:F,5,FALSE),0)</f>
      </c>
      <c r="I166" s="2">
        <f>IFERROR(VLOOKUP(B166,'输入_物料库存信息'!A:F,6,FALSE),0)</f>
      </c>
      <c r="J166" s="2">
        <f>IFERROR(IFERROR(VLOOKUP(B166,'输入-物料产能数据-不考虑工序'!A:E,3,FALSE),0),0)</f>
      </c>
      <c r="K166" s="2">
        <f>IFERROR(VLOOKUP(B166,'输入-物料产能数据-不考虑工序'!A:E,4,FALSE),0)</f>
      </c>
      <c r="L166" s="2">
        <f>IFERROR(VLOOKUP(B166,'输入-物料产能数据-不考虑工序'!A:E,5,FALSE),0)</f>
      </c>
      <c r="M166">
        <f>IFERROR(VLOOKUP(A166,'输入_需求计划'!A:I,9,FALSE),0)</f>
      </c>
    </row>
    <row r="167">
      <c r="A167" s="20">
        <f>'输入_需求计划'!A167</f>
      </c>
      <c r="B167" s="20">
        <f>'输入_需求计划'!C167</f>
      </c>
      <c r="C167" s="20">
        <f>'输入_需求计划'!D167</f>
      </c>
      <c r="D167" s="20">
        <f>'输入_需求计划'!G167</f>
      </c>
      <c r="E167" s="59">
        <f>'输入_需求计划'!H167</f>
      </c>
      <c r="F167" s="2">
        <f>IFERROR(VLOOKUP(B167,'输入_物料库存信息'!A:F,3,FALSE),0)+IFERROR(VLOOKUP(B167,'未完工数据透视表2'!A:B,2,FALSE),0)</f>
      </c>
      <c r="G167" s="2">
        <f>IFERROR(VLOOKUP(B167,'输入_物料库存信息'!A:F,4,FALSE),0)</f>
      </c>
      <c r="H167" s="2">
        <f>IFERROR(VLOOKUP(B167,'输入_物料库存信息'!A:F,5,FALSE),0)</f>
      </c>
      <c r="I167" s="2">
        <f>IFERROR(VLOOKUP(B167,'输入_物料库存信息'!A:F,6,FALSE),0)</f>
      </c>
      <c r="J167" s="2">
        <f>IFERROR(IFERROR(VLOOKUP(B167,'输入-物料产能数据-不考虑工序'!A:E,3,FALSE),0),0)</f>
      </c>
      <c r="K167" s="2">
        <f>IFERROR(VLOOKUP(B167,'输入-物料产能数据-不考虑工序'!A:E,4,FALSE),0)</f>
      </c>
      <c r="L167" s="2">
        <f>IFERROR(VLOOKUP(B167,'输入-物料产能数据-不考虑工序'!A:E,5,FALSE),0)</f>
      </c>
      <c r="M167">
        <f>IFERROR(VLOOKUP(A167,'输入_需求计划'!A:I,9,FALSE),0)</f>
      </c>
    </row>
    <row r="168">
      <c r="A168" s="20">
        <f>'输入_需求计划'!A168</f>
      </c>
      <c r="B168" s="20">
        <f>'输入_需求计划'!C168</f>
      </c>
      <c r="C168" s="20">
        <f>'输入_需求计划'!D168</f>
      </c>
      <c r="D168" s="20">
        <f>'输入_需求计划'!G168</f>
      </c>
      <c r="E168" s="59">
        <f>'输入_需求计划'!H168</f>
      </c>
      <c r="F168" s="2">
        <f>IFERROR(VLOOKUP(B168,'输入_物料库存信息'!A:F,3,FALSE),0)+IFERROR(VLOOKUP(B168,'未完工数据透视表2'!A:B,2,FALSE),0)</f>
      </c>
      <c r="G168" s="2">
        <f>IFERROR(VLOOKUP(B168,'输入_物料库存信息'!A:F,4,FALSE),0)</f>
      </c>
      <c r="H168" s="2">
        <f>IFERROR(VLOOKUP(B168,'输入_物料库存信息'!A:F,5,FALSE),0)</f>
      </c>
      <c r="I168" s="2">
        <f>IFERROR(VLOOKUP(B168,'输入_物料库存信息'!A:F,6,FALSE),0)</f>
      </c>
      <c r="J168" s="2">
        <f>IFERROR(IFERROR(VLOOKUP(B168,'输入-物料产能数据-不考虑工序'!A:E,3,FALSE),0),0)</f>
      </c>
      <c r="K168" s="2">
        <f>IFERROR(VLOOKUP(B168,'输入-物料产能数据-不考虑工序'!A:E,4,FALSE),0)</f>
      </c>
      <c r="L168" s="2">
        <f>IFERROR(VLOOKUP(B168,'输入-物料产能数据-不考虑工序'!A:E,5,FALSE),0)</f>
      </c>
      <c r="M168">
        <f>IFERROR(VLOOKUP(A168,'输入_需求计划'!A:I,9,FALSE),0)</f>
      </c>
    </row>
    <row r="169">
      <c r="A169" s="20">
        <f>'输入_需求计划'!A169</f>
      </c>
      <c r="B169" s="20">
        <f>'输入_需求计划'!C169</f>
      </c>
      <c r="C169" s="20">
        <f>'输入_需求计划'!D169</f>
      </c>
      <c r="D169" s="20">
        <f>'输入_需求计划'!G169</f>
      </c>
      <c r="E169" s="59">
        <f>'输入_需求计划'!H169</f>
      </c>
      <c r="F169" s="2">
        <f>IFERROR(VLOOKUP(B169,'输入_物料库存信息'!A:F,3,FALSE),0)+IFERROR(VLOOKUP(B169,'未完工数据透视表2'!A:B,2,FALSE),0)</f>
      </c>
      <c r="G169" s="2">
        <f>IFERROR(VLOOKUP(B169,'输入_物料库存信息'!A:F,4,FALSE),0)</f>
      </c>
      <c r="H169" s="2">
        <f>IFERROR(VLOOKUP(B169,'输入_物料库存信息'!A:F,5,FALSE),0)</f>
      </c>
      <c r="I169" s="2">
        <f>IFERROR(VLOOKUP(B169,'输入_物料库存信息'!A:F,6,FALSE),0)</f>
      </c>
      <c r="J169" s="2">
        <f>IFERROR(IFERROR(VLOOKUP(B169,'输入-物料产能数据-不考虑工序'!A:E,3,FALSE),0),0)</f>
      </c>
      <c r="K169" s="2">
        <f>IFERROR(VLOOKUP(B169,'输入-物料产能数据-不考虑工序'!A:E,4,FALSE),0)</f>
      </c>
      <c r="L169" s="2">
        <f>IFERROR(VLOOKUP(B169,'输入-物料产能数据-不考虑工序'!A:E,5,FALSE),0)</f>
      </c>
      <c r="M169">
        <f>IFERROR(VLOOKUP(A169,'输入_需求计划'!A:I,9,FALSE),0)</f>
      </c>
    </row>
    <row r="170">
      <c r="A170" s="20">
        <f>'输入_需求计划'!A170</f>
      </c>
      <c r="B170" s="20">
        <f>'输入_需求计划'!C170</f>
      </c>
      <c r="C170" s="20">
        <f>'输入_需求计划'!D170</f>
      </c>
      <c r="D170" s="20">
        <f>'输入_需求计划'!G170</f>
      </c>
      <c r="E170" s="59">
        <f>'输入_需求计划'!H170</f>
      </c>
      <c r="F170" s="2">
        <f>IFERROR(VLOOKUP(B170,'输入_物料库存信息'!A:F,3,FALSE),0)+IFERROR(VLOOKUP(B170,'未完工数据透视表2'!A:B,2,FALSE),0)</f>
      </c>
      <c r="G170" s="2">
        <f>IFERROR(VLOOKUP(B170,'输入_物料库存信息'!A:F,4,FALSE),0)</f>
      </c>
      <c r="H170" s="2">
        <f>IFERROR(VLOOKUP(B170,'输入_物料库存信息'!A:F,5,FALSE),0)</f>
      </c>
      <c r="I170" s="2">
        <f>IFERROR(VLOOKUP(B170,'输入_物料库存信息'!A:F,6,FALSE),0)</f>
      </c>
      <c r="J170" s="2">
        <f>IFERROR(IFERROR(VLOOKUP(B170,'输入-物料产能数据-不考虑工序'!A:E,3,FALSE),0),0)</f>
      </c>
      <c r="K170" s="2">
        <f>IFERROR(VLOOKUP(B170,'输入-物料产能数据-不考虑工序'!A:E,4,FALSE),0)</f>
      </c>
      <c r="L170" s="2">
        <f>IFERROR(VLOOKUP(B170,'输入-物料产能数据-不考虑工序'!A:E,5,FALSE),0)</f>
      </c>
      <c r="M170">
        <f>IFERROR(VLOOKUP(A170,'输入_需求计划'!A:I,9,FALSE),0)</f>
      </c>
    </row>
    <row r="171">
      <c r="A171" s="20">
        <f>'输入_需求计划'!A171</f>
      </c>
      <c r="B171" s="20">
        <f>'输入_需求计划'!C171</f>
      </c>
      <c r="C171" s="20">
        <f>'输入_需求计划'!D171</f>
      </c>
      <c r="D171" s="20">
        <f>'输入_需求计划'!G171</f>
      </c>
      <c r="E171" s="59">
        <f>'输入_需求计划'!H171</f>
      </c>
      <c r="F171" s="2">
        <f>IFERROR(VLOOKUP(B171,'输入_物料库存信息'!A:F,3,FALSE),0)+IFERROR(VLOOKUP(B171,'未完工数据透视表2'!A:B,2,FALSE),0)</f>
      </c>
      <c r="G171" s="2">
        <f>IFERROR(VLOOKUP(B171,'输入_物料库存信息'!A:F,4,FALSE),0)</f>
      </c>
      <c r="H171" s="2">
        <f>IFERROR(VLOOKUP(B171,'输入_物料库存信息'!A:F,5,FALSE),0)</f>
      </c>
      <c r="I171" s="2">
        <f>IFERROR(VLOOKUP(B171,'输入_物料库存信息'!A:F,6,FALSE),0)</f>
      </c>
      <c r="J171" s="2">
        <f>IFERROR(IFERROR(VLOOKUP(B171,'输入-物料产能数据-不考虑工序'!A:E,3,FALSE),0),0)</f>
      </c>
      <c r="K171" s="2">
        <f>IFERROR(VLOOKUP(B171,'输入-物料产能数据-不考虑工序'!A:E,4,FALSE),0)</f>
      </c>
      <c r="L171" s="2">
        <f>IFERROR(VLOOKUP(B171,'输入-物料产能数据-不考虑工序'!A:E,5,FALSE),0)</f>
      </c>
      <c r="M171">
        <f>IFERROR(VLOOKUP(A171,'输入_需求计划'!A:I,9,FALSE),0)</f>
      </c>
    </row>
    <row r="172">
      <c r="A172" s="20">
        <f>'输入_需求计划'!A172</f>
      </c>
      <c r="B172" s="20">
        <f>'输入_需求计划'!C172</f>
      </c>
      <c r="C172" s="20">
        <f>'输入_需求计划'!D172</f>
      </c>
      <c r="D172" s="20">
        <f>'输入_需求计划'!G172</f>
      </c>
      <c r="E172" s="59">
        <f>'输入_需求计划'!H172</f>
      </c>
      <c r="F172" s="2">
        <f>IFERROR(VLOOKUP(B172,'输入_物料库存信息'!A:F,3,FALSE),0)+IFERROR(VLOOKUP(B172,'未完工数据透视表2'!A:B,2,FALSE),0)</f>
      </c>
      <c r="G172" s="2">
        <f>IFERROR(VLOOKUP(B172,'输入_物料库存信息'!A:F,4,FALSE),0)</f>
      </c>
      <c r="H172" s="2">
        <f>IFERROR(VLOOKUP(B172,'输入_物料库存信息'!A:F,5,FALSE),0)</f>
      </c>
      <c r="I172" s="2">
        <f>IFERROR(VLOOKUP(B172,'输入_物料库存信息'!A:F,6,FALSE),0)</f>
      </c>
      <c r="J172" s="2">
        <f>IFERROR(IFERROR(VLOOKUP(B172,'输入-物料产能数据-不考虑工序'!A:E,3,FALSE),0),0)</f>
      </c>
      <c r="K172" s="2">
        <f>IFERROR(VLOOKUP(B172,'输入-物料产能数据-不考虑工序'!A:E,4,FALSE),0)</f>
      </c>
      <c r="L172" s="2">
        <f>IFERROR(VLOOKUP(B172,'输入-物料产能数据-不考虑工序'!A:E,5,FALSE),0)</f>
      </c>
      <c r="M172">
        <f>IFERROR(VLOOKUP(A172,'输入_需求计划'!A:I,9,FALSE),0)</f>
      </c>
    </row>
    <row r="173">
      <c r="A173" s="20">
        <f>'输入_需求计划'!A173</f>
      </c>
      <c r="B173" s="20">
        <f>'输入_需求计划'!C173</f>
      </c>
      <c r="C173" s="20">
        <f>'输入_需求计划'!D173</f>
      </c>
      <c r="D173" s="20">
        <f>'输入_需求计划'!G173</f>
      </c>
      <c r="E173" s="59">
        <f>'输入_需求计划'!H173</f>
      </c>
      <c r="F173" s="2">
        <f>IFERROR(VLOOKUP(B173,'输入_物料库存信息'!A:F,3,FALSE),0)+IFERROR(VLOOKUP(B173,'未完工数据透视表2'!A:B,2,FALSE),0)</f>
      </c>
      <c r="G173" s="2">
        <f>IFERROR(VLOOKUP(B173,'输入_物料库存信息'!A:F,4,FALSE),0)</f>
      </c>
      <c r="H173" s="2">
        <f>IFERROR(VLOOKUP(B173,'输入_物料库存信息'!A:F,5,FALSE),0)</f>
      </c>
      <c r="I173" s="2">
        <f>IFERROR(VLOOKUP(B173,'输入_物料库存信息'!A:F,6,FALSE),0)</f>
      </c>
      <c r="J173" s="2">
        <f>IFERROR(IFERROR(VLOOKUP(B173,'输入-物料产能数据-不考虑工序'!A:E,3,FALSE),0),0)</f>
      </c>
      <c r="K173" s="2">
        <f>IFERROR(VLOOKUP(B173,'输入-物料产能数据-不考虑工序'!A:E,4,FALSE),0)</f>
      </c>
      <c r="L173" s="2">
        <f>IFERROR(VLOOKUP(B173,'输入-物料产能数据-不考虑工序'!A:E,5,FALSE),0)</f>
      </c>
      <c r="M173">
        <f>IFERROR(VLOOKUP(A173,'输入_需求计划'!A:I,9,FALSE),0)</f>
      </c>
    </row>
    <row r="174">
      <c r="A174" s="20">
        <f>'输入_需求计划'!A174</f>
      </c>
      <c r="B174" s="20">
        <f>'输入_需求计划'!C174</f>
      </c>
      <c r="C174" s="20">
        <f>'输入_需求计划'!D174</f>
      </c>
      <c r="D174" s="20">
        <f>'输入_需求计划'!G174</f>
      </c>
      <c r="E174" s="59">
        <f>'输入_需求计划'!H174</f>
      </c>
      <c r="F174" s="2">
        <f>IFERROR(VLOOKUP(B174,'输入_物料库存信息'!A:F,3,FALSE),0)+IFERROR(VLOOKUP(B174,'未完工数据透视表2'!A:B,2,FALSE),0)</f>
      </c>
      <c r="G174" s="2">
        <f>IFERROR(VLOOKUP(B174,'输入_物料库存信息'!A:F,4,FALSE),0)</f>
      </c>
      <c r="H174" s="2">
        <f>IFERROR(VLOOKUP(B174,'输入_物料库存信息'!A:F,5,FALSE),0)</f>
      </c>
      <c r="I174" s="2">
        <f>IFERROR(VLOOKUP(B174,'输入_物料库存信息'!A:F,6,FALSE),0)</f>
      </c>
      <c r="J174" s="2">
        <f>IFERROR(IFERROR(VLOOKUP(B174,'输入-物料产能数据-不考虑工序'!A:E,3,FALSE),0),0)</f>
      </c>
      <c r="K174" s="2">
        <f>IFERROR(VLOOKUP(B174,'输入-物料产能数据-不考虑工序'!A:E,4,FALSE),0)</f>
      </c>
      <c r="L174" s="2">
        <f>IFERROR(VLOOKUP(B174,'输入-物料产能数据-不考虑工序'!A:E,5,FALSE),0)</f>
      </c>
      <c r="M174">
        <f>IFERROR(VLOOKUP(A174,'输入_需求计划'!A:I,9,FALSE),0)</f>
      </c>
    </row>
    <row r="175">
      <c r="A175" s="20">
        <f>'输入_需求计划'!A175</f>
      </c>
      <c r="B175" s="20">
        <f>'输入_需求计划'!C175</f>
      </c>
      <c r="C175" s="20">
        <f>'输入_需求计划'!D175</f>
      </c>
      <c r="D175" s="20">
        <f>'输入_需求计划'!G175</f>
      </c>
      <c r="E175" s="59">
        <f>'输入_需求计划'!H175</f>
      </c>
      <c r="F175" s="2">
        <f>IFERROR(VLOOKUP(B175,'输入_物料库存信息'!A:F,3,FALSE),0)+IFERROR(VLOOKUP(B175,'未完工数据透视表2'!A:B,2,FALSE),0)</f>
      </c>
      <c r="G175" s="2">
        <f>IFERROR(VLOOKUP(B175,'输入_物料库存信息'!A:F,4,FALSE),0)</f>
      </c>
      <c r="H175" s="2">
        <f>IFERROR(VLOOKUP(B175,'输入_物料库存信息'!A:F,5,FALSE),0)</f>
      </c>
      <c r="I175" s="2">
        <f>IFERROR(VLOOKUP(B175,'输入_物料库存信息'!A:F,6,FALSE),0)</f>
      </c>
      <c r="J175" s="2">
        <f>IFERROR(IFERROR(VLOOKUP(B175,'输入-物料产能数据-不考虑工序'!A:E,3,FALSE),0),0)</f>
      </c>
      <c r="K175" s="2">
        <f>IFERROR(VLOOKUP(B175,'输入-物料产能数据-不考虑工序'!A:E,4,FALSE),0)</f>
      </c>
      <c r="L175" s="2">
        <f>IFERROR(VLOOKUP(B175,'输入-物料产能数据-不考虑工序'!A:E,5,FALSE),0)</f>
      </c>
      <c r="M175">
        <f>IFERROR(VLOOKUP(A175,'输入_需求计划'!A:I,9,FALSE),0)</f>
      </c>
    </row>
    <row r="176">
      <c r="A176" s="20">
        <f>'输入_需求计划'!A176</f>
      </c>
      <c r="B176" s="20">
        <f>'输入_需求计划'!C176</f>
      </c>
      <c r="C176" s="20">
        <f>'输入_需求计划'!D176</f>
      </c>
      <c r="D176" s="20">
        <f>'输入_需求计划'!G176</f>
      </c>
      <c r="E176" s="59">
        <f>'输入_需求计划'!H176</f>
      </c>
      <c r="F176" s="2">
        <f>IFERROR(VLOOKUP(B176,'输入_物料库存信息'!A:F,3,FALSE),0)+IFERROR(VLOOKUP(B176,'未完工数据透视表2'!A:B,2,FALSE),0)</f>
      </c>
      <c r="G176" s="2">
        <f>IFERROR(VLOOKUP(B176,'输入_物料库存信息'!A:F,4,FALSE),0)</f>
      </c>
      <c r="H176" s="2">
        <f>IFERROR(VLOOKUP(B176,'输入_物料库存信息'!A:F,5,FALSE),0)</f>
      </c>
      <c r="I176" s="2">
        <f>IFERROR(VLOOKUP(B176,'输入_物料库存信息'!A:F,6,FALSE),0)</f>
      </c>
      <c r="J176" s="2">
        <f>IFERROR(IFERROR(VLOOKUP(B176,'输入-物料产能数据-不考虑工序'!A:E,3,FALSE),0),0)</f>
      </c>
      <c r="K176" s="2">
        <f>IFERROR(VLOOKUP(B176,'输入-物料产能数据-不考虑工序'!A:E,4,FALSE),0)</f>
      </c>
      <c r="L176" s="2">
        <f>IFERROR(VLOOKUP(B176,'输入-物料产能数据-不考虑工序'!A:E,5,FALSE),0)</f>
      </c>
      <c r="M176">
        <f>IFERROR(VLOOKUP(A176,'输入_需求计划'!A:I,9,FALSE),0)</f>
      </c>
    </row>
    <row r="177">
      <c r="A177" s="20">
        <f>'输入_需求计划'!A177</f>
      </c>
      <c r="B177" s="20">
        <f>'输入_需求计划'!C177</f>
      </c>
      <c r="C177" s="20">
        <f>'输入_需求计划'!D177</f>
      </c>
      <c r="D177" s="20">
        <f>'输入_需求计划'!G177</f>
      </c>
      <c r="E177" s="59">
        <f>'输入_需求计划'!H177</f>
      </c>
      <c r="F177" s="2">
        <f>IFERROR(VLOOKUP(B177,'输入_物料库存信息'!A:F,3,FALSE),0)+IFERROR(VLOOKUP(B177,'未完工数据透视表2'!A:B,2,FALSE),0)</f>
      </c>
      <c r="G177" s="2">
        <f>IFERROR(VLOOKUP(B177,'输入_物料库存信息'!A:F,4,FALSE),0)</f>
      </c>
      <c r="H177" s="2">
        <f>IFERROR(VLOOKUP(B177,'输入_物料库存信息'!A:F,5,FALSE),0)</f>
      </c>
      <c r="I177" s="2">
        <f>IFERROR(VLOOKUP(B177,'输入_物料库存信息'!A:F,6,FALSE),0)</f>
      </c>
      <c r="J177" s="2">
        <f>IFERROR(IFERROR(VLOOKUP(B177,'输入-物料产能数据-不考虑工序'!A:E,3,FALSE),0),0)</f>
      </c>
      <c r="K177" s="2">
        <f>IFERROR(VLOOKUP(B177,'输入-物料产能数据-不考虑工序'!A:E,4,FALSE),0)</f>
      </c>
      <c r="L177" s="2">
        <f>IFERROR(VLOOKUP(B177,'输入-物料产能数据-不考虑工序'!A:E,5,FALSE),0)</f>
      </c>
      <c r="M177">
        <f>IFERROR(VLOOKUP(A177,'输入_需求计划'!A:I,9,FALSE),0)</f>
      </c>
    </row>
    <row r="178">
      <c r="A178" s="20">
        <f>'输入_需求计划'!A178</f>
      </c>
      <c r="B178" s="20">
        <f>'输入_需求计划'!C178</f>
      </c>
      <c r="C178" s="20">
        <f>'输入_需求计划'!D178</f>
      </c>
      <c r="D178" s="20">
        <f>'输入_需求计划'!G178</f>
      </c>
      <c r="E178" s="59">
        <f>'输入_需求计划'!H178</f>
      </c>
      <c r="F178" s="2">
        <f>IFERROR(VLOOKUP(B178,'输入_物料库存信息'!A:F,3,FALSE),0)+IFERROR(VLOOKUP(B178,'未完工数据透视表2'!A:B,2,FALSE),0)</f>
      </c>
      <c r="G178" s="2">
        <f>IFERROR(VLOOKUP(B178,'输入_物料库存信息'!A:F,4,FALSE),0)</f>
      </c>
      <c r="H178" s="2">
        <f>IFERROR(VLOOKUP(B178,'输入_物料库存信息'!A:F,5,FALSE),0)</f>
      </c>
      <c r="I178" s="2">
        <f>IFERROR(VLOOKUP(B178,'输入_物料库存信息'!A:F,6,FALSE),0)</f>
      </c>
      <c r="J178" s="2">
        <f>IFERROR(IFERROR(VLOOKUP(B178,'输入-物料产能数据-不考虑工序'!A:E,3,FALSE),0),0)</f>
      </c>
      <c r="K178" s="2">
        <f>IFERROR(VLOOKUP(B178,'输入-物料产能数据-不考虑工序'!A:E,4,FALSE),0)</f>
      </c>
      <c r="L178" s="2">
        <f>IFERROR(VLOOKUP(B178,'输入-物料产能数据-不考虑工序'!A:E,5,FALSE),0)</f>
      </c>
      <c r="M178">
        <f>IFERROR(VLOOKUP(A178,'输入_需求计划'!A:I,9,FALSE),0)</f>
      </c>
    </row>
    <row r="179">
      <c r="A179" s="20">
        <f>'输入_需求计划'!A179</f>
      </c>
      <c r="B179" s="20">
        <f>'输入_需求计划'!C179</f>
      </c>
      <c r="C179" s="20">
        <f>'输入_需求计划'!D179</f>
      </c>
      <c r="D179" s="20">
        <f>'输入_需求计划'!G179</f>
      </c>
      <c r="E179" s="59">
        <f>'输入_需求计划'!H179</f>
      </c>
      <c r="F179" s="2">
        <f>IFERROR(VLOOKUP(B179,'输入_物料库存信息'!A:F,3,FALSE),0)+IFERROR(VLOOKUP(B179,'未完工数据透视表2'!A:B,2,FALSE),0)</f>
      </c>
      <c r="G179" s="2">
        <f>IFERROR(VLOOKUP(B179,'输入_物料库存信息'!A:F,4,FALSE),0)</f>
      </c>
      <c r="H179" s="2">
        <f>IFERROR(VLOOKUP(B179,'输入_物料库存信息'!A:F,5,FALSE),0)</f>
      </c>
      <c r="I179" s="2">
        <f>IFERROR(VLOOKUP(B179,'输入_物料库存信息'!A:F,6,FALSE),0)</f>
      </c>
      <c r="J179" s="2">
        <f>IFERROR(IFERROR(VLOOKUP(B179,'输入-物料产能数据-不考虑工序'!A:E,3,FALSE),0),0)</f>
      </c>
      <c r="K179" s="2">
        <f>IFERROR(VLOOKUP(B179,'输入-物料产能数据-不考虑工序'!A:E,4,FALSE),0)</f>
      </c>
      <c r="L179" s="2">
        <f>IFERROR(VLOOKUP(B179,'输入-物料产能数据-不考虑工序'!A:E,5,FALSE),0)</f>
      </c>
      <c r="M179">
        <f>IFERROR(VLOOKUP(A179,'输入_需求计划'!A:I,9,FALSE),0)</f>
      </c>
    </row>
    <row r="180">
      <c r="A180" s="20">
        <f>'输入_需求计划'!A180</f>
      </c>
      <c r="B180" s="20">
        <f>'输入_需求计划'!C180</f>
      </c>
      <c r="C180" s="20">
        <f>'输入_需求计划'!D180</f>
      </c>
      <c r="D180" s="20">
        <f>'输入_需求计划'!G180</f>
      </c>
      <c r="E180" s="59">
        <f>'输入_需求计划'!H180</f>
      </c>
      <c r="F180" s="2">
        <f>IFERROR(VLOOKUP(B180,'输入_物料库存信息'!A:F,3,FALSE),0)+IFERROR(VLOOKUP(B180,'未完工数据透视表2'!A:B,2,FALSE),0)</f>
      </c>
      <c r="G180" s="2">
        <f>IFERROR(VLOOKUP(B180,'输入_物料库存信息'!A:F,4,FALSE),0)</f>
      </c>
      <c r="H180" s="2">
        <f>IFERROR(VLOOKUP(B180,'输入_物料库存信息'!A:F,5,FALSE),0)</f>
      </c>
      <c r="I180" s="2">
        <f>IFERROR(VLOOKUP(B180,'输入_物料库存信息'!A:F,6,FALSE),0)</f>
      </c>
      <c r="J180" s="2">
        <f>IFERROR(IFERROR(VLOOKUP(B180,'输入-物料产能数据-不考虑工序'!A:E,3,FALSE),0),0)</f>
      </c>
      <c r="K180" s="2">
        <f>IFERROR(VLOOKUP(B180,'输入-物料产能数据-不考虑工序'!A:E,4,FALSE),0)</f>
      </c>
      <c r="L180" s="2">
        <f>IFERROR(VLOOKUP(B180,'输入-物料产能数据-不考虑工序'!A:E,5,FALSE),0)</f>
      </c>
      <c r="M180">
        <f>IFERROR(VLOOKUP(A180,'输入_需求计划'!A:I,9,FALSE),0)</f>
      </c>
    </row>
    <row r="181">
      <c r="A181" s="20">
        <f>'输入_需求计划'!A181</f>
      </c>
      <c r="B181" s="20">
        <f>'输入_需求计划'!C181</f>
      </c>
      <c r="C181" s="20">
        <f>'输入_需求计划'!D181</f>
      </c>
      <c r="D181" s="20">
        <f>'输入_需求计划'!G181</f>
      </c>
      <c r="E181" s="59">
        <f>'输入_需求计划'!H181</f>
      </c>
      <c r="F181" s="2">
        <f>IFERROR(VLOOKUP(B181,'输入_物料库存信息'!A:F,3,FALSE),0)+IFERROR(VLOOKUP(B181,'未完工数据透视表2'!A:B,2,FALSE),0)</f>
      </c>
      <c r="G181" s="2">
        <f>IFERROR(VLOOKUP(B181,'输入_物料库存信息'!A:F,4,FALSE),0)</f>
      </c>
      <c r="H181" s="2">
        <f>IFERROR(VLOOKUP(B181,'输入_物料库存信息'!A:F,5,FALSE),0)</f>
      </c>
      <c r="I181" s="2">
        <f>IFERROR(VLOOKUP(B181,'输入_物料库存信息'!A:F,6,FALSE),0)</f>
      </c>
      <c r="J181" s="2">
        <f>IFERROR(IFERROR(VLOOKUP(B181,'输入-物料产能数据-不考虑工序'!A:E,3,FALSE),0),0)</f>
      </c>
      <c r="K181" s="2">
        <f>IFERROR(VLOOKUP(B181,'输入-物料产能数据-不考虑工序'!A:E,4,FALSE),0)</f>
      </c>
      <c r="L181" s="2">
        <f>IFERROR(VLOOKUP(B181,'输入-物料产能数据-不考虑工序'!A:E,5,FALSE),0)</f>
      </c>
      <c r="M181">
        <f>IFERROR(VLOOKUP(A181,'输入_需求计划'!A:I,9,FALSE),0)</f>
      </c>
    </row>
    <row r="182">
      <c r="A182" s="20">
        <f>'输入_需求计划'!A182</f>
      </c>
      <c r="B182" s="20">
        <f>'输入_需求计划'!C182</f>
      </c>
      <c r="C182" s="20">
        <f>'输入_需求计划'!D182</f>
      </c>
      <c r="D182" s="20">
        <f>'输入_需求计划'!G182</f>
      </c>
      <c r="E182" s="59">
        <f>'输入_需求计划'!H182</f>
      </c>
      <c r="F182" s="2">
        <f>IFERROR(VLOOKUP(B182,'输入_物料库存信息'!A:F,3,FALSE),0)+IFERROR(VLOOKUP(B182,'未完工数据透视表2'!A:B,2,FALSE),0)</f>
      </c>
      <c r="G182" s="2">
        <f>IFERROR(VLOOKUP(B182,'输入_物料库存信息'!A:F,4,FALSE),0)</f>
      </c>
      <c r="H182" s="2">
        <f>IFERROR(VLOOKUP(B182,'输入_物料库存信息'!A:F,5,FALSE),0)</f>
      </c>
      <c r="I182" s="2">
        <f>IFERROR(VLOOKUP(B182,'输入_物料库存信息'!A:F,6,FALSE),0)</f>
      </c>
      <c r="J182" s="2">
        <f>IFERROR(IFERROR(VLOOKUP(B182,'输入-物料产能数据-不考虑工序'!A:E,3,FALSE),0),0)</f>
      </c>
      <c r="K182" s="2">
        <f>IFERROR(VLOOKUP(B182,'输入-物料产能数据-不考虑工序'!A:E,4,FALSE),0)</f>
      </c>
      <c r="L182" s="2">
        <f>IFERROR(VLOOKUP(B182,'输入-物料产能数据-不考虑工序'!A:E,5,FALSE),0)</f>
      </c>
      <c r="M182">
        <f>IFERROR(VLOOKUP(A182,'输入_需求计划'!A:I,9,FALSE),0)</f>
      </c>
    </row>
    <row r="183">
      <c r="A183" s="20">
        <f>'输入_需求计划'!A183</f>
      </c>
      <c r="B183" s="20">
        <f>'输入_需求计划'!C183</f>
      </c>
      <c r="C183" s="20">
        <f>'输入_需求计划'!D183</f>
      </c>
      <c r="D183" s="20">
        <f>'输入_需求计划'!G183</f>
      </c>
      <c r="E183" s="59">
        <f>'输入_需求计划'!H183</f>
      </c>
      <c r="F183" s="2">
        <f>IFERROR(VLOOKUP(B183,'输入_物料库存信息'!A:F,3,FALSE),0)+IFERROR(VLOOKUP(B183,'未完工数据透视表2'!A:B,2,FALSE),0)</f>
      </c>
      <c r="G183" s="2">
        <f>IFERROR(VLOOKUP(B183,'输入_物料库存信息'!A:F,4,FALSE),0)</f>
      </c>
      <c r="H183" s="2">
        <f>IFERROR(VLOOKUP(B183,'输入_物料库存信息'!A:F,5,FALSE),0)</f>
      </c>
      <c r="I183" s="2">
        <f>IFERROR(VLOOKUP(B183,'输入_物料库存信息'!A:F,6,FALSE),0)</f>
      </c>
      <c r="J183" s="2">
        <f>IFERROR(IFERROR(VLOOKUP(B183,'输入-物料产能数据-不考虑工序'!A:E,3,FALSE),0),0)</f>
      </c>
      <c r="K183" s="2">
        <f>IFERROR(VLOOKUP(B183,'输入-物料产能数据-不考虑工序'!A:E,4,FALSE),0)</f>
      </c>
      <c r="L183" s="2">
        <f>IFERROR(VLOOKUP(B183,'输入-物料产能数据-不考虑工序'!A:E,5,FALSE),0)</f>
      </c>
      <c r="M183">
        <f>IFERROR(VLOOKUP(A183,'输入_需求计划'!A:I,9,FALSE),0)</f>
      </c>
    </row>
    <row r="184">
      <c r="A184" s="20">
        <f>'输入_需求计划'!A184</f>
      </c>
      <c r="B184" s="20">
        <f>'输入_需求计划'!C184</f>
      </c>
      <c r="C184" s="20">
        <f>'输入_需求计划'!D184</f>
      </c>
      <c r="D184" s="20">
        <f>'输入_需求计划'!G184</f>
      </c>
      <c r="E184" s="59">
        <f>'输入_需求计划'!H184</f>
      </c>
      <c r="F184" s="2">
        <f>IFERROR(VLOOKUP(B184,'输入_物料库存信息'!A:F,3,FALSE),0)+IFERROR(VLOOKUP(B184,'未完工数据透视表2'!A:B,2,FALSE),0)</f>
      </c>
      <c r="G184" s="2">
        <f>IFERROR(VLOOKUP(B184,'输入_物料库存信息'!A:F,4,FALSE),0)</f>
      </c>
      <c r="H184" s="2">
        <f>IFERROR(VLOOKUP(B184,'输入_物料库存信息'!A:F,5,FALSE),0)</f>
      </c>
      <c r="I184" s="2">
        <f>IFERROR(VLOOKUP(B184,'输入_物料库存信息'!A:F,6,FALSE),0)</f>
      </c>
      <c r="J184" s="2">
        <f>IFERROR(IFERROR(VLOOKUP(B184,'输入-物料产能数据-不考虑工序'!A:E,3,FALSE),0),0)</f>
      </c>
      <c r="K184" s="2">
        <f>IFERROR(VLOOKUP(B184,'输入-物料产能数据-不考虑工序'!A:E,4,FALSE),0)</f>
      </c>
      <c r="L184" s="2">
        <f>IFERROR(VLOOKUP(B184,'输入-物料产能数据-不考虑工序'!A:E,5,FALSE),0)</f>
      </c>
      <c r="M184">
        <f>IFERROR(VLOOKUP(A184,'输入_需求计划'!A:I,9,FALSE),0)</f>
      </c>
    </row>
    <row r="185">
      <c r="A185" s="20">
        <f>'输入_需求计划'!A185</f>
      </c>
      <c r="B185" s="20">
        <f>'输入_需求计划'!C185</f>
      </c>
      <c r="C185" s="20">
        <f>'输入_需求计划'!D185</f>
      </c>
      <c r="D185" s="20">
        <f>'输入_需求计划'!G185</f>
      </c>
      <c r="E185" s="59">
        <f>'输入_需求计划'!H185</f>
      </c>
      <c r="F185" s="2">
        <f>IFERROR(VLOOKUP(B185,'输入_物料库存信息'!A:F,3,FALSE),0)+IFERROR(VLOOKUP(B185,'未完工数据透视表2'!A:B,2,FALSE),0)</f>
      </c>
      <c r="G185" s="2">
        <f>IFERROR(VLOOKUP(B185,'输入_物料库存信息'!A:F,4,FALSE),0)</f>
      </c>
      <c r="H185" s="2">
        <f>IFERROR(VLOOKUP(B185,'输入_物料库存信息'!A:F,5,FALSE),0)</f>
      </c>
      <c r="I185" s="2">
        <f>IFERROR(VLOOKUP(B185,'输入_物料库存信息'!A:F,6,FALSE),0)</f>
      </c>
      <c r="J185" s="2">
        <f>IFERROR(IFERROR(VLOOKUP(B185,'输入-物料产能数据-不考虑工序'!A:E,3,FALSE),0),0)</f>
      </c>
      <c r="K185" s="2">
        <f>IFERROR(VLOOKUP(B185,'输入-物料产能数据-不考虑工序'!A:E,4,FALSE),0)</f>
      </c>
      <c r="L185" s="2">
        <f>IFERROR(VLOOKUP(B185,'输入-物料产能数据-不考虑工序'!A:E,5,FALSE),0)</f>
      </c>
      <c r="M185">
        <f>IFERROR(VLOOKUP(A185,'输入_需求计划'!A:I,9,FALSE),0)</f>
      </c>
    </row>
    <row r="186">
      <c r="A186" s="20">
        <f>'输入_需求计划'!A186</f>
      </c>
      <c r="B186" s="20">
        <f>'输入_需求计划'!C186</f>
      </c>
      <c r="C186" s="20">
        <f>'输入_需求计划'!D186</f>
      </c>
      <c r="D186" s="20">
        <f>'输入_需求计划'!G186</f>
      </c>
      <c r="E186" s="59">
        <f>'输入_需求计划'!H186</f>
      </c>
      <c r="F186" s="2">
        <f>IFERROR(VLOOKUP(B186,'输入_物料库存信息'!A:F,3,FALSE),0)+IFERROR(VLOOKUP(B186,'未完工数据透视表2'!A:B,2,FALSE),0)</f>
      </c>
      <c r="G186" s="2">
        <f>IFERROR(VLOOKUP(B186,'输入_物料库存信息'!A:F,4,FALSE),0)</f>
      </c>
      <c r="H186" s="2">
        <f>IFERROR(VLOOKUP(B186,'输入_物料库存信息'!A:F,5,FALSE),0)</f>
      </c>
      <c r="I186" s="2">
        <f>IFERROR(VLOOKUP(B186,'输入_物料库存信息'!A:F,6,FALSE),0)</f>
      </c>
      <c r="J186" s="2">
        <f>IFERROR(IFERROR(VLOOKUP(B186,'输入-物料产能数据-不考虑工序'!A:E,3,FALSE),0),0)</f>
      </c>
      <c r="K186" s="2">
        <f>IFERROR(VLOOKUP(B186,'输入-物料产能数据-不考虑工序'!A:E,4,FALSE),0)</f>
      </c>
      <c r="L186" s="2">
        <f>IFERROR(VLOOKUP(B186,'输入-物料产能数据-不考虑工序'!A:E,5,FALSE),0)</f>
      </c>
      <c r="M186">
        <f>IFERROR(VLOOKUP(A186,'输入_需求计划'!A:I,9,FALSE),0)</f>
      </c>
    </row>
    <row r="187">
      <c r="A187" s="20">
        <f>'输入_需求计划'!A187</f>
      </c>
      <c r="B187" s="20">
        <f>'输入_需求计划'!C187</f>
      </c>
      <c r="C187" s="20">
        <f>'输入_需求计划'!D187</f>
      </c>
      <c r="D187" s="20">
        <f>'输入_需求计划'!G187</f>
      </c>
      <c r="E187" s="59">
        <f>'输入_需求计划'!H187</f>
      </c>
      <c r="F187" s="2">
        <f>IFERROR(VLOOKUP(B187,'输入_物料库存信息'!A:F,3,FALSE),0)+IFERROR(VLOOKUP(B187,'未完工数据透视表2'!A:B,2,FALSE),0)</f>
      </c>
      <c r="G187" s="2">
        <f>IFERROR(VLOOKUP(B187,'输入_物料库存信息'!A:F,4,FALSE),0)</f>
      </c>
      <c r="H187" s="2">
        <f>IFERROR(VLOOKUP(B187,'输入_物料库存信息'!A:F,5,FALSE),0)</f>
      </c>
      <c r="I187" s="2">
        <f>IFERROR(VLOOKUP(B187,'输入_物料库存信息'!A:F,6,FALSE),0)</f>
      </c>
      <c r="J187" s="2">
        <f>IFERROR(IFERROR(VLOOKUP(B187,'输入-物料产能数据-不考虑工序'!A:E,3,FALSE),0),0)</f>
      </c>
      <c r="K187" s="2">
        <f>IFERROR(VLOOKUP(B187,'输入-物料产能数据-不考虑工序'!A:E,4,FALSE),0)</f>
      </c>
      <c r="L187" s="2">
        <f>IFERROR(VLOOKUP(B187,'输入-物料产能数据-不考虑工序'!A:E,5,FALSE),0)</f>
      </c>
      <c r="M187">
        <f>IFERROR(VLOOKUP(A187,'输入_需求计划'!A:I,9,FALSE),0)</f>
      </c>
    </row>
    <row r="188">
      <c r="A188" s="20">
        <f>'输入_需求计划'!A188</f>
      </c>
      <c r="B188" s="20">
        <f>'输入_需求计划'!C188</f>
      </c>
      <c r="C188" s="20">
        <f>'输入_需求计划'!D188</f>
      </c>
      <c r="D188" s="20">
        <f>'输入_需求计划'!G188</f>
      </c>
      <c r="E188" s="59">
        <f>'输入_需求计划'!H188</f>
      </c>
      <c r="F188" s="2">
        <f>IFERROR(VLOOKUP(B188,'输入_物料库存信息'!A:F,3,FALSE),0)+IFERROR(VLOOKUP(B188,'未完工数据透视表2'!A:B,2,FALSE),0)</f>
      </c>
      <c r="G188" s="2">
        <f>IFERROR(VLOOKUP(B188,'输入_物料库存信息'!A:F,4,FALSE),0)</f>
      </c>
      <c r="H188" s="2">
        <f>IFERROR(VLOOKUP(B188,'输入_物料库存信息'!A:F,5,FALSE),0)</f>
      </c>
      <c r="I188" s="2">
        <f>IFERROR(VLOOKUP(B188,'输入_物料库存信息'!A:F,6,FALSE),0)</f>
      </c>
      <c r="J188" s="2">
        <f>IFERROR(IFERROR(VLOOKUP(B188,'输入-物料产能数据-不考虑工序'!A:E,3,FALSE),0),0)</f>
      </c>
      <c r="K188" s="2">
        <f>IFERROR(VLOOKUP(B188,'输入-物料产能数据-不考虑工序'!A:E,4,FALSE),0)</f>
      </c>
      <c r="L188" s="2">
        <f>IFERROR(VLOOKUP(B188,'输入-物料产能数据-不考虑工序'!A:E,5,FALSE),0)</f>
      </c>
      <c r="M188">
        <f>IFERROR(VLOOKUP(A188,'输入_需求计划'!A:I,9,FALSE),0)</f>
      </c>
    </row>
    <row r="189">
      <c r="A189" s="20">
        <f>'输入_需求计划'!A189</f>
      </c>
      <c r="B189" s="20">
        <f>'输入_需求计划'!C189</f>
      </c>
      <c r="C189" s="20">
        <f>'输入_需求计划'!D189</f>
      </c>
      <c r="D189" s="20">
        <f>'输入_需求计划'!G189</f>
      </c>
      <c r="E189" s="59">
        <f>'输入_需求计划'!H189</f>
      </c>
      <c r="F189" s="2">
        <f>IFERROR(VLOOKUP(B189,'输入_物料库存信息'!A:F,3,FALSE),0)+IFERROR(VLOOKUP(B189,'未完工数据透视表2'!A:B,2,FALSE),0)</f>
      </c>
      <c r="G189" s="2">
        <f>IFERROR(VLOOKUP(B189,'输入_物料库存信息'!A:F,4,FALSE),0)</f>
      </c>
      <c r="H189" s="2">
        <f>IFERROR(VLOOKUP(B189,'输入_物料库存信息'!A:F,5,FALSE),0)</f>
      </c>
      <c r="I189" s="2">
        <f>IFERROR(VLOOKUP(B189,'输入_物料库存信息'!A:F,6,FALSE),0)</f>
      </c>
      <c r="J189" s="2">
        <f>IFERROR(IFERROR(VLOOKUP(B189,'输入-物料产能数据-不考虑工序'!A:E,3,FALSE),0),0)</f>
      </c>
      <c r="K189" s="2">
        <f>IFERROR(VLOOKUP(B189,'输入-物料产能数据-不考虑工序'!A:E,4,FALSE),0)</f>
      </c>
      <c r="L189" s="2">
        <f>IFERROR(VLOOKUP(B189,'输入-物料产能数据-不考虑工序'!A:E,5,FALSE),0)</f>
      </c>
      <c r="M189">
        <f>IFERROR(VLOOKUP(A189,'输入_需求计划'!A:I,9,FALSE),0)</f>
      </c>
    </row>
    <row r="190">
      <c r="A190" s="20">
        <f>'输入_需求计划'!A190</f>
      </c>
      <c r="B190" s="20">
        <f>'输入_需求计划'!C190</f>
      </c>
      <c r="C190" s="20">
        <f>'输入_需求计划'!D190</f>
      </c>
      <c r="D190" s="20">
        <f>'输入_需求计划'!G190</f>
      </c>
      <c r="E190" s="59">
        <f>'输入_需求计划'!H190</f>
      </c>
      <c r="F190" s="2">
        <f>IFERROR(VLOOKUP(B190,'输入_物料库存信息'!A:F,3,FALSE),0)+IFERROR(VLOOKUP(B190,'未完工数据透视表2'!A:B,2,FALSE),0)</f>
      </c>
      <c r="G190" s="2">
        <f>IFERROR(VLOOKUP(B190,'输入_物料库存信息'!A:F,4,FALSE),0)</f>
      </c>
      <c r="H190" s="2">
        <f>IFERROR(VLOOKUP(B190,'输入_物料库存信息'!A:F,5,FALSE),0)</f>
      </c>
      <c r="I190" s="2">
        <f>IFERROR(VLOOKUP(B190,'输入_物料库存信息'!A:F,6,FALSE),0)</f>
      </c>
      <c r="J190" s="2">
        <f>IFERROR(IFERROR(VLOOKUP(B190,'输入-物料产能数据-不考虑工序'!A:E,3,FALSE),0),0)</f>
      </c>
      <c r="K190" s="2">
        <f>IFERROR(VLOOKUP(B190,'输入-物料产能数据-不考虑工序'!A:E,4,FALSE),0)</f>
      </c>
      <c r="L190" s="2">
        <f>IFERROR(VLOOKUP(B190,'输入-物料产能数据-不考虑工序'!A:E,5,FALSE),0)</f>
      </c>
      <c r="M190">
        <f>IFERROR(VLOOKUP(A190,'输入_需求计划'!A:I,9,FALSE),0)</f>
      </c>
    </row>
    <row r="191">
      <c r="A191" s="20">
        <f>'输入_需求计划'!A191</f>
      </c>
      <c r="B191" s="20">
        <f>'输入_需求计划'!C191</f>
      </c>
      <c r="C191" s="20">
        <f>'输入_需求计划'!D191</f>
      </c>
      <c r="D191" s="20">
        <f>'输入_需求计划'!G191</f>
      </c>
      <c r="E191" s="59">
        <f>'输入_需求计划'!H191</f>
      </c>
      <c r="F191" s="2">
        <f>IFERROR(VLOOKUP(B191,'输入_物料库存信息'!A:F,3,FALSE),0)+IFERROR(VLOOKUP(B191,'未完工数据透视表2'!A:B,2,FALSE),0)</f>
      </c>
      <c r="G191" s="2">
        <f>IFERROR(VLOOKUP(B191,'输入_物料库存信息'!A:F,4,FALSE),0)</f>
      </c>
      <c r="H191" s="2">
        <f>IFERROR(VLOOKUP(B191,'输入_物料库存信息'!A:F,5,FALSE),0)</f>
      </c>
      <c r="I191" s="2">
        <f>IFERROR(VLOOKUP(B191,'输入_物料库存信息'!A:F,6,FALSE),0)</f>
      </c>
      <c r="J191" s="2">
        <f>IFERROR(IFERROR(VLOOKUP(B191,'输入-物料产能数据-不考虑工序'!A:E,3,FALSE),0),0)</f>
      </c>
      <c r="K191" s="2">
        <f>IFERROR(VLOOKUP(B191,'输入-物料产能数据-不考虑工序'!A:E,4,FALSE),0)</f>
      </c>
      <c r="L191" s="2">
        <f>IFERROR(VLOOKUP(B191,'输入-物料产能数据-不考虑工序'!A:E,5,FALSE),0)</f>
      </c>
      <c r="M191">
        <f>IFERROR(VLOOKUP(A191,'输入_需求计划'!A:I,9,FALSE),0)</f>
      </c>
    </row>
    <row r="192">
      <c r="A192" s="20">
        <f>'输入_需求计划'!A192</f>
      </c>
      <c r="B192" s="20">
        <f>'输入_需求计划'!C192</f>
      </c>
      <c r="C192" s="20">
        <f>'输入_需求计划'!D192</f>
      </c>
      <c r="D192" s="20">
        <f>'输入_需求计划'!G192</f>
      </c>
      <c r="E192" s="59">
        <f>'输入_需求计划'!H192</f>
      </c>
      <c r="F192" s="2">
        <f>IFERROR(VLOOKUP(B192,'输入_物料库存信息'!A:F,3,FALSE),0)+IFERROR(VLOOKUP(B192,'未完工数据透视表2'!A:B,2,FALSE),0)</f>
      </c>
      <c r="G192" s="2">
        <f>IFERROR(VLOOKUP(B192,'输入_物料库存信息'!A:F,4,FALSE),0)</f>
      </c>
      <c r="H192" s="2">
        <f>IFERROR(VLOOKUP(B192,'输入_物料库存信息'!A:F,5,FALSE),0)</f>
      </c>
      <c r="I192" s="2">
        <f>IFERROR(VLOOKUP(B192,'输入_物料库存信息'!A:F,6,FALSE),0)</f>
      </c>
      <c r="J192" s="2">
        <f>IFERROR(IFERROR(VLOOKUP(B192,'输入-物料产能数据-不考虑工序'!A:E,3,FALSE),0),0)</f>
      </c>
      <c r="K192" s="2">
        <f>IFERROR(VLOOKUP(B192,'输入-物料产能数据-不考虑工序'!A:E,4,FALSE),0)</f>
      </c>
      <c r="L192" s="2">
        <f>IFERROR(VLOOKUP(B192,'输入-物料产能数据-不考虑工序'!A:E,5,FALSE),0)</f>
      </c>
      <c r="M192">
        <f>IFERROR(VLOOKUP(A192,'输入_需求计划'!A:I,9,FALSE),0)</f>
      </c>
    </row>
    <row r="193">
      <c r="A193" s="20">
        <f>'输入_需求计划'!A193</f>
      </c>
      <c r="B193" s="20">
        <f>'输入_需求计划'!C193</f>
      </c>
      <c r="C193" s="20">
        <f>'输入_需求计划'!D193</f>
      </c>
      <c r="D193" s="20">
        <f>'输入_需求计划'!G193</f>
      </c>
      <c r="E193" s="59">
        <f>'输入_需求计划'!H193</f>
      </c>
      <c r="F193" s="2">
        <f>IFERROR(VLOOKUP(B193,'输入_物料库存信息'!A:F,3,FALSE),0)+IFERROR(VLOOKUP(B193,'未完工数据透视表2'!A:B,2,FALSE),0)</f>
      </c>
      <c r="G193" s="2">
        <f>IFERROR(VLOOKUP(B193,'输入_物料库存信息'!A:F,4,FALSE),0)</f>
      </c>
      <c r="H193" s="2">
        <f>IFERROR(VLOOKUP(B193,'输入_物料库存信息'!A:F,5,FALSE),0)</f>
      </c>
      <c r="I193" s="2">
        <f>IFERROR(VLOOKUP(B193,'输入_物料库存信息'!A:F,6,FALSE),0)</f>
      </c>
      <c r="J193" s="2">
        <f>IFERROR(IFERROR(VLOOKUP(B193,'输入-物料产能数据-不考虑工序'!A:E,3,FALSE),0),0)</f>
      </c>
      <c r="K193" s="2">
        <f>IFERROR(VLOOKUP(B193,'输入-物料产能数据-不考虑工序'!A:E,4,FALSE),0)</f>
      </c>
      <c r="L193" s="2">
        <f>IFERROR(VLOOKUP(B193,'输入-物料产能数据-不考虑工序'!A:E,5,FALSE),0)</f>
      </c>
      <c r="M193">
        <f>IFERROR(VLOOKUP(A193,'输入_需求计划'!A:I,9,FALSE),0)</f>
      </c>
    </row>
    <row r="194">
      <c r="A194" s="20">
        <f>'输入_需求计划'!A194</f>
      </c>
      <c r="B194" s="20">
        <f>'输入_需求计划'!C194</f>
      </c>
      <c r="C194" s="20">
        <f>'输入_需求计划'!D194</f>
      </c>
      <c r="D194" s="20">
        <f>'输入_需求计划'!G194</f>
      </c>
      <c r="E194" s="59">
        <f>'输入_需求计划'!H194</f>
      </c>
      <c r="F194" s="2">
        <f>IFERROR(VLOOKUP(B194,'输入_物料库存信息'!A:F,3,FALSE),0)+IFERROR(VLOOKUP(B194,'未完工数据透视表2'!A:B,2,FALSE),0)</f>
      </c>
      <c r="G194" s="2">
        <f>IFERROR(VLOOKUP(B194,'输入_物料库存信息'!A:F,4,FALSE),0)</f>
      </c>
      <c r="H194" s="2">
        <f>IFERROR(VLOOKUP(B194,'输入_物料库存信息'!A:F,5,FALSE),0)</f>
      </c>
      <c r="I194" s="2">
        <f>IFERROR(VLOOKUP(B194,'输入_物料库存信息'!A:F,6,FALSE),0)</f>
      </c>
      <c r="J194" s="2">
        <f>IFERROR(IFERROR(VLOOKUP(B194,'输入-物料产能数据-不考虑工序'!A:E,3,FALSE),0),0)</f>
      </c>
      <c r="K194" s="2">
        <f>IFERROR(VLOOKUP(B194,'输入-物料产能数据-不考虑工序'!A:E,4,FALSE),0)</f>
      </c>
      <c r="L194" s="2">
        <f>IFERROR(VLOOKUP(B194,'输入-物料产能数据-不考虑工序'!A:E,5,FALSE),0)</f>
      </c>
      <c r="M194">
        <f>IFERROR(VLOOKUP(A194,'输入_需求计划'!A:I,9,FALSE),0)</f>
      </c>
    </row>
    <row r="195">
      <c r="A195" s="20">
        <f>'输入_需求计划'!A195</f>
      </c>
      <c r="B195" s="20">
        <f>'输入_需求计划'!C195</f>
      </c>
      <c r="C195" s="20">
        <f>'输入_需求计划'!D195</f>
      </c>
      <c r="D195" s="20">
        <f>'输入_需求计划'!G195</f>
      </c>
      <c r="E195" s="59">
        <f>'输入_需求计划'!H195</f>
      </c>
      <c r="F195" s="2">
        <f>IFERROR(VLOOKUP(B195,'输入_物料库存信息'!A:F,3,FALSE),0)+IFERROR(VLOOKUP(B195,'未完工数据透视表2'!A:B,2,FALSE),0)</f>
      </c>
      <c r="G195" s="2">
        <f>IFERROR(VLOOKUP(B195,'输入_物料库存信息'!A:F,4,FALSE),0)</f>
      </c>
      <c r="H195" s="2">
        <f>IFERROR(VLOOKUP(B195,'输入_物料库存信息'!A:F,5,FALSE),0)</f>
      </c>
      <c r="I195" s="2">
        <f>IFERROR(VLOOKUP(B195,'输入_物料库存信息'!A:F,6,FALSE),0)</f>
      </c>
      <c r="J195" s="2">
        <f>IFERROR(IFERROR(VLOOKUP(B195,'输入-物料产能数据-不考虑工序'!A:E,3,FALSE),0),0)</f>
      </c>
      <c r="K195" s="2">
        <f>IFERROR(VLOOKUP(B195,'输入-物料产能数据-不考虑工序'!A:E,4,FALSE),0)</f>
      </c>
      <c r="L195" s="2">
        <f>IFERROR(VLOOKUP(B195,'输入-物料产能数据-不考虑工序'!A:E,5,FALSE),0)</f>
      </c>
      <c r="M195">
        <f>IFERROR(VLOOKUP(A195,'输入_需求计划'!A:I,9,FALSE),0)</f>
      </c>
    </row>
    <row r="196">
      <c r="A196" s="20">
        <f>'输入_需求计划'!A196</f>
      </c>
      <c r="B196" s="20">
        <f>'输入_需求计划'!C196</f>
      </c>
      <c r="C196" s="20">
        <f>'输入_需求计划'!D196</f>
      </c>
      <c r="D196" s="20">
        <f>'输入_需求计划'!G196</f>
      </c>
      <c r="E196" s="59">
        <f>'输入_需求计划'!H196</f>
      </c>
      <c r="F196" s="2">
        <f>IFERROR(VLOOKUP(B196,'输入_物料库存信息'!A:F,3,FALSE),0)+IFERROR(VLOOKUP(B196,'未完工数据透视表2'!A:B,2,FALSE),0)</f>
      </c>
      <c r="G196" s="2">
        <f>IFERROR(VLOOKUP(B196,'输入_物料库存信息'!A:F,4,FALSE),0)</f>
      </c>
      <c r="H196" s="2">
        <f>IFERROR(VLOOKUP(B196,'输入_物料库存信息'!A:F,5,FALSE),0)</f>
      </c>
      <c r="I196" s="2">
        <f>IFERROR(VLOOKUP(B196,'输入_物料库存信息'!A:F,6,FALSE),0)</f>
      </c>
      <c r="J196" s="2">
        <f>IFERROR(IFERROR(VLOOKUP(B196,'输入-物料产能数据-不考虑工序'!A:E,3,FALSE),0),0)</f>
      </c>
      <c r="K196" s="2">
        <f>IFERROR(VLOOKUP(B196,'输入-物料产能数据-不考虑工序'!A:E,4,FALSE),0)</f>
      </c>
      <c r="L196" s="2">
        <f>IFERROR(VLOOKUP(B196,'输入-物料产能数据-不考虑工序'!A:E,5,FALSE),0)</f>
      </c>
      <c r="M196">
        <f>IFERROR(VLOOKUP(A196,'输入_需求计划'!A:I,9,FALSE),0)</f>
      </c>
    </row>
    <row r="197">
      <c r="A197" s="20">
        <f>'输入_需求计划'!A197</f>
      </c>
      <c r="B197" s="20">
        <f>'输入_需求计划'!C197</f>
      </c>
      <c r="C197" s="20">
        <f>'输入_需求计划'!D197</f>
      </c>
      <c r="D197" s="20">
        <f>'输入_需求计划'!G197</f>
      </c>
      <c r="E197" s="59">
        <f>'输入_需求计划'!H197</f>
      </c>
      <c r="F197" s="2">
        <f>IFERROR(VLOOKUP(B197,'输入_物料库存信息'!A:F,3,FALSE),0)+IFERROR(VLOOKUP(B197,'未完工数据透视表2'!A:B,2,FALSE),0)</f>
      </c>
      <c r="G197" s="2">
        <f>IFERROR(VLOOKUP(B197,'输入_物料库存信息'!A:F,4,FALSE),0)</f>
      </c>
      <c r="H197" s="2">
        <f>IFERROR(VLOOKUP(B197,'输入_物料库存信息'!A:F,5,FALSE),0)</f>
      </c>
      <c r="I197" s="2">
        <f>IFERROR(VLOOKUP(B197,'输入_物料库存信息'!A:F,6,FALSE),0)</f>
      </c>
      <c r="J197" s="2">
        <f>IFERROR(IFERROR(VLOOKUP(B197,'输入-物料产能数据-不考虑工序'!A:E,3,FALSE),0),0)</f>
      </c>
      <c r="K197" s="2">
        <f>IFERROR(VLOOKUP(B197,'输入-物料产能数据-不考虑工序'!A:E,4,FALSE),0)</f>
      </c>
      <c r="L197" s="2">
        <f>IFERROR(VLOOKUP(B197,'输入-物料产能数据-不考虑工序'!A:E,5,FALSE),0)</f>
      </c>
      <c r="M197">
        <f>IFERROR(VLOOKUP(A197,'输入_需求计划'!A:I,9,FALSE),0)</f>
      </c>
    </row>
    <row r="198">
      <c r="A198" s="20">
        <f>'输入_需求计划'!A198</f>
      </c>
      <c r="B198" s="20">
        <f>'输入_需求计划'!C198</f>
      </c>
      <c r="C198" s="20">
        <f>'输入_需求计划'!D198</f>
      </c>
      <c r="D198" s="20">
        <f>'输入_需求计划'!G198</f>
      </c>
      <c r="E198" s="59">
        <f>'输入_需求计划'!H198</f>
      </c>
      <c r="F198" s="2">
        <f>IFERROR(VLOOKUP(B198,'输入_物料库存信息'!A:F,3,FALSE),0)+IFERROR(VLOOKUP(B198,'未完工数据透视表2'!A:B,2,FALSE),0)</f>
      </c>
      <c r="G198" s="2">
        <f>IFERROR(VLOOKUP(B198,'输入_物料库存信息'!A:F,4,FALSE),0)</f>
      </c>
      <c r="H198" s="2">
        <f>IFERROR(VLOOKUP(B198,'输入_物料库存信息'!A:F,5,FALSE),0)</f>
      </c>
      <c r="I198" s="2">
        <f>IFERROR(VLOOKUP(B198,'输入_物料库存信息'!A:F,6,FALSE),0)</f>
      </c>
      <c r="J198" s="2">
        <f>IFERROR(IFERROR(VLOOKUP(B198,'输入-物料产能数据-不考虑工序'!A:E,3,FALSE),0),0)</f>
      </c>
      <c r="K198" s="2">
        <f>IFERROR(VLOOKUP(B198,'输入-物料产能数据-不考虑工序'!A:E,4,FALSE),0)</f>
      </c>
      <c r="L198" s="2">
        <f>IFERROR(VLOOKUP(B198,'输入-物料产能数据-不考虑工序'!A:E,5,FALSE),0)</f>
      </c>
      <c r="M198">
        <f>IFERROR(VLOOKUP(A198,'输入_需求计划'!A:I,9,FALSE),0)</f>
      </c>
    </row>
    <row r="199">
      <c r="A199" s="20">
        <f>'输入_需求计划'!A199</f>
      </c>
      <c r="B199" s="20">
        <f>'输入_需求计划'!C199</f>
      </c>
      <c r="C199" s="20">
        <f>'输入_需求计划'!D199</f>
      </c>
      <c r="D199" s="20">
        <f>'输入_需求计划'!G199</f>
      </c>
      <c r="E199" s="59">
        <f>'输入_需求计划'!H199</f>
      </c>
      <c r="F199" s="2">
        <f>IFERROR(VLOOKUP(B199,'输入_物料库存信息'!A:F,3,FALSE),0)+IFERROR(VLOOKUP(B199,'未完工数据透视表2'!A:B,2,FALSE),0)</f>
      </c>
      <c r="G199" s="2">
        <f>IFERROR(VLOOKUP(B199,'输入_物料库存信息'!A:F,4,FALSE),0)</f>
      </c>
      <c r="H199" s="2">
        <f>IFERROR(VLOOKUP(B199,'输入_物料库存信息'!A:F,5,FALSE),0)</f>
      </c>
      <c r="I199" s="2">
        <f>IFERROR(VLOOKUP(B199,'输入_物料库存信息'!A:F,6,FALSE),0)</f>
      </c>
      <c r="J199" s="2">
        <f>IFERROR(IFERROR(VLOOKUP(B199,'输入-物料产能数据-不考虑工序'!A:E,3,FALSE),0),0)</f>
      </c>
      <c r="K199" s="2">
        <f>IFERROR(VLOOKUP(B199,'输入-物料产能数据-不考虑工序'!A:E,4,FALSE),0)</f>
      </c>
      <c r="L199" s="2">
        <f>IFERROR(VLOOKUP(B199,'输入-物料产能数据-不考虑工序'!A:E,5,FALSE),0)</f>
      </c>
      <c r="M199">
        <f>IFERROR(VLOOKUP(A199,'输入_需求计划'!A:I,9,FALSE),0)</f>
      </c>
    </row>
    <row r="200">
      <c r="A200" s="20">
        <f>'输入_需求计划'!A200</f>
      </c>
      <c r="B200" s="20">
        <f>'输入_需求计划'!C200</f>
      </c>
      <c r="C200" s="20">
        <f>'输入_需求计划'!D200</f>
      </c>
      <c r="D200" s="20">
        <f>'输入_需求计划'!G200</f>
      </c>
      <c r="E200" s="59">
        <f>'输入_需求计划'!H200</f>
      </c>
      <c r="F200" s="2">
        <f>IFERROR(VLOOKUP(B200,'输入_物料库存信息'!A:F,3,FALSE),0)+IFERROR(VLOOKUP(B200,'未完工数据透视表2'!A:B,2,FALSE),0)</f>
      </c>
      <c r="G200" s="2">
        <f>IFERROR(VLOOKUP(B200,'输入_物料库存信息'!A:F,4,FALSE),0)</f>
      </c>
      <c r="H200" s="2">
        <f>IFERROR(VLOOKUP(B200,'输入_物料库存信息'!A:F,5,FALSE),0)</f>
      </c>
      <c r="I200" s="2">
        <f>IFERROR(VLOOKUP(B200,'输入_物料库存信息'!A:F,6,FALSE),0)</f>
      </c>
      <c r="J200" s="2">
        <f>IFERROR(IFERROR(VLOOKUP(B200,'输入-物料产能数据-不考虑工序'!A:E,3,FALSE),0),0)</f>
      </c>
      <c r="K200" s="2">
        <f>IFERROR(VLOOKUP(B200,'输入-物料产能数据-不考虑工序'!A:E,4,FALSE),0)</f>
      </c>
      <c r="L200" s="2">
        <f>IFERROR(VLOOKUP(B200,'输入-物料产能数据-不考虑工序'!A:E,5,FALSE),0)</f>
      </c>
      <c r="M200">
        <f>IFERROR(VLOOKUP(A200,'输入_需求计划'!A:I,9,FALSE),0)</f>
      </c>
    </row>
    <row r="201">
      <c r="A201" s="20">
        <f>'输入_需求计划'!A201</f>
      </c>
      <c r="B201" s="20">
        <f>'输入_需求计划'!C201</f>
      </c>
      <c r="C201" s="20">
        <f>'输入_需求计划'!D201</f>
      </c>
      <c r="D201" s="20">
        <f>'输入_需求计划'!G201</f>
      </c>
      <c r="E201" s="59">
        <f>'输入_需求计划'!H201</f>
      </c>
      <c r="F201" s="2">
        <f>IFERROR(VLOOKUP(B201,'输入_物料库存信息'!A:F,3,FALSE),0)+IFERROR(VLOOKUP(B201,'未完工数据透视表2'!A:B,2,FALSE),0)</f>
      </c>
      <c r="G201" s="2">
        <f>IFERROR(VLOOKUP(B201,'输入_物料库存信息'!A:F,4,FALSE),0)</f>
      </c>
      <c r="H201" s="2">
        <f>IFERROR(VLOOKUP(B201,'输入_物料库存信息'!A:F,5,FALSE),0)</f>
      </c>
      <c r="I201" s="2">
        <f>IFERROR(VLOOKUP(B201,'输入_物料库存信息'!A:F,6,FALSE),0)</f>
      </c>
      <c r="J201" s="2">
        <f>IFERROR(IFERROR(VLOOKUP(B201,'输入-物料产能数据-不考虑工序'!A:E,3,FALSE),0),0)</f>
      </c>
      <c r="K201" s="2">
        <f>IFERROR(VLOOKUP(B201,'输入-物料产能数据-不考虑工序'!A:E,4,FALSE),0)</f>
      </c>
      <c r="L201" s="2">
        <f>IFERROR(VLOOKUP(B201,'输入-物料产能数据-不考虑工序'!A:E,5,FALSE),0)</f>
      </c>
      <c r="M201">
        <f>IFERROR(VLOOKUP(A201,'输入_需求计划'!A:I,9,FALSE),0)</f>
      </c>
    </row>
    <row r="202">
      <c r="A202" s="20">
        <f>'输入_需求计划'!A202</f>
      </c>
      <c r="B202" s="20">
        <f>'输入_需求计划'!C202</f>
      </c>
      <c r="C202" s="20">
        <f>'输入_需求计划'!D202</f>
      </c>
      <c r="D202" s="20">
        <f>'输入_需求计划'!G202</f>
      </c>
      <c r="E202" s="59">
        <f>'输入_需求计划'!H202</f>
      </c>
      <c r="F202" s="2">
        <f>IFERROR(VLOOKUP(B202,'输入_物料库存信息'!A:F,3,FALSE),0)+IFERROR(VLOOKUP(B202,'未完工数据透视表2'!A:B,2,FALSE),0)</f>
      </c>
      <c r="G202" s="2">
        <f>IFERROR(VLOOKUP(B202,'输入_物料库存信息'!A:F,4,FALSE),0)</f>
      </c>
      <c r="H202" s="2">
        <f>IFERROR(VLOOKUP(B202,'输入_物料库存信息'!A:F,5,FALSE),0)</f>
      </c>
      <c r="I202" s="2">
        <f>IFERROR(VLOOKUP(B202,'输入_物料库存信息'!A:F,6,FALSE),0)</f>
      </c>
      <c r="J202" s="2">
        <f>IFERROR(IFERROR(VLOOKUP(B202,'输入-物料产能数据-不考虑工序'!A:E,3,FALSE),0),0)</f>
      </c>
      <c r="K202" s="2">
        <f>IFERROR(VLOOKUP(B202,'输入-物料产能数据-不考虑工序'!A:E,4,FALSE),0)</f>
      </c>
      <c r="L202" s="2">
        <f>IFERROR(VLOOKUP(B202,'输入-物料产能数据-不考虑工序'!A:E,5,FALSE),0)</f>
      </c>
      <c r="M202">
        <f>IFERROR(VLOOKUP(A202,'输入_需求计划'!A:I,9,FALSE),0)</f>
      </c>
    </row>
    <row r="203">
      <c r="A203" s="20">
        <f>'输入_需求计划'!A203</f>
      </c>
      <c r="B203" s="20">
        <f>'输入_需求计划'!C203</f>
      </c>
      <c r="C203" s="20">
        <f>'输入_需求计划'!D203</f>
      </c>
      <c r="D203" s="20">
        <f>'输入_需求计划'!G203</f>
      </c>
      <c r="E203" s="59">
        <f>'输入_需求计划'!H203</f>
      </c>
      <c r="F203" s="2">
        <f>IFERROR(VLOOKUP(B203,'输入_物料库存信息'!A:F,3,FALSE),0)+IFERROR(VLOOKUP(B203,'未完工数据透视表2'!A:B,2,FALSE),0)</f>
      </c>
      <c r="G203" s="2">
        <f>IFERROR(VLOOKUP(B203,'输入_物料库存信息'!A:F,4,FALSE),0)</f>
      </c>
      <c r="H203" s="2">
        <f>IFERROR(VLOOKUP(B203,'输入_物料库存信息'!A:F,5,FALSE),0)</f>
      </c>
      <c r="I203" s="2">
        <f>IFERROR(VLOOKUP(B203,'输入_物料库存信息'!A:F,6,FALSE),0)</f>
      </c>
      <c r="J203" s="2">
        <f>IFERROR(IFERROR(VLOOKUP(B203,'输入-物料产能数据-不考虑工序'!A:E,3,FALSE),0),0)</f>
      </c>
      <c r="K203" s="2">
        <f>IFERROR(VLOOKUP(B203,'输入-物料产能数据-不考虑工序'!A:E,4,FALSE),0)</f>
      </c>
      <c r="L203" s="2">
        <f>IFERROR(VLOOKUP(B203,'输入-物料产能数据-不考虑工序'!A:E,5,FALSE),0)</f>
      </c>
      <c r="M203">
        <f>IFERROR(VLOOKUP(A203,'输入_需求计划'!A:I,9,FALSE),0)</f>
      </c>
    </row>
    <row r="204">
      <c r="A204" s="20">
        <f>'输入_需求计划'!A204</f>
      </c>
      <c r="B204" s="20">
        <f>'输入_需求计划'!C204</f>
      </c>
      <c r="C204" s="20">
        <f>'输入_需求计划'!D204</f>
      </c>
      <c r="D204" s="20">
        <f>'输入_需求计划'!G204</f>
      </c>
      <c r="E204" s="59">
        <f>'输入_需求计划'!H204</f>
      </c>
      <c r="F204" s="2">
        <f>IFERROR(VLOOKUP(B204,'输入_物料库存信息'!A:F,3,FALSE),0)+IFERROR(VLOOKUP(B204,'未完工数据透视表2'!A:B,2,FALSE),0)</f>
      </c>
      <c r="G204" s="2">
        <f>IFERROR(VLOOKUP(B204,'输入_物料库存信息'!A:F,4,FALSE),0)</f>
      </c>
      <c r="H204" s="2">
        <f>IFERROR(VLOOKUP(B204,'输入_物料库存信息'!A:F,5,FALSE),0)</f>
      </c>
      <c r="I204" s="2">
        <f>IFERROR(VLOOKUP(B204,'输入_物料库存信息'!A:F,6,FALSE),0)</f>
      </c>
      <c r="J204" s="2">
        <f>IFERROR(IFERROR(VLOOKUP(B204,'输入-物料产能数据-不考虑工序'!A:E,3,FALSE),0),0)</f>
      </c>
      <c r="K204" s="2">
        <f>IFERROR(VLOOKUP(B204,'输入-物料产能数据-不考虑工序'!A:E,4,FALSE),0)</f>
      </c>
      <c r="L204" s="2">
        <f>IFERROR(VLOOKUP(B204,'输入-物料产能数据-不考虑工序'!A:E,5,FALSE),0)</f>
      </c>
      <c r="M204">
        <f>IFERROR(VLOOKUP(A204,'输入_需求计划'!A:I,9,FALSE),0)</f>
      </c>
    </row>
    <row r="205">
      <c r="A205" s="20">
        <f>'输入_需求计划'!A205</f>
      </c>
      <c r="B205" s="20">
        <f>'输入_需求计划'!C205</f>
      </c>
      <c r="C205" s="20">
        <f>'输入_需求计划'!D205</f>
      </c>
      <c r="D205" s="20">
        <f>'输入_需求计划'!G205</f>
      </c>
      <c r="E205" s="59">
        <f>'输入_需求计划'!H205</f>
      </c>
      <c r="F205" s="2">
        <f>IFERROR(VLOOKUP(B205,'输入_物料库存信息'!A:F,3,FALSE),0)+IFERROR(VLOOKUP(B205,'未完工数据透视表2'!A:B,2,FALSE),0)</f>
      </c>
      <c r="G205" s="2">
        <f>IFERROR(VLOOKUP(B205,'输入_物料库存信息'!A:F,4,FALSE),0)</f>
      </c>
      <c r="H205" s="2">
        <f>IFERROR(VLOOKUP(B205,'输入_物料库存信息'!A:F,5,FALSE),0)</f>
      </c>
      <c r="I205" s="2">
        <f>IFERROR(VLOOKUP(B205,'输入_物料库存信息'!A:F,6,FALSE),0)</f>
      </c>
      <c r="J205" s="2">
        <f>IFERROR(IFERROR(VLOOKUP(B205,'输入-物料产能数据-不考虑工序'!A:E,3,FALSE),0),0)</f>
      </c>
      <c r="K205" s="2">
        <f>IFERROR(VLOOKUP(B205,'输入-物料产能数据-不考虑工序'!A:E,4,FALSE),0)</f>
      </c>
      <c r="L205" s="2">
        <f>IFERROR(VLOOKUP(B205,'输入-物料产能数据-不考虑工序'!A:E,5,FALSE),0)</f>
      </c>
      <c r="M205">
        <f>IFERROR(VLOOKUP(A205,'输入_需求计划'!A:I,9,FALSE),0)</f>
      </c>
    </row>
    <row r="206">
      <c r="A206" s="20">
        <f>'输入_需求计划'!A206</f>
      </c>
      <c r="B206" s="20">
        <f>'输入_需求计划'!C206</f>
      </c>
      <c r="C206" s="20">
        <f>'输入_需求计划'!D206</f>
      </c>
      <c r="D206" s="20">
        <f>'输入_需求计划'!G206</f>
      </c>
      <c r="E206" s="59">
        <f>'输入_需求计划'!H206</f>
      </c>
      <c r="F206" s="2">
        <f>IFERROR(VLOOKUP(B206,'输入_物料库存信息'!A:F,3,FALSE),0)+IFERROR(VLOOKUP(B206,'未完工数据透视表2'!A:B,2,FALSE),0)</f>
      </c>
      <c r="G206" s="2">
        <f>IFERROR(VLOOKUP(B206,'输入_物料库存信息'!A:F,4,FALSE),0)</f>
      </c>
      <c r="H206" s="2">
        <f>IFERROR(VLOOKUP(B206,'输入_物料库存信息'!A:F,5,FALSE),0)</f>
      </c>
      <c r="I206" s="2">
        <f>IFERROR(VLOOKUP(B206,'输入_物料库存信息'!A:F,6,FALSE),0)</f>
      </c>
      <c r="J206" s="2">
        <f>IFERROR(IFERROR(VLOOKUP(B206,'输入-物料产能数据-不考虑工序'!A:E,3,FALSE),0),0)</f>
      </c>
      <c r="K206" s="2">
        <f>IFERROR(VLOOKUP(B206,'输入-物料产能数据-不考虑工序'!A:E,4,FALSE),0)</f>
      </c>
      <c r="L206" s="2">
        <f>IFERROR(VLOOKUP(B206,'输入-物料产能数据-不考虑工序'!A:E,5,FALSE),0)</f>
      </c>
      <c r="M206">
        <f>IFERROR(VLOOKUP(A206,'输入_需求计划'!A:I,9,FALSE),0)</f>
      </c>
    </row>
    <row r="207">
      <c r="A207" s="20">
        <f>'输入_需求计划'!A207</f>
      </c>
      <c r="B207" s="20">
        <f>'输入_需求计划'!C207</f>
      </c>
      <c r="C207" s="20">
        <f>'输入_需求计划'!D207</f>
      </c>
      <c r="D207" s="20">
        <f>'输入_需求计划'!G207</f>
      </c>
      <c r="E207" s="59">
        <f>'输入_需求计划'!H207</f>
      </c>
      <c r="F207" s="2">
        <f>IFERROR(VLOOKUP(B207,'输入_物料库存信息'!A:F,3,FALSE),0)+IFERROR(VLOOKUP(B207,'未完工数据透视表2'!A:B,2,FALSE),0)</f>
      </c>
      <c r="G207" s="2">
        <f>IFERROR(VLOOKUP(B207,'输入_物料库存信息'!A:F,4,FALSE),0)</f>
      </c>
      <c r="H207" s="2">
        <f>IFERROR(VLOOKUP(B207,'输入_物料库存信息'!A:F,5,FALSE),0)</f>
      </c>
      <c r="I207" s="2">
        <f>IFERROR(VLOOKUP(B207,'输入_物料库存信息'!A:F,6,FALSE),0)</f>
      </c>
      <c r="J207" s="2">
        <f>IFERROR(IFERROR(VLOOKUP(B207,'输入-物料产能数据-不考虑工序'!A:E,3,FALSE),0),0)</f>
      </c>
      <c r="K207" s="2">
        <f>IFERROR(VLOOKUP(B207,'输入-物料产能数据-不考虑工序'!A:E,4,FALSE),0)</f>
      </c>
      <c r="L207" s="2">
        <f>IFERROR(VLOOKUP(B207,'输入-物料产能数据-不考虑工序'!A:E,5,FALSE),0)</f>
      </c>
      <c r="M207">
        <f>IFERROR(VLOOKUP(A207,'输入_需求计划'!A:I,9,FALSE),0)</f>
      </c>
    </row>
    <row r="208">
      <c r="A208" s="20">
        <f>'输入_需求计划'!A208</f>
      </c>
      <c r="B208" s="20">
        <f>'输入_需求计划'!C208</f>
      </c>
      <c r="C208" s="20">
        <f>'输入_需求计划'!D208</f>
      </c>
      <c r="D208" s="20">
        <f>'输入_需求计划'!G208</f>
      </c>
      <c r="E208" s="59">
        <f>'输入_需求计划'!H208</f>
      </c>
      <c r="F208" s="2">
        <f>IFERROR(VLOOKUP(B208,'输入_物料库存信息'!A:F,3,FALSE),0)+IFERROR(VLOOKUP(B208,'未完工数据透视表2'!A:B,2,FALSE),0)</f>
      </c>
      <c r="G208" s="2">
        <f>IFERROR(VLOOKUP(B208,'输入_物料库存信息'!A:F,4,FALSE),0)</f>
      </c>
      <c r="H208" s="2">
        <f>IFERROR(VLOOKUP(B208,'输入_物料库存信息'!A:F,5,FALSE),0)</f>
      </c>
      <c r="I208" s="2">
        <f>IFERROR(VLOOKUP(B208,'输入_物料库存信息'!A:F,6,FALSE),0)</f>
      </c>
      <c r="J208" s="2">
        <f>IFERROR(IFERROR(VLOOKUP(B208,'输入-物料产能数据-不考虑工序'!A:E,3,FALSE),0),0)</f>
      </c>
      <c r="K208" s="2">
        <f>IFERROR(VLOOKUP(B208,'输入-物料产能数据-不考虑工序'!A:E,4,FALSE),0)</f>
      </c>
      <c r="L208" s="2">
        <f>IFERROR(VLOOKUP(B208,'输入-物料产能数据-不考虑工序'!A:E,5,FALSE),0)</f>
      </c>
      <c r="M208">
        <f>IFERROR(VLOOKUP(A208,'输入_需求计划'!A:I,9,FALSE),0)</f>
      </c>
    </row>
    <row r="209">
      <c r="A209" s="20">
        <f>'输入_需求计划'!A209</f>
      </c>
      <c r="B209" s="20">
        <f>'输入_需求计划'!C209</f>
      </c>
      <c r="C209" s="20">
        <f>'输入_需求计划'!D209</f>
      </c>
      <c r="D209" s="20">
        <f>'输入_需求计划'!G209</f>
      </c>
      <c r="E209" s="59">
        <f>'输入_需求计划'!H209</f>
      </c>
      <c r="F209" s="2">
        <f>IFERROR(VLOOKUP(B209,'输入_物料库存信息'!A:F,3,FALSE),0)+IFERROR(VLOOKUP(B209,'未完工数据透视表2'!A:B,2,FALSE),0)</f>
      </c>
      <c r="G209" s="2">
        <f>IFERROR(VLOOKUP(B209,'输入_物料库存信息'!A:F,4,FALSE),0)</f>
      </c>
      <c r="H209" s="2">
        <f>IFERROR(VLOOKUP(B209,'输入_物料库存信息'!A:F,5,FALSE),0)</f>
      </c>
      <c r="I209" s="2">
        <f>IFERROR(VLOOKUP(B209,'输入_物料库存信息'!A:F,6,FALSE),0)</f>
      </c>
      <c r="J209" s="2">
        <f>IFERROR(IFERROR(VLOOKUP(B209,'输入-物料产能数据-不考虑工序'!A:E,3,FALSE),0),0)</f>
      </c>
      <c r="K209" s="2">
        <f>IFERROR(VLOOKUP(B209,'输入-物料产能数据-不考虑工序'!A:E,4,FALSE),0)</f>
      </c>
      <c r="L209" s="2">
        <f>IFERROR(VLOOKUP(B209,'输入-物料产能数据-不考虑工序'!A:E,5,FALSE),0)</f>
      </c>
      <c r="M209">
        <f>IFERROR(VLOOKUP(A209,'输入_需求计划'!A:I,9,FALSE),0)</f>
      </c>
    </row>
    <row r="210">
      <c r="A210" s="20">
        <f>'输入_需求计划'!A210</f>
      </c>
      <c r="B210" s="20">
        <f>'输入_需求计划'!C210</f>
      </c>
      <c r="C210" s="20">
        <f>'输入_需求计划'!D210</f>
      </c>
      <c r="D210" s="20">
        <f>'输入_需求计划'!G210</f>
      </c>
      <c r="E210" s="59">
        <f>'输入_需求计划'!H210</f>
      </c>
      <c r="F210" s="2">
        <f>IFERROR(VLOOKUP(B210,'输入_物料库存信息'!A:F,3,FALSE),0)+IFERROR(VLOOKUP(B210,'未完工数据透视表2'!A:B,2,FALSE),0)</f>
      </c>
      <c r="G210" s="2">
        <f>IFERROR(VLOOKUP(B210,'输入_物料库存信息'!A:F,4,FALSE),0)</f>
      </c>
      <c r="H210" s="2">
        <f>IFERROR(VLOOKUP(B210,'输入_物料库存信息'!A:F,5,FALSE),0)</f>
      </c>
      <c r="I210" s="2">
        <f>IFERROR(VLOOKUP(B210,'输入_物料库存信息'!A:F,6,FALSE),0)</f>
      </c>
      <c r="J210" s="2">
        <f>IFERROR(IFERROR(VLOOKUP(B210,'输入-物料产能数据-不考虑工序'!A:E,3,FALSE),0),0)</f>
      </c>
      <c r="K210" s="2">
        <f>IFERROR(VLOOKUP(B210,'输入-物料产能数据-不考虑工序'!A:E,4,FALSE),0)</f>
      </c>
      <c r="L210" s="2">
        <f>IFERROR(VLOOKUP(B210,'输入-物料产能数据-不考虑工序'!A:E,5,FALSE),0)</f>
      </c>
      <c r="M210">
        <f>IFERROR(VLOOKUP(A210,'输入_需求计划'!A:I,9,FALSE),0)</f>
      </c>
    </row>
    <row r="211">
      <c r="A211" s="20">
        <f>'输入_需求计划'!A211</f>
      </c>
      <c r="B211" s="20">
        <f>'输入_需求计划'!C211</f>
      </c>
      <c r="C211" s="20">
        <f>'输入_需求计划'!D211</f>
      </c>
      <c r="D211" s="20">
        <f>'输入_需求计划'!G211</f>
      </c>
      <c r="E211" s="59">
        <f>'输入_需求计划'!H211</f>
      </c>
      <c r="F211" s="2">
        <f>IFERROR(VLOOKUP(B211,'输入_物料库存信息'!A:F,3,FALSE),0)+IFERROR(VLOOKUP(B211,'未完工数据透视表2'!A:B,2,FALSE),0)</f>
      </c>
      <c r="G211" s="2">
        <f>IFERROR(VLOOKUP(B211,'输入_物料库存信息'!A:F,4,FALSE),0)</f>
      </c>
      <c r="H211" s="2">
        <f>IFERROR(VLOOKUP(B211,'输入_物料库存信息'!A:F,5,FALSE),0)</f>
      </c>
      <c r="I211" s="2">
        <f>IFERROR(VLOOKUP(B211,'输入_物料库存信息'!A:F,6,FALSE),0)</f>
      </c>
      <c r="J211" s="2">
        <f>IFERROR(IFERROR(VLOOKUP(B211,'输入-物料产能数据-不考虑工序'!A:E,3,FALSE),0),0)</f>
      </c>
      <c r="K211" s="2">
        <f>IFERROR(VLOOKUP(B211,'输入-物料产能数据-不考虑工序'!A:E,4,FALSE),0)</f>
      </c>
      <c r="L211" s="2">
        <f>IFERROR(VLOOKUP(B211,'输入-物料产能数据-不考虑工序'!A:E,5,FALSE),0)</f>
      </c>
      <c r="M211">
        <f>IFERROR(VLOOKUP(A211,'输入_需求计划'!A:I,9,FALSE),0)</f>
      </c>
    </row>
    <row r="212">
      <c r="A212" s="20">
        <f>'输入_需求计划'!A212</f>
      </c>
      <c r="B212" s="20">
        <f>'输入_需求计划'!C212</f>
      </c>
      <c r="C212" s="20">
        <f>'输入_需求计划'!D212</f>
      </c>
      <c r="D212" s="20">
        <f>'输入_需求计划'!G212</f>
      </c>
      <c r="E212" s="59">
        <f>'输入_需求计划'!H212</f>
      </c>
      <c r="F212" s="2">
        <f>IFERROR(VLOOKUP(B212,'输入_物料库存信息'!A:F,3,FALSE),0)+IFERROR(VLOOKUP(B212,'未完工数据透视表2'!A:B,2,FALSE),0)</f>
      </c>
      <c r="G212" s="2">
        <f>IFERROR(VLOOKUP(B212,'输入_物料库存信息'!A:F,4,FALSE),0)</f>
      </c>
      <c r="H212" s="2">
        <f>IFERROR(VLOOKUP(B212,'输入_物料库存信息'!A:F,5,FALSE),0)</f>
      </c>
      <c r="I212" s="2">
        <f>IFERROR(VLOOKUP(B212,'输入_物料库存信息'!A:F,6,FALSE),0)</f>
      </c>
      <c r="J212" s="2">
        <f>IFERROR(IFERROR(VLOOKUP(B212,'输入-物料产能数据-不考虑工序'!A:E,3,FALSE),0),0)</f>
      </c>
      <c r="K212" s="2">
        <f>IFERROR(VLOOKUP(B212,'输入-物料产能数据-不考虑工序'!A:E,4,FALSE),0)</f>
      </c>
      <c r="L212" s="2">
        <f>IFERROR(VLOOKUP(B212,'输入-物料产能数据-不考虑工序'!A:E,5,FALSE),0)</f>
      </c>
      <c r="M212">
        <f>IFERROR(VLOOKUP(A212,'输入_需求计划'!A:I,9,FALSE),0)</f>
      </c>
    </row>
    <row r="213">
      <c r="A213" s="20">
        <f>'输入_需求计划'!A213</f>
      </c>
      <c r="B213" s="20">
        <f>'输入_需求计划'!C213</f>
      </c>
      <c r="C213" s="20">
        <f>'输入_需求计划'!D213</f>
      </c>
      <c r="D213" s="20">
        <f>'输入_需求计划'!G213</f>
      </c>
      <c r="E213" s="59">
        <f>'输入_需求计划'!H213</f>
      </c>
      <c r="F213" s="2">
        <f>IFERROR(VLOOKUP(B213,'输入_物料库存信息'!A:F,3,FALSE),0)+IFERROR(VLOOKUP(B213,'未完工数据透视表2'!A:B,2,FALSE),0)</f>
      </c>
      <c r="G213" s="2">
        <f>IFERROR(VLOOKUP(B213,'输入_物料库存信息'!A:F,4,FALSE),0)</f>
      </c>
      <c r="H213" s="2">
        <f>IFERROR(VLOOKUP(B213,'输入_物料库存信息'!A:F,5,FALSE),0)</f>
      </c>
      <c r="I213" s="2">
        <f>IFERROR(VLOOKUP(B213,'输入_物料库存信息'!A:F,6,FALSE),0)</f>
      </c>
      <c r="J213" s="2">
        <f>IFERROR(IFERROR(VLOOKUP(B213,'输入-物料产能数据-不考虑工序'!A:E,3,FALSE),0),0)</f>
      </c>
      <c r="K213" s="2">
        <f>IFERROR(VLOOKUP(B213,'输入-物料产能数据-不考虑工序'!A:E,4,FALSE),0)</f>
      </c>
      <c r="L213" s="2">
        <f>IFERROR(VLOOKUP(B213,'输入-物料产能数据-不考虑工序'!A:E,5,FALSE),0)</f>
      </c>
      <c r="M213">
        <f>IFERROR(VLOOKUP(A213,'输入_需求计划'!A:I,9,FALSE),0)</f>
      </c>
    </row>
    <row r="214">
      <c r="A214" s="20">
        <f>'输入_需求计划'!A214</f>
      </c>
      <c r="B214" s="20">
        <f>'输入_需求计划'!C214</f>
      </c>
      <c r="C214" s="20">
        <f>'输入_需求计划'!D214</f>
      </c>
      <c r="D214" s="20">
        <f>'输入_需求计划'!G214</f>
      </c>
      <c r="E214" s="59">
        <f>'输入_需求计划'!H214</f>
      </c>
      <c r="F214" s="2">
        <f>IFERROR(VLOOKUP(B214,'输入_物料库存信息'!A:F,3,FALSE),0)+IFERROR(VLOOKUP(B214,'未完工数据透视表2'!A:B,2,FALSE),0)</f>
      </c>
      <c r="G214" s="2">
        <f>IFERROR(VLOOKUP(B214,'输入_物料库存信息'!A:F,4,FALSE),0)</f>
      </c>
      <c r="H214" s="2">
        <f>IFERROR(VLOOKUP(B214,'输入_物料库存信息'!A:F,5,FALSE),0)</f>
      </c>
      <c r="I214" s="2">
        <f>IFERROR(VLOOKUP(B214,'输入_物料库存信息'!A:F,6,FALSE),0)</f>
      </c>
      <c r="J214" s="2">
        <f>IFERROR(IFERROR(VLOOKUP(B214,'输入-物料产能数据-不考虑工序'!A:E,3,FALSE),0),0)</f>
      </c>
      <c r="K214" s="2">
        <f>IFERROR(VLOOKUP(B214,'输入-物料产能数据-不考虑工序'!A:E,4,FALSE),0)</f>
      </c>
      <c r="L214" s="2">
        <f>IFERROR(VLOOKUP(B214,'输入-物料产能数据-不考虑工序'!A:E,5,FALSE),0)</f>
      </c>
      <c r="M214">
        <f>IFERROR(VLOOKUP(A214,'输入_需求计划'!A:I,9,FALSE),0)</f>
      </c>
    </row>
    <row r="215">
      <c r="A215" s="20">
        <f>'输入_需求计划'!A215</f>
      </c>
      <c r="B215" s="20">
        <f>'输入_需求计划'!C215</f>
      </c>
      <c r="C215" s="20">
        <f>'输入_需求计划'!D215</f>
      </c>
      <c r="D215" s="20">
        <f>'输入_需求计划'!G215</f>
      </c>
      <c r="E215" s="59">
        <f>'输入_需求计划'!H215</f>
      </c>
      <c r="F215" s="2">
        <f>IFERROR(VLOOKUP(B215,'输入_物料库存信息'!A:F,3,FALSE),0)+IFERROR(VLOOKUP(B215,'未完工数据透视表2'!A:B,2,FALSE),0)</f>
      </c>
      <c r="G215" s="2">
        <f>IFERROR(VLOOKUP(B215,'输入_物料库存信息'!A:F,4,FALSE),0)</f>
      </c>
      <c r="H215" s="2">
        <f>IFERROR(VLOOKUP(B215,'输入_物料库存信息'!A:F,5,FALSE),0)</f>
      </c>
      <c r="I215" s="2">
        <f>IFERROR(VLOOKUP(B215,'输入_物料库存信息'!A:F,6,FALSE),0)</f>
      </c>
      <c r="J215" s="2">
        <f>IFERROR(IFERROR(VLOOKUP(B215,'输入-物料产能数据-不考虑工序'!A:E,3,FALSE),0),0)</f>
      </c>
      <c r="K215" s="2">
        <f>IFERROR(VLOOKUP(B215,'输入-物料产能数据-不考虑工序'!A:E,4,FALSE),0)</f>
      </c>
      <c r="L215" s="2">
        <f>IFERROR(VLOOKUP(B215,'输入-物料产能数据-不考虑工序'!A:E,5,FALSE),0)</f>
      </c>
      <c r="M215">
        <f>IFERROR(VLOOKUP(A215,'输入_需求计划'!A:I,9,FALSE),0)</f>
      </c>
    </row>
    <row r="216">
      <c r="A216" s="20">
        <f>'输入_需求计划'!A216</f>
      </c>
      <c r="B216" s="20">
        <f>'输入_需求计划'!C216</f>
      </c>
      <c r="C216" s="20">
        <f>'输入_需求计划'!D216</f>
      </c>
      <c r="D216" s="20">
        <f>'输入_需求计划'!G216</f>
      </c>
      <c r="E216" s="59">
        <f>'输入_需求计划'!H216</f>
      </c>
      <c r="F216" s="2">
        <f>IFERROR(VLOOKUP(B216,'输入_物料库存信息'!A:F,3,FALSE),0)+IFERROR(VLOOKUP(B216,'未完工数据透视表2'!A:B,2,FALSE),0)</f>
      </c>
      <c r="G216" s="2">
        <f>IFERROR(VLOOKUP(B216,'输入_物料库存信息'!A:F,4,FALSE),0)</f>
      </c>
      <c r="H216" s="2">
        <f>IFERROR(VLOOKUP(B216,'输入_物料库存信息'!A:F,5,FALSE),0)</f>
      </c>
      <c r="I216" s="2">
        <f>IFERROR(VLOOKUP(B216,'输入_物料库存信息'!A:F,6,FALSE),0)</f>
      </c>
      <c r="J216" s="2">
        <f>IFERROR(IFERROR(VLOOKUP(B216,'输入-物料产能数据-不考虑工序'!A:E,3,FALSE),0),0)</f>
      </c>
      <c r="K216" s="2">
        <f>IFERROR(VLOOKUP(B216,'输入-物料产能数据-不考虑工序'!A:E,4,FALSE),0)</f>
      </c>
      <c r="L216" s="2">
        <f>IFERROR(VLOOKUP(B216,'输入-物料产能数据-不考虑工序'!A:E,5,FALSE),0)</f>
      </c>
      <c r="M216">
        <f>IFERROR(VLOOKUP(A216,'输入_需求计划'!A:I,9,FALSE),0)</f>
      </c>
    </row>
    <row r="217">
      <c r="A217" s="20">
        <f>'输入_需求计划'!A217</f>
      </c>
      <c r="B217" s="20">
        <f>'输入_需求计划'!C217</f>
      </c>
      <c r="C217" s="20">
        <f>'输入_需求计划'!D217</f>
      </c>
      <c r="D217" s="20">
        <f>'输入_需求计划'!G217</f>
      </c>
      <c r="E217" s="59">
        <f>'输入_需求计划'!H217</f>
      </c>
      <c r="F217" s="2">
        <f>IFERROR(VLOOKUP(B217,'输入_物料库存信息'!A:F,3,FALSE),0)+IFERROR(VLOOKUP(B217,'未完工数据透视表2'!A:B,2,FALSE),0)</f>
      </c>
      <c r="G217" s="2">
        <f>IFERROR(VLOOKUP(B217,'输入_物料库存信息'!A:F,4,FALSE),0)</f>
      </c>
      <c r="H217" s="2">
        <f>IFERROR(VLOOKUP(B217,'输入_物料库存信息'!A:F,5,FALSE),0)</f>
      </c>
      <c r="I217" s="2">
        <f>IFERROR(VLOOKUP(B217,'输入_物料库存信息'!A:F,6,FALSE),0)</f>
      </c>
      <c r="J217" s="2">
        <f>IFERROR(IFERROR(VLOOKUP(B217,'输入-物料产能数据-不考虑工序'!A:E,3,FALSE),0),0)</f>
      </c>
      <c r="K217" s="2">
        <f>IFERROR(VLOOKUP(B217,'输入-物料产能数据-不考虑工序'!A:E,4,FALSE),0)</f>
      </c>
      <c r="L217" s="2">
        <f>IFERROR(VLOOKUP(B217,'输入-物料产能数据-不考虑工序'!A:E,5,FALSE),0)</f>
      </c>
      <c r="M217">
        <f>IFERROR(VLOOKUP(A217,'输入_需求计划'!A:I,9,FALSE),0)</f>
      </c>
    </row>
    <row r="218">
      <c r="A218" s="20">
        <f>'输入_需求计划'!A218</f>
      </c>
      <c r="B218" s="20">
        <f>'输入_需求计划'!C218</f>
      </c>
      <c r="C218" s="20">
        <f>'输入_需求计划'!D218</f>
      </c>
      <c r="D218" s="20">
        <f>'输入_需求计划'!G218</f>
      </c>
      <c r="E218" s="59">
        <f>'输入_需求计划'!H218</f>
      </c>
      <c r="F218" s="2">
        <f>IFERROR(VLOOKUP(B218,'输入_物料库存信息'!A:F,3,FALSE),0)+IFERROR(VLOOKUP(B218,'未完工数据透视表2'!A:B,2,FALSE),0)</f>
      </c>
      <c r="G218" s="2">
        <f>IFERROR(VLOOKUP(B218,'输入_物料库存信息'!A:F,4,FALSE),0)</f>
      </c>
      <c r="H218" s="2">
        <f>IFERROR(VLOOKUP(B218,'输入_物料库存信息'!A:F,5,FALSE),0)</f>
      </c>
      <c r="I218" s="2">
        <f>IFERROR(VLOOKUP(B218,'输入_物料库存信息'!A:F,6,FALSE),0)</f>
      </c>
      <c r="J218" s="2">
        <f>IFERROR(IFERROR(VLOOKUP(B218,'输入-物料产能数据-不考虑工序'!A:E,3,FALSE),0),0)</f>
      </c>
      <c r="K218" s="2">
        <f>IFERROR(VLOOKUP(B218,'输入-物料产能数据-不考虑工序'!A:E,4,FALSE),0)</f>
      </c>
      <c r="L218" s="2">
        <f>IFERROR(VLOOKUP(B218,'输入-物料产能数据-不考虑工序'!A:E,5,FALSE),0)</f>
      </c>
      <c r="M218">
        <f>IFERROR(VLOOKUP(A218,'输入_需求计划'!A:I,9,FALSE),0)</f>
      </c>
    </row>
    <row r="219">
      <c r="A219" s="20">
        <f>'输入_需求计划'!A219</f>
      </c>
      <c r="B219" s="20">
        <f>'输入_需求计划'!C219</f>
      </c>
      <c r="C219" s="20">
        <f>'输入_需求计划'!D219</f>
      </c>
      <c r="D219" s="20">
        <f>'输入_需求计划'!G219</f>
      </c>
      <c r="E219" s="59">
        <f>'输入_需求计划'!H219</f>
      </c>
      <c r="F219" s="2">
        <f>IFERROR(VLOOKUP(B219,'输入_物料库存信息'!A:F,3,FALSE),0)+IFERROR(VLOOKUP(B219,'未完工数据透视表2'!A:B,2,FALSE),0)</f>
      </c>
      <c r="G219" s="2">
        <f>IFERROR(VLOOKUP(B219,'输入_物料库存信息'!A:F,4,FALSE),0)</f>
      </c>
      <c r="H219" s="2">
        <f>IFERROR(VLOOKUP(B219,'输入_物料库存信息'!A:F,5,FALSE),0)</f>
      </c>
      <c r="I219" s="2">
        <f>IFERROR(VLOOKUP(B219,'输入_物料库存信息'!A:F,6,FALSE),0)</f>
      </c>
      <c r="J219" s="2">
        <f>IFERROR(IFERROR(VLOOKUP(B219,'输入-物料产能数据-不考虑工序'!A:E,3,FALSE),0),0)</f>
      </c>
      <c r="K219" s="2">
        <f>IFERROR(VLOOKUP(B219,'输入-物料产能数据-不考虑工序'!A:E,4,FALSE),0)</f>
      </c>
      <c r="L219" s="2">
        <f>IFERROR(VLOOKUP(B219,'输入-物料产能数据-不考虑工序'!A:E,5,FALSE),0)</f>
      </c>
      <c r="M219">
        <f>IFERROR(VLOOKUP(A219,'输入_需求计划'!A:I,9,FALSE),0)</f>
      </c>
    </row>
    <row r="220">
      <c r="A220" s="20">
        <f>'输入_需求计划'!A220</f>
      </c>
      <c r="B220" s="20">
        <f>'输入_需求计划'!C220</f>
      </c>
      <c r="C220" s="20">
        <f>'输入_需求计划'!D220</f>
      </c>
      <c r="D220" s="20">
        <f>'输入_需求计划'!G220</f>
      </c>
      <c r="E220" s="59">
        <f>'输入_需求计划'!H220</f>
      </c>
      <c r="F220" s="2">
        <f>IFERROR(VLOOKUP(B220,'输入_物料库存信息'!A:F,3,FALSE),0)+IFERROR(VLOOKUP(B220,'未完工数据透视表2'!A:B,2,FALSE),0)</f>
      </c>
      <c r="G220" s="2">
        <f>IFERROR(VLOOKUP(B220,'输入_物料库存信息'!A:F,4,FALSE),0)</f>
      </c>
      <c r="H220" s="2">
        <f>IFERROR(VLOOKUP(B220,'输入_物料库存信息'!A:F,5,FALSE),0)</f>
      </c>
      <c r="I220" s="2">
        <f>IFERROR(VLOOKUP(B220,'输入_物料库存信息'!A:F,6,FALSE),0)</f>
      </c>
      <c r="J220" s="2">
        <f>IFERROR(IFERROR(VLOOKUP(B220,'输入-物料产能数据-不考虑工序'!A:E,3,FALSE),0),0)</f>
      </c>
      <c r="K220" s="2">
        <f>IFERROR(VLOOKUP(B220,'输入-物料产能数据-不考虑工序'!A:E,4,FALSE),0)</f>
      </c>
      <c r="L220" s="2">
        <f>IFERROR(VLOOKUP(B220,'输入-物料产能数据-不考虑工序'!A:E,5,FALSE),0)</f>
      </c>
      <c r="M220">
        <f>IFERROR(VLOOKUP(A220,'输入_需求计划'!A:I,9,FALSE),0)</f>
      </c>
    </row>
    <row r="221">
      <c r="A221" s="20">
        <f>'输入_需求计划'!A221</f>
      </c>
      <c r="B221" s="20">
        <f>'输入_需求计划'!C221</f>
      </c>
      <c r="C221" s="20">
        <f>'输入_需求计划'!D221</f>
      </c>
      <c r="D221" s="20">
        <f>'输入_需求计划'!G221</f>
      </c>
      <c r="E221" s="59">
        <f>'输入_需求计划'!H221</f>
      </c>
      <c r="F221" s="2">
        <f>IFERROR(VLOOKUP(B221,'输入_物料库存信息'!A:F,3,FALSE),0)+IFERROR(VLOOKUP(B221,'未完工数据透视表2'!A:B,2,FALSE),0)</f>
      </c>
      <c r="G221" s="2">
        <f>IFERROR(VLOOKUP(B221,'输入_物料库存信息'!A:F,4,FALSE),0)</f>
      </c>
      <c r="H221" s="2">
        <f>IFERROR(VLOOKUP(B221,'输入_物料库存信息'!A:F,5,FALSE),0)</f>
      </c>
      <c r="I221" s="2">
        <f>IFERROR(VLOOKUP(B221,'输入_物料库存信息'!A:F,6,FALSE),0)</f>
      </c>
      <c r="J221" s="2">
        <f>IFERROR(IFERROR(VLOOKUP(B221,'输入-物料产能数据-不考虑工序'!A:E,3,FALSE),0),0)</f>
      </c>
      <c r="K221" s="2">
        <f>IFERROR(VLOOKUP(B221,'输入-物料产能数据-不考虑工序'!A:E,4,FALSE),0)</f>
      </c>
      <c r="L221" s="2">
        <f>IFERROR(VLOOKUP(B221,'输入-物料产能数据-不考虑工序'!A:E,5,FALSE),0)</f>
      </c>
      <c r="M221">
        <f>IFERROR(VLOOKUP(A221,'输入_需求计划'!A:I,9,FALSE),0)</f>
      </c>
    </row>
    <row r="222">
      <c r="A222" s="20">
        <f>'输入_需求计划'!A222</f>
      </c>
      <c r="B222" s="20">
        <f>'输入_需求计划'!C222</f>
      </c>
      <c r="C222" s="20">
        <f>'输入_需求计划'!D222</f>
      </c>
      <c r="D222" s="20">
        <f>'输入_需求计划'!G222</f>
      </c>
      <c r="E222" s="59">
        <f>'输入_需求计划'!H222</f>
      </c>
      <c r="F222" s="2">
        <f>IFERROR(VLOOKUP(B222,'输入_物料库存信息'!A:F,3,FALSE),0)+IFERROR(VLOOKUP(B222,'未完工数据透视表2'!A:B,2,FALSE),0)</f>
      </c>
      <c r="G222" s="2">
        <f>IFERROR(VLOOKUP(B222,'输入_物料库存信息'!A:F,4,FALSE),0)</f>
      </c>
      <c r="H222" s="2">
        <f>IFERROR(VLOOKUP(B222,'输入_物料库存信息'!A:F,5,FALSE),0)</f>
      </c>
      <c r="I222" s="2">
        <f>IFERROR(VLOOKUP(B222,'输入_物料库存信息'!A:F,6,FALSE),0)</f>
      </c>
      <c r="J222" s="2">
        <f>IFERROR(IFERROR(VLOOKUP(B222,'输入-物料产能数据-不考虑工序'!A:E,3,FALSE),0),0)</f>
      </c>
      <c r="K222" s="2">
        <f>IFERROR(VLOOKUP(B222,'输入-物料产能数据-不考虑工序'!A:E,4,FALSE),0)</f>
      </c>
      <c r="L222" s="2">
        <f>IFERROR(VLOOKUP(B222,'输入-物料产能数据-不考虑工序'!A:E,5,FALSE),0)</f>
      </c>
      <c r="M222">
        <f>IFERROR(VLOOKUP(A222,'输入_需求计划'!A:I,9,FALSE),0)</f>
      </c>
    </row>
    <row r="223">
      <c r="A223" s="20">
        <f>'输入_需求计划'!A223</f>
      </c>
      <c r="B223" s="20">
        <f>'输入_需求计划'!C223</f>
      </c>
      <c r="C223" s="20">
        <f>'输入_需求计划'!D223</f>
      </c>
      <c r="D223" s="20">
        <f>'输入_需求计划'!G223</f>
      </c>
      <c r="E223" s="59">
        <f>'输入_需求计划'!H223</f>
      </c>
      <c r="F223" s="2">
        <f>IFERROR(VLOOKUP(B223,'输入_物料库存信息'!A:F,3,FALSE),0)+IFERROR(VLOOKUP(B223,'未完工数据透视表2'!A:B,2,FALSE),0)</f>
      </c>
      <c r="G223" s="2">
        <f>IFERROR(VLOOKUP(B223,'输入_物料库存信息'!A:F,4,FALSE),0)</f>
      </c>
      <c r="H223" s="2">
        <f>IFERROR(VLOOKUP(B223,'输入_物料库存信息'!A:F,5,FALSE),0)</f>
      </c>
      <c r="I223" s="2">
        <f>IFERROR(VLOOKUP(B223,'输入_物料库存信息'!A:F,6,FALSE),0)</f>
      </c>
      <c r="J223" s="2">
        <f>IFERROR(IFERROR(VLOOKUP(B223,'输入-物料产能数据-不考虑工序'!A:E,3,FALSE),0),0)</f>
      </c>
      <c r="K223" s="2">
        <f>IFERROR(VLOOKUP(B223,'输入-物料产能数据-不考虑工序'!A:E,4,FALSE),0)</f>
      </c>
      <c r="L223" s="2">
        <f>IFERROR(VLOOKUP(B223,'输入-物料产能数据-不考虑工序'!A:E,5,FALSE),0)</f>
      </c>
      <c r="M223">
        <f>IFERROR(VLOOKUP(A223,'输入_需求计划'!A:I,9,FALSE),0)</f>
      </c>
    </row>
    <row r="224">
      <c r="A224" s="20">
        <f>'输入_需求计划'!A224</f>
      </c>
      <c r="B224" s="20">
        <f>'输入_需求计划'!C224</f>
      </c>
      <c r="C224" s="20">
        <f>'输入_需求计划'!D224</f>
      </c>
      <c r="D224" s="20">
        <f>'输入_需求计划'!G224</f>
      </c>
      <c r="E224" s="59">
        <f>'输入_需求计划'!H224</f>
      </c>
      <c r="F224" s="2">
        <f>IFERROR(VLOOKUP(B224,'输入_物料库存信息'!A:F,3,FALSE),0)+IFERROR(VLOOKUP(B224,'未完工数据透视表2'!A:B,2,FALSE),0)</f>
      </c>
      <c r="G224" s="2">
        <f>IFERROR(VLOOKUP(B224,'输入_物料库存信息'!A:F,4,FALSE),0)</f>
      </c>
      <c r="H224" s="2">
        <f>IFERROR(VLOOKUP(B224,'输入_物料库存信息'!A:F,5,FALSE),0)</f>
      </c>
      <c r="I224" s="2">
        <f>IFERROR(VLOOKUP(B224,'输入_物料库存信息'!A:F,6,FALSE),0)</f>
      </c>
      <c r="J224" s="2">
        <f>IFERROR(IFERROR(VLOOKUP(B224,'输入-物料产能数据-不考虑工序'!A:E,3,FALSE),0),0)</f>
      </c>
      <c r="K224" s="2">
        <f>IFERROR(VLOOKUP(B224,'输入-物料产能数据-不考虑工序'!A:E,4,FALSE),0)</f>
      </c>
      <c r="L224" s="2">
        <f>IFERROR(VLOOKUP(B224,'输入-物料产能数据-不考虑工序'!A:E,5,FALSE),0)</f>
      </c>
      <c r="M224">
        <f>IFERROR(VLOOKUP(A224,'输入_需求计划'!A:I,9,FALSE),0)</f>
      </c>
    </row>
    <row r="225">
      <c r="A225" s="20">
        <f>'输入_需求计划'!A225</f>
      </c>
      <c r="B225" s="20">
        <f>'输入_需求计划'!C225</f>
      </c>
      <c r="C225" s="20">
        <f>'输入_需求计划'!D225</f>
      </c>
      <c r="D225" s="20">
        <f>'输入_需求计划'!G225</f>
      </c>
      <c r="E225" s="59">
        <f>'输入_需求计划'!H225</f>
      </c>
      <c r="F225" s="2">
        <f>IFERROR(VLOOKUP(B225,'输入_物料库存信息'!A:F,3,FALSE),0)+IFERROR(VLOOKUP(B225,'未完工数据透视表2'!A:B,2,FALSE),0)</f>
      </c>
      <c r="G225" s="2">
        <f>IFERROR(VLOOKUP(B225,'输入_物料库存信息'!A:F,4,FALSE),0)</f>
      </c>
      <c r="H225" s="2">
        <f>IFERROR(VLOOKUP(B225,'输入_物料库存信息'!A:F,5,FALSE),0)</f>
      </c>
      <c r="I225" s="2">
        <f>IFERROR(VLOOKUP(B225,'输入_物料库存信息'!A:F,6,FALSE),0)</f>
      </c>
      <c r="J225" s="2">
        <f>IFERROR(IFERROR(VLOOKUP(B225,'输入-物料产能数据-不考虑工序'!A:E,3,FALSE),0),0)</f>
      </c>
      <c r="K225" s="2">
        <f>IFERROR(VLOOKUP(B225,'输入-物料产能数据-不考虑工序'!A:E,4,FALSE),0)</f>
      </c>
      <c r="L225" s="2">
        <f>IFERROR(VLOOKUP(B225,'输入-物料产能数据-不考虑工序'!A:E,5,FALSE),0)</f>
      </c>
      <c r="M225">
        <f>IFERROR(VLOOKUP(A225,'输入_需求计划'!A:I,9,FALSE),0)</f>
      </c>
    </row>
    <row r="226">
      <c r="A226" s="20">
        <f>'输入_需求计划'!A226</f>
      </c>
      <c r="B226" s="20">
        <f>'输入_需求计划'!C226</f>
      </c>
      <c r="C226" s="20">
        <f>'输入_需求计划'!D226</f>
      </c>
      <c r="D226" s="20">
        <f>'输入_需求计划'!G226</f>
      </c>
      <c r="E226" s="59">
        <f>'输入_需求计划'!H226</f>
      </c>
      <c r="F226" s="2">
        <f>IFERROR(VLOOKUP(B226,'输入_物料库存信息'!A:F,3,FALSE),0)+IFERROR(VLOOKUP(B226,'未完工数据透视表2'!A:B,2,FALSE),0)</f>
      </c>
      <c r="G226" s="2">
        <f>IFERROR(VLOOKUP(B226,'输入_物料库存信息'!A:F,4,FALSE),0)</f>
      </c>
      <c r="H226" s="2">
        <f>IFERROR(VLOOKUP(B226,'输入_物料库存信息'!A:F,5,FALSE),0)</f>
      </c>
      <c r="I226" s="2">
        <f>IFERROR(VLOOKUP(B226,'输入_物料库存信息'!A:F,6,FALSE),0)</f>
      </c>
      <c r="J226" s="2">
        <f>IFERROR(IFERROR(VLOOKUP(B226,'输入-物料产能数据-不考虑工序'!A:E,3,FALSE),0),0)</f>
      </c>
      <c r="K226" s="2">
        <f>IFERROR(VLOOKUP(B226,'输入-物料产能数据-不考虑工序'!A:E,4,FALSE),0)</f>
      </c>
      <c r="L226" s="2">
        <f>IFERROR(VLOOKUP(B226,'输入-物料产能数据-不考虑工序'!A:E,5,FALSE),0)</f>
      </c>
      <c r="M226">
        <f>IFERROR(VLOOKUP(A226,'输入_需求计划'!A:I,9,FALSE),0)</f>
      </c>
    </row>
    <row r="227">
      <c r="A227" s="20">
        <f>'输入_需求计划'!A227</f>
      </c>
      <c r="B227" s="20">
        <f>'输入_需求计划'!C227</f>
      </c>
      <c r="C227" s="20">
        <f>'输入_需求计划'!D227</f>
      </c>
      <c r="D227" s="20">
        <f>'输入_需求计划'!G227</f>
      </c>
      <c r="E227" s="59">
        <f>'输入_需求计划'!H227</f>
      </c>
      <c r="F227" s="2">
        <f>IFERROR(VLOOKUP(B227,'输入_物料库存信息'!A:F,3,FALSE),0)+IFERROR(VLOOKUP(B227,'未完工数据透视表2'!A:B,2,FALSE),0)</f>
      </c>
      <c r="G227" s="2">
        <f>IFERROR(VLOOKUP(B227,'输入_物料库存信息'!A:F,4,FALSE),0)</f>
      </c>
      <c r="H227" s="2">
        <f>IFERROR(VLOOKUP(B227,'输入_物料库存信息'!A:F,5,FALSE),0)</f>
      </c>
      <c r="I227" s="2">
        <f>IFERROR(VLOOKUP(B227,'输入_物料库存信息'!A:F,6,FALSE),0)</f>
      </c>
      <c r="J227" s="2">
        <f>IFERROR(IFERROR(VLOOKUP(B227,'输入-物料产能数据-不考虑工序'!A:E,3,FALSE),0),0)</f>
      </c>
      <c r="K227" s="2">
        <f>IFERROR(VLOOKUP(B227,'输入-物料产能数据-不考虑工序'!A:E,4,FALSE),0)</f>
      </c>
      <c r="L227" s="2">
        <f>IFERROR(VLOOKUP(B227,'输入-物料产能数据-不考虑工序'!A:E,5,FALSE),0)</f>
      </c>
      <c r="M227">
        <f>IFERROR(VLOOKUP(A227,'输入_需求计划'!A:I,9,FALSE),0)</f>
      </c>
    </row>
    <row r="228">
      <c r="A228" s="20">
        <f>'输入_需求计划'!A228</f>
      </c>
      <c r="B228" s="20">
        <f>'输入_需求计划'!C228</f>
      </c>
      <c r="C228" s="20">
        <f>'输入_需求计划'!D228</f>
      </c>
      <c r="D228" s="20">
        <f>'输入_需求计划'!G228</f>
      </c>
      <c r="E228" s="59">
        <f>'输入_需求计划'!H228</f>
      </c>
      <c r="F228" s="2">
        <f>IFERROR(VLOOKUP(B228,'输入_物料库存信息'!A:F,3,FALSE),0)+IFERROR(VLOOKUP(B228,'未完工数据透视表2'!A:B,2,FALSE),0)</f>
      </c>
      <c r="G228" s="2">
        <f>IFERROR(VLOOKUP(B228,'输入_物料库存信息'!A:F,4,FALSE),0)</f>
      </c>
      <c r="H228" s="2">
        <f>IFERROR(VLOOKUP(B228,'输入_物料库存信息'!A:F,5,FALSE),0)</f>
      </c>
      <c r="I228" s="2">
        <f>IFERROR(VLOOKUP(B228,'输入_物料库存信息'!A:F,6,FALSE),0)</f>
      </c>
      <c r="J228" s="2">
        <f>IFERROR(IFERROR(VLOOKUP(B228,'输入-物料产能数据-不考虑工序'!A:E,3,FALSE),0),0)</f>
      </c>
      <c r="K228" s="2">
        <f>IFERROR(VLOOKUP(B228,'输入-物料产能数据-不考虑工序'!A:E,4,FALSE),0)</f>
      </c>
      <c r="L228" s="2">
        <f>IFERROR(VLOOKUP(B228,'输入-物料产能数据-不考虑工序'!A:E,5,FALSE),0)</f>
      </c>
      <c r="M228">
        <f>IFERROR(VLOOKUP(A228,'输入_需求计划'!A:I,9,FALSE),0)</f>
      </c>
    </row>
    <row r="229">
      <c r="A229" s="20">
        <f>'输入_需求计划'!A229</f>
      </c>
      <c r="B229" s="20">
        <f>'输入_需求计划'!C229</f>
      </c>
      <c r="C229" s="20">
        <f>'输入_需求计划'!D229</f>
      </c>
      <c r="D229" s="20">
        <f>'输入_需求计划'!G229</f>
      </c>
      <c r="E229" s="59">
        <f>'输入_需求计划'!H229</f>
      </c>
      <c r="F229" s="2">
        <f>IFERROR(VLOOKUP(B229,'输入_物料库存信息'!A:F,3,FALSE),0)+IFERROR(VLOOKUP(B229,'未完工数据透视表2'!A:B,2,FALSE),0)</f>
      </c>
      <c r="G229" s="2">
        <f>IFERROR(VLOOKUP(B229,'输入_物料库存信息'!A:F,4,FALSE),0)</f>
      </c>
      <c r="H229" s="2">
        <f>IFERROR(VLOOKUP(B229,'输入_物料库存信息'!A:F,5,FALSE),0)</f>
      </c>
      <c r="I229" s="2">
        <f>IFERROR(VLOOKUP(B229,'输入_物料库存信息'!A:F,6,FALSE),0)</f>
      </c>
      <c r="J229" s="2">
        <f>IFERROR(IFERROR(VLOOKUP(B229,'输入-物料产能数据-不考虑工序'!A:E,3,FALSE),0),0)</f>
      </c>
      <c r="K229" s="2">
        <f>IFERROR(VLOOKUP(B229,'输入-物料产能数据-不考虑工序'!A:E,4,FALSE),0)</f>
      </c>
      <c r="L229" s="2">
        <f>IFERROR(VLOOKUP(B229,'输入-物料产能数据-不考虑工序'!A:E,5,FALSE),0)</f>
      </c>
      <c r="M229">
        <f>IFERROR(VLOOKUP(A229,'输入_需求计划'!A:I,9,FALSE),0)</f>
      </c>
    </row>
    <row r="230">
      <c r="A230" s="20">
        <f>'输入_需求计划'!A230</f>
      </c>
      <c r="B230" s="20">
        <f>'输入_需求计划'!C230</f>
      </c>
      <c r="C230" s="20">
        <f>'输入_需求计划'!D230</f>
      </c>
      <c r="D230" s="20">
        <f>'输入_需求计划'!G230</f>
      </c>
      <c r="E230" s="59">
        <f>'输入_需求计划'!H230</f>
      </c>
      <c r="F230" s="2">
        <f>IFERROR(VLOOKUP(B230,'输入_物料库存信息'!A:F,3,FALSE),0)+IFERROR(VLOOKUP(B230,'未完工数据透视表2'!A:B,2,FALSE),0)</f>
      </c>
      <c r="G230" s="2">
        <f>IFERROR(VLOOKUP(B230,'输入_物料库存信息'!A:F,4,FALSE),0)</f>
      </c>
      <c r="H230" s="2">
        <f>IFERROR(VLOOKUP(B230,'输入_物料库存信息'!A:F,5,FALSE),0)</f>
      </c>
      <c r="I230" s="2">
        <f>IFERROR(VLOOKUP(B230,'输入_物料库存信息'!A:F,6,FALSE),0)</f>
      </c>
      <c r="J230" s="2">
        <f>IFERROR(IFERROR(VLOOKUP(B230,'输入-物料产能数据-不考虑工序'!A:E,3,FALSE),0),0)</f>
      </c>
      <c r="K230" s="2">
        <f>IFERROR(VLOOKUP(B230,'输入-物料产能数据-不考虑工序'!A:E,4,FALSE),0)</f>
      </c>
      <c r="L230" s="2">
        <f>IFERROR(VLOOKUP(B230,'输入-物料产能数据-不考虑工序'!A:E,5,FALSE),0)</f>
      </c>
      <c r="M230">
        <f>IFERROR(VLOOKUP(A230,'输入_需求计划'!A:I,9,FALSE),0)</f>
      </c>
    </row>
    <row r="231">
      <c r="A231" s="20">
        <f>'输入_需求计划'!A231</f>
      </c>
      <c r="B231" s="20">
        <f>'输入_需求计划'!C231</f>
      </c>
      <c r="C231" s="20">
        <f>'输入_需求计划'!D231</f>
      </c>
      <c r="D231" s="20">
        <f>'输入_需求计划'!G231</f>
      </c>
      <c r="E231" s="59">
        <f>'输入_需求计划'!H231</f>
      </c>
      <c r="F231" s="2">
        <f>IFERROR(VLOOKUP(B231,'输入_物料库存信息'!A:F,3,FALSE),0)+IFERROR(VLOOKUP(B231,'未完工数据透视表2'!A:B,2,FALSE),0)</f>
      </c>
      <c r="G231" s="2">
        <f>IFERROR(VLOOKUP(B231,'输入_物料库存信息'!A:F,4,FALSE),0)</f>
      </c>
      <c r="H231" s="2">
        <f>IFERROR(VLOOKUP(B231,'输入_物料库存信息'!A:F,5,FALSE),0)</f>
      </c>
      <c r="I231" s="2">
        <f>IFERROR(VLOOKUP(B231,'输入_物料库存信息'!A:F,6,FALSE),0)</f>
      </c>
      <c r="J231" s="2">
        <f>IFERROR(IFERROR(VLOOKUP(B231,'输入-物料产能数据-不考虑工序'!A:E,3,FALSE),0),0)</f>
      </c>
      <c r="K231" s="2">
        <f>IFERROR(VLOOKUP(B231,'输入-物料产能数据-不考虑工序'!A:E,4,FALSE),0)</f>
      </c>
      <c r="L231" s="2">
        <f>IFERROR(VLOOKUP(B231,'输入-物料产能数据-不考虑工序'!A:E,5,FALSE),0)</f>
      </c>
      <c r="M231">
        <f>IFERROR(VLOOKUP(A231,'输入_需求计划'!A:I,9,FALSE),0)</f>
      </c>
    </row>
    <row r="232">
      <c r="A232" s="20">
        <f>'输入_需求计划'!A232</f>
      </c>
      <c r="B232" s="20">
        <f>'输入_需求计划'!C232</f>
      </c>
      <c r="C232" s="20">
        <f>'输入_需求计划'!D232</f>
      </c>
      <c r="D232" s="20">
        <f>'输入_需求计划'!G232</f>
      </c>
      <c r="E232" s="59">
        <f>'输入_需求计划'!H232</f>
      </c>
      <c r="F232" s="2">
        <f>IFERROR(VLOOKUP(B232,'输入_物料库存信息'!A:F,3,FALSE),0)+IFERROR(VLOOKUP(B232,'未完工数据透视表2'!A:B,2,FALSE),0)</f>
      </c>
      <c r="G232" s="2">
        <f>IFERROR(VLOOKUP(B232,'输入_物料库存信息'!A:F,4,FALSE),0)</f>
      </c>
      <c r="H232" s="2">
        <f>IFERROR(VLOOKUP(B232,'输入_物料库存信息'!A:F,5,FALSE),0)</f>
      </c>
      <c r="I232" s="2">
        <f>IFERROR(VLOOKUP(B232,'输入_物料库存信息'!A:F,6,FALSE),0)</f>
      </c>
      <c r="J232" s="2">
        <f>IFERROR(IFERROR(VLOOKUP(B232,'输入-物料产能数据-不考虑工序'!A:E,3,FALSE),0),0)</f>
      </c>
      <c r="K232" s="2">
        <f>IFERROR(VLOOKUP(B232,'输入-物料产能数据-不考虑工序'!A:E,4,FALSE),0)</f>
      </c>
      <c r="L232" s="2">
        <f>IFERROR(VLOOKUP(B232,'输入-物料产能数据-不考虑工序'!A:E,5,FALSE),0)</f>
      </c>
      <c r="M232">
        <f>IFERROR(VLOOKUP(A232,'输入_需求计划'!A:I,9,FALSE),0)</f>
      </c>
    </row>
    <row r="233">
      <c r="A233" s="20">
        <f>'输入_需求计划'!A233</f>
      </c>
      <c r="B233" s="20">
        <f>'输入_需求计划'!C233</f>
      </c>
      <c r="C233" s="20">
        <f>'输入_需求计划'!D233</f>
      </c>
      <c r="D233" s="20">
        <f>'输入_需求计划'!G233</f>
      </c>
      <c r="E233" s="59">
        <f>'输入_需求计划'!H233</f>
      </c>
      <c r="F233" s="2">
        <f>IFERROR(VLOOKUP(B233,'输入_物料库存信息'!A:F,3,FALSE),0)+IFERROR(VLOOKUP(B233,'未完工数据透视表2'!A:B,2,FALSE),0)</f>
      </c>
      <c r="G233" s="2">
        <f>IFERROR(VLOOKUP(B233,'输入_物料库存信息'!A:F,4,FALSE),0)</f>
      </c>
      <c r="H233" s="2">
        <f>IFERROR(VLOOKUP(B233,'输入_物料库存信息'!A:F,5,FALSE),0)</f>
      </c>
      <c r="I233" s="2">
        <f>IFERROR(VLOOKUP(B233,'输入_物料库存信息'!A:F,6,FALSE),0)</f>
      </c>
      <c r="J233" s="2">
        <f>IFERROR(IFERROR(VLOOKUP(B233,'输入-物料产能数据-不考虑工序'!A:E,3,FALSE),0),0)</f>
      </c>
      <c r="K233" s="2">
        <f>IFERROR(VLOOKUP(B233,'输入-物料产能数据-不考虑工序'!A:E,4,FALSE),0)</f>
      </c>
      <c r="L233" s="2">
        <f>IFERROR(VLOOKUP(B233,'输入-物料产能数据-不考虑工序'!A:E,5,FALSE),0)</f>
      </c>
      <c r="M233">
        <f>IFERROR(VLOOKUP(A233,'输入_需求计划'!A:I,9,FALSE),0)</f>
      </c>
    </row>
    <row r="234">
      <c r="A234" s="20">
        <f>'输入_需求计划'!A234</f>
      </c>
      <c r="B234" s="20">
        <f>'输入_需求计划'!C234</f>
      </c>
      <c r="C234" s="20">
        <f>'输入_需求计划'!D234</f>
      </c>
      <c r="D234" s="20">
        <f>'输入_需求计划'!G234</f>
      </c>
      <c r="E234" s="59">
        <f>'输入_需求计划'!H234</f>
      </c>
      <c r="F234" s="2">
        <f>IFERROR(VLOOKUP(B234,'输入_物料库存信息'!A:F,3,FALSE),0)+IFERROR(VLOOKUP(B234,'未完工数据透视表2'!A:B,2,FALSE),0)</f>
      </c>
      <c r="G234" s="2">
        <f>IFERROR(VLOOKUP(B234,'输入_物料库存信息'!A:F,4,FALSE),0)</f>
      </c>
      <c r="H234" s="2">
        <f>IFERROR(VLOOKUP(B234,'输入_物料库存信息'!A:F,5,FALSE),0)</f>
      </c>
      <c r="I234" s="2">
        <f>IFERROR(VLOOKUP(B234,'输入_物料库存信息'!A:F,6,FALSE),0)</f>
      </c>
      <c r="J234" s="2">
        <f>IFERROR(IFERROR(VLOOKUP(B234,'输入-物料产能数据-不考虑工序'!A:E,3,FALSE),0),0)</f>
      </c>
      <c r="K234" s="2">
        <f>IFERROR(VLOOKUP(B234,'输入-物料产能数据-不考虑工序'!A:E,4,FALSE),0)</f>
      </c>
      <c r="L234" s="2">
        <f>IFERROR(VLOOKUP(B234,'输入-物料产能数据-不考虑工序'!A:E,5,FALSE),0)</f>
      </c>
      <c r="M234">
        <f>IFERROR(VLOOKUP(A234,'输入_需求计划'!A:I,9,FALSE),0)</f>
      </c>
    </row>
    <row r="235">
      <c r="A235" s="20">
        <f>'输入_需求计划'!A235</f>
      </c>
      <c r="B235" s="20">
        <f>'输入_需求计划'!C235</f>
      </c>
      <c r="C235" s="20">
        <f>'输入_需求计划'!D235</f>
      </c>
      <c r="D235" s="20">
        <f>'输入_需求计划'!G235</f>
      </c>
      <c r="E235" s="59">
        <f>'输入_需求计划'!H235</f>
      </c>
      <c r="F235" s="2">
        <f>IFERROR(VLOOKUP(B235,'输入_物料库存信息'!A:F,3,FALSE),0)+IFERROR(VLOOKUP(B235,'未完工数据透视表2'!A:B,2,FALSE),0)</f>
      </c>
      <c r="G235" s="2">
        <f>IFERROR(VLOOKUP(B235,'输入_物料库存信息'!A:F,4,FALSE),0)</f>
      </c>
      <c r="H235" s="2">
        <f>IFERROR(VLOOKUP(B235,'输入_物料库存信息'!A:F,5,FALSE),0)</f>
      </c>
      <c r="I235" s="2">
        <f>IFERROR(VLOOKUP(B235,'输入_物料库存信息'!A:F,6,FALSE),0)</f>
      </c>
      <c r="J235" s="2">
        <f>IFERROR(IFERROR(VLOOKUP(B235,'输入-物料产能数据-不考虑工序'!A:E,3,FALSE),0),0)</f>
      </c>
      <c r="K235" s="2">
        <f>IFERROR(VLOOKUP(B235,'输入-物料产能数据-不考虑工序'!A:E,4,FALSE),0)</f>
      </c>
      <c r="L235" s="2">
        <f>IFERROR(VLOOKUP(B235,'输入-物料产能数据-不考虑工序'!A:E,5,FALSE),0)</f>
      </c>
      <c r="M235">
        <f>IFERROR(VLOOKUP(A235,'输入_需求计划'!A:I,9,FALSE),0)</f>
      </c>
    </row>
    <row r="236">
      <c r="A236" s="20">
        <f>'输入_需求计划'!A236</f>
      </c>
      <c r="B236" s="20">
        <f>'输入_需求计划'!C236</f>
      </c>
      <c r="C236" s="20">
        <f>'输入_需求计划'!D236</f>
      </c>
      <c r="D236" s="20">
        <f>'输入_需求计划'!G236</f>
      </c>
      <c r="E236" s="59">
        <f>'输入_需求计划'!H236</f>
      </c>
      <c r="F236" s="2">
        <f>IFERROR(VLOOKUP(B236,'输入_物料库存信息'!A:F,3,FALSE),0)+IFERROR(VLOOKUP(B236,'未完工数据透视表2'!A:B,2,FALSE),0)</f>
      </c>
      <c r="G236" s="2">
        <f>IFERROR(VLOOKUP(B236,'输入_物料库存信息'!A:F,4,FALSE),0)</f>
      </c>
      <c r="H236" s="2">
        <f>IFERROR(VLOOKUP(B236,'输入_物料库存信息'!A:F,5,FALSE),0)</f>
      </c>
      <c r="I236" s="2">
        <f>IFERROR(VLOOKUP(B236,'输入_物料库存信息'!A:F,6,FALSE),0)</f>
      </c>
      <c r="J236" s="2">
        <f>IFERROR(IFERROR(VLOOKUP(B236,'输入-物料产能数据-不考虑工序'!A:E,3,FALSE),0),0)</f>
      </c>
      <c r="K236" s="2">
        <f>IFERROR(VLOOKUP(B236,'输入-物料产能数据-不考虑工序'!A:E,4,FALSE),0)</f>
      </c>
      <c r="L236" s="2">
        <f>IFERROR(VLOOKUP(B236,'输入-物料产能数据-不考虑工序'!A:E,5,FALSE),0)</f>
      </c>
      <c r="M236">
        <f>IFERROR(VLOOKUP(A236,'输入_需求计划'!A:I,9,FALSE),0)</f>
      </c>
    </row>
    <row r="237">
      <c r="A237" s="20">
        <f>'输入_需求计划'!A237</f>
      </c>
      <c r="B237" s="20">
        <f>'输入_需求计划'!C237</f>
      </c>
      <c r="C237" s="20">
        <f>'输入_需求计划'!D237</f>
      </c>
      <c r="D237" s="20">
        <f>'输入_需求计划'!G237</f>
      </c>
      <c r="E237" s="59">
        <f>'输入_需求计划'!H237</f>
      </c>
      <c r="F237" s="2">
        <f>IFERROR(VLOOKUP(B237,'输入_物料库存信息'!A:F,3,FALSE),0)+IFERROR(VLOOKUP(B237,'未完工数据透视表2'!A:B,2,FALSE),0)</f>
      </c>
      <c r="G237" s="2">
        <f>IFERROR(VLOOKUP(B237,'输入_物料库存信息'!A:F,4,FALSE),0)</f>
      </c>
      <c r="H237" s="2">
        <f>IFERROR(VLOOKUP(B237,'输入_物料库存信息'!A:F,5,FALSE),0)</f>
      </c>
      <c r="I237" s="2">
        <f>IFERROR(VLOOKUP(B237,'输入_物料库存信息'!A:F,6,FALSE),0)</f>
      </c>
      <c r="J237" s="2">
        <f>IFERROR(IFERROR(VLOOKUP(B237,'输入-物料产能数据-不考虑工序'!A:E,3,FALSE),0),0)</f>
      </c>
      <c r="K237" s="2">
        <f>IFERROR(VLOOKUP(B237,'输入-物料产能数据-不考虑工序'!A:E,4,FALSE),0)</f>
      </c>
      <c r="L237" s="2">
        <f>IFERROR(VLOOKUP(B237,'输入-物料产能数据-不考虑工序'!A:E,5,FALSE),0)</f>
      </c>
      <c r="M237">
        <f>IFERROR(VLOOKUP(A237,'输入_需求计划'!A:I,9,FALSE),0)</f>
      </c>
    </row>
    <row r="238">
      <c r="A238" s="20">
        <f>'输入_需求计划'!A238</f>
      </c>
      <c r="B238" s="20">
        <f>'输入_需求计划'!C238</f>
      </c>
      <c r="C238" s="20">
        <f>'输入_需求计划'!D238</f>
      </c>
      <c r="D238" s="20">
        <f>'输入_需求计划'!G238</f>
      </c>
      <c r="E238" s="59">
        <f>'输入_需求计划'!H238</f>
      </c>
      <c r="F238" s="2">
        <f>IFERROR(VLOOKUP(B238,'输入_物料库存信息'!A:F,3,FALSE),0)+IFERROR(VLOOKUP(B238,'未完工数据透视表2'!A:B,2,FALSE),0)</f>
      </c>
      <c r="G238" s="2">
        <f>IFERROR(VLOOKUP(B238,'输入_物料库存信息'!A:F,4,FALSE),0)</f>
      </c>
      <c r="H238" s="2">
        <f>IFERROR(VLOOKUP(B238,'输入_物料库存信息'!A:F,5,FALSE),0)</f>
      </c>
      <c r="I238" s="2">
        <f>IFERROR(VLOOKUP(B238,'输入_物料库存信息'!A:F,6,FALSE),0)</f>
      </c>
      <c r="J238" s="2">
        <f>IFERROR(IFERROR(VLOOKUP(B238,'输入-物料产能数据-不考虑工序'!A:E,3,FALSE),0),0)</f>
      </c>
      <c r="K238" s="2">
        <f>IFERROR(VLOOKUP(B238,'输入-物料产能数据-不考虑工序'!A:E,4,FALSE),0)</f>
      </c>
      <c r="L238" s="2">
        <f>IFERROR(VLOOKUP(B238,'输入-物料产能数据-不考虑工序'!A:E,5,FALSE),0)</f>
      </c>
      <c r="M238">
        <f>IFERROR(VLOOKUP(A238,'输入_需求计划'!A:I,9,FALSE),0)</f>
      </c>
    </row>
    <row r="239">
      <c r="A239" s="20">
        <f>'输入_需求计划'!A239</f>
      </c>
      <c r="B239" s="20">
        <f>'输入_需求计划'!C239</f>
      </c>
      <c r="C239" s="20">
        <f>'输入_需求计划'!D239</f>
      </c>
      <c r="D239" s="20">
        <f>'输入_需求计划'!G239</f>
      </c>
      <c r="E239" s="59">
        <f>'输入_需求计划'!H239</f>
      </c>
      <c r="F239" s="2">
        <f>IFERROR(VLOOKUP(B239,'输入_物料库存信息'!A:F,3,FALSE),0)+IFERROR(VLOOKUP(B239,'未完工数据透视表2'!A:B,2,FALSE),0)</f>
      </c>
      <c r="G239" s="2">
        <f>IFERROR(VLOOKUP(B239,'输入_物料库存信息'!A:F,4,FALSE),0)</f>
      </c>
      <c r="H239" s="2">
        <f>IFERROR(VLOOKUP(B239,'输入_物料库存信息'!A:F,5,FALSE),0)</f>
      </c>
      <c r="I239" s="2">
        <f>IFERROR(VLOOKUP(B239,'输入_物料库存信息'!A:F,6,FALSE),0)</f>
      </c>
      <c r="J239" s="2">
        <f>IFERROR(IFERROR(VLOOKUP(B239,'输入-物料产能数据-不考虑工序'!A:E,3,FALSE),0),0)</f>
      </c>
      <c r="K239" s="2">
        <f>IFERROR(VLOOKUP(B239,'输入-物料产能数据-不考虑工序'!A:E,4,FALSE),0)</f>
      </c>
      <c r="L239" s="2">
        <f>IFERROR(VLOOKUP(B239,'输入-物料产能数据-不考虑工序'!A:E,5,FALSE),0)</f>
      </c>
      <c r="M239">
        <f>IFERROR(VLOOKUP(A239,'输入_需求计划'!A:I,9,FALSE),0)</f>
      </c>
    </row>
    <row r="240">
      <c r="A240" s="20">
        <f>'输入_需求计划'!A240</f>
      </c>
      <c r="B240" s="20">
        <f>'输入_需求计划'!C240</f>
      </c>
      <c r="C240" s="20">
        <f>'输入_需求计划'!D240</f>
      </c>
      <c r="D240" s="20">
        <f>'输入_需求计划'!G240</f>
      </c>
      <c r="E240" s="59">
        <f>'输入_需求计划'!H240</f>
      </c>
      <c r="F240" s="2">
        <f>IFERROR(VLOOKUP(B240,'输入_物料库存信息'!A:F,3,FALSE),0)+IFERROR(VLOOKUP(B240,'未完工数据透视表2'!A:B,2,FALSE),0)</f>
      </c>
      <c r="G240" s="2">
        <f>IFERROR(VLOOKUP(B240,'输入_物料库存信息'!A:F,4,FALSE),0)</f>
      </c>
      <c r="H240" s="2">
        <f>IFERROR(VLOOKUP(B240,'输入_物料库存信息'!A:F,5,FALSE),0)</f>
      </c>
      <c r="I240" s="2">
        <f>IFERROR(VLOOKUP(B240,'输入_物料库存信息'!A:F,6,FALSE),0)</f>
      </c>
      <c r="J240" s="2">
        <f>IFERROR(IFERROR(VLOOKUP(B240,'输入-物料产能数据-不考虑工序'!A:E,3,FALSE),0),0)</f>
      </c>
      <c r="K240" s="2">
        <f>IFERROR(VLOOKUP(B240,'输入-物料产能数据-不考虑工序'!A:E,4,FALSE),0)</f>
      </c>
      <c r="L240" s="2">
        <f>IFERROR(VLOOKUP(B240,'输入-物料产能数据-不考虑工序'!A:E,5,FALSE),0)</f>
      </c>
      <c r="M240">
        <f>IFERROR(VLOOKUP(A240,'输入_需求计划'!A:I,9,FALSE),0)</f>
      </c>
    </row>
    <row r="241">
      <c r="A241" s="20">
        <f>'输入_需求计划'!A241</f>
      </c>
      <c r="B241" s="20">
        <f>'输入_需求计划'!C241</f>
      </c>
      <c r="C241" s="20">
        <f>'输入_需求计划'!D241</f>
      </c>
      <c r="D241" s="20">
        <f>'输入_需求计划'!G241</f>
      </c>
      <c r="E241" s="59">
        <f>'输入_需求计划'!H241</f>
      </c>
      <c r="F241" s="2">
        <f>IFERROR(VLOOKUP(B241,'输入_物料库存信息'!A:F,3,FALSE),0)+IFERROR(VLOOKUP(B241,'未完工数据透视表2'!A:B,2,FALSE),0)</f>
      </c>
      <c r="G241" s="2">
        <f>IFERROR(VLOOKUP(B241,'输入_物料库存信息'!A:F,4,FALSE),0)</f>
      </c>
      <c r="H241" s="2">
        <f>IFERROR(VLOOKUP(B241,'输入_物料库存信息'!A:F,5,FALSE),0)</f>
      </c>
      <c r="I241" s="2">
        <f>IFERROR(VLOOKUP(B241,'输入_物料库存信息'!A:F,6,FALSE),0)</f>
      </c>
      <c r="J241" s="2">
        <f>IFERROR(IFERROR(VLOOKUP(B241,'输入-物料产能数据-不考虑工序'!A:E,3,FALSE),0),0)</f>
      </c>
      <c r="K241" s="2">
        <f>IFERROR(VLOOKUP(B241,'输入-物料产能数据-不考虑工序'!A:E,4,FALSE),0)</f>
      </c>
      <c r="L241" s="2">
        <f>IFERROR(VLOOKUP(B241,'输入-物料产能数据-不考虑工序'!A:E,5,FALSE),0)</f>
      </c>
      <c r="M241">
        <f>IFERROR(VLOOKUP(A241,'输入_需求计划'!A:I,9,FALSE),0)</f>
      </c>
    </row>
    <row r="242">
      <c r="A242" s="20">
        <f>'输入_需求计划'!A242</f>
      </c>
      <c r="B242" s="20">
        <f>'输入_需求计划'!C242</f>
      </c>
      <c r="C242" s="20">
        <f>'输入_需求计划'!D242</f>
      </c>
      <c r="D242" s="20">
        <f>'输入_需求计划'!G242</f>
      </c>
      <c r="E242" s="59">
        <f>'输入_需求计划'!H242</f>
      </c>
      <c r="F242" s="2">
        <f>IFERROR(VLOOKUP(B242,'输入_物料库存信息'!A:F,3,FALSE),0)+IFERROR(VLOOKUP(B242,'未完工数据透视表2'!A:B,2,FALSE),0)</f>
      </c>
      <c r="G242" s="2">
        <f>IFERROR(VLOOKUP(B242,'输入_物料库存信息'!A:F,4,FALSE),0)</f>
      </c>
      <c r="H242" s="2">
        <f>IFERROR(VLOOKUP(B242,'输入_物料库存信息'!A:F,5,FALSE),0)</f>
      </c>
      <c r="I242" s="2">
        <f>IFERROR(VLOOKUP(B242,'输入_物料库存信息'!A:F,6,FALSE),0)</f>
      </c>
      <c r="J242" s="2">
        <f>IFERROR(IFERROR(VLOOKUP(B242,'输入-物料产能数据-不考虑工序'!A:E,3,FALSE),0),0)</f>
      </c>
      <c r="K242" s="2">
        <f>IFERROR(VLOOKUP(B242,'输入-物料产能数据-不考虑工序'!A:E,4,FALSE),0)</f>
      </c>
      <c r="L242" s="2">
        <f>IFERROR(VLOOKUP(B242,'输入-物料产能数据-不考虑工序'!A:E,5,FALSE),0)</f>
      </c>
      <c r="M242">
        <f>IFERROR(VLOOKUP(A242,'输入_需求计划'!A:I,9,FALSE),0)</f>
      </c>
    </row>
    <row r="243">
      <c r="A243" s="20">
        <f>'输入_需求计划'!A243</f>
      </c>
      <c r="B243" s="20">
        <f>'输入_需求计划'!C243</f>
      </c>
      <c r="C243" s="20">
        <f>'输入_需求计划'!D243</f>
      </c>
      <c r="D243" s="20">
        <f>'输入_需求计划'!G243</f>
      </c>
      <c r="E243" s="59">
        <f>'输入_需求计划'!H243</f>
      </c>
      <c r="F243" s="2">
        <f>IFERROR(VLOOKUP(B243,'输入_物料库存信息'!A:F,3,FALSE),0)+IFERROR(VLOOKUP(B243,'未完工数据透视表2'!A:B,2,FALSE),0)</f>
      </c>
      <c r="G243" s="2">
        <f>IFERROR(VLOOKUP(B243,'输入_物料库存信息'!A:F,4,FALSE),0)</f>
      </c>
      <c r="H243" s="2">
        <f>IFERROR(VLOOKUP(B243,'输入_物料库存信息'!A:F,5,FALSE),0)</f>
      </c>
      <c r="I243" s="2">
        <f>IFERROR(VLOOKUP(B243,'输入_物料库存信息'!A:F,6,FALSE),0)</f>
      </c>
      <c r="J243" s="2">
        <f>IFERROR(IFERROR(VLOOKUP(B243,'输入-物料产能数据-不考虑工序'!A:E,3,FALSE),0),0)</f>
      </c>
      <c r="K243" s="2">
        <f>IFERROR(VLOOKUP(B243,'输入-物料产能数据-不考虑工序'!A:E,4,FALSE),0)</f>
      </c>
      <c r="L243" s="2">
        <f>IFERROR(VLOOKUP(B243,'输入-物料产能数据-不考虑工序'!A:E,5,FALSE),0)</f>
      </c>
      <c r="M243">
        <f>IFERROR(VLOOKUP(A243,'输入_需求计划'!A:I,9,FALSE),0)</f>
      </c>
    </row>
    <row r="244">
      <c r="A244" s="20">
        <f>'输入_需求计划'!A244</f>
      </c>
      <c r="B244" s="20">
        <f>'输入_需求计划'!C244</f>
      </c>
      <c r="C244" s="20">
        <f>'输入_需求计划'!D244</f>
      </c>
      <c r="D244" s="20">
        <f>'输入_需求计划'!G244</f>
      </c>
      <c r="E244" s="59">
        <f>'输入_需求计划'!H244</f>
      </c>
      <c r="F244" s="2">
        <f>IFERROR(VLOOKUP(B244,'输入_物料库存信息'!A:F,3,FALSE),0)+IFERROR(VLOOKUP(B244,'未完工数据透视表2'!A:B,2,FALSE),0)</f>
      </c>
      <c r="G244" s="2">
        <f>IFERROR(VLOOKUP(B244,'输入_物料库存信息'!A:F,4,FALSE),0)</f>
      </c>
      <c r="H244" s="2">
        <f>IFERROR(VLOOKUP(B244,'输入_物料库存信息'!A:F,5,FALSE),0)</f>
      </c>
      <c r="I244" s="2">
        <f>IFERROR(VLOOKUP(B244,'输入_物料库存信息'!A:F,6,FALSE),0)</f>
      </c>
      <c r="J244" s="2">
        <f>IFERROR(IFERROR(VLOOKUP(B244,'输入-物料产能数据-不考虑工序'!A:E,3,FALSE),0),0)</f>
      </c>
      <c r="K244" s="2">
        <f>IFERROR(VLOOKUP(B244,'输入-物料产能数据-不考虑工序'!A:E,4,FALSE),0)</f>
      </c>
      <c r="L244" s="2">
        <f>IFERROR(VLOOKUP(B244,'输入-物料产能数据-不考虑工序'!A:E,5,FALSE),0)</f>
      </c>
      <c r="M244">
        <f>IFERROR(VLOOKUP(A244,'输入_需求计划'!A:I,9,FALSE),0)</f>
      </c>
    </row>
    <row r="245">
      <c r="A245" s="20">
        <f>'输入_需求计划'!A245</f>
      </c>
      <c r="B245" s="20">
        <f>'输入_需求计划'!C245</f>
      </c>
      <c r="C245" s="20">
        <f>'输入_需求计划'!D245</f>
      </c>
      <c r="D245" s="20">
        <f>'输入_需求计划'!G245</f>
      </c>
      <c r="E245" s="59">
        <f>'输入_需求计划'!H245</f>
      </c>
      <c r="F245" s="2">
        <f>IFERROR(VLOOKUP(B245,'输入_物料库存信息'!A:F,3,FALSE),0)+IFERROR(VLOOKUP(B245,'未完工数据透视表2'!A:B,2,FALSE),0)</f>
      </c>
      <c r="G245" s="2">
        <f>IFERROR(VLOOKUP(B245,'输入_物料库存信息'!A:F,4,FALSE),0)</f>
      </c>
      <c r="H245" s="2">
        <f>IFERROR(VLOOKUP(B245,'输入_物料库存信息'!A:F,5,FALSE),0)</f>
      </c>
      <c r="I245" s="2">
        <f>IFERROR(VLOOKUP(B245,'输入_物料库存信息'!A:F,6,FALSE),0)</f>
      </c>
      <c r="J245" s="2">
        <f>IFERROR(IFERROR(VLOOKUP(B245,'输入-物料产能数据-不考虑工序'!A:E,3,FALSE),0),0)</f>
      </c>
      <c r="K245" s="2">
        <f>IFERROR(VLOOKUP(B245,'输入-物料产能数据-不考虑工序'!A:E,4,FALSE),0)</f>
      </c>
      <c r="L245" s="2">
        <f>IFERROR(VLOOKUP(B245,'输入-物料产能数据-不考虑工序'!A:E,5,FALSE),0)</f>
      </c>
      <c r="M245">
        <f>IFERROR(VLOOKUP(A245,'输入_需求计划'!A:I,9,FALSE),0)</f>
      </c>
    </row>
    <row r="246">
      <c r="A246" s="20">
        <f>'输入_需求计划'!A246</f>
      </c>
      <c r="B246" s="20">
        <f>'输入_需求计划'!C246</f>
      </c>
      <c r="C246" s="20">
        <f>'输入_需求计划'!D246</f>
      </c>
      <c r="D246" s="20">
        <f>'输入_需求计划'!G246</f>
      </c>
      <c r="E246" s="59">
        <f>'输入_需求计划'!H246</f>
      </c>
      <c r="F246" s="2">
        <f>IFERROR(VLOOKUP(B246,'输入_物料库存信息'!A:F,3,FALSE),0)+IFERROR(VLOOKUP(B246,'未完工数据透视表2'!A:B,2,FALSE),0)</f>
      </c>
      <c r="G246" s="2">
        <f>IFERROR(VLOOKUP(B246,'输入_物料库存信息'!A:F,4,FALSE),0)</f>
      </c>
      <c r="H246" s="2">
        <f>IFERROR(VLOOKUP(B246,'输入_物料库存信息'!A:F,5,FALSE),0)</f>
      </c>
      <c r="I246" s="2">
        <f>IFERROR(VLOOKUP(B246,'输入_物料库存信息'!A:F,6,FALSE),0)</f>
      </c>
      <c r="J246" s="2">
        <f>IFERROR(IFERROR(VLOOKUP(B246,'输入-物料产能数据-不考虑工序'!A:E,3,FALSE),0),0)</f>
      </c>
      <c r="K246" s="2">
        <f>IFERROR(VLOOKUP(B246,'输入-物料产能数据-不考虑工序'!A:E,4,FALSE),0)</f>
      </c>
      <c r="L246" s="2">
        <f>IFERROR(VLOOKUP(B246,'输入-物料产能数据-不考虑工序'!A:E,5,FALSE),0)</f>
      </c>
      <c r="M246">
        <f>IFERROR(VLOOKUP(A246,'输入_需求计划'!A:I,9,FALSE),0)</f>
      </c>
    </row>
    <row r="247">
      <c r="A247" s="20">
        <f>'输入_需求计划'!A247</f>
      </c>
      <c r="B247" s="20">
        <f>'输入_需求计划'!C247</f>
      </c>
      <c r="C247" s="20">
        <f>'输入_需求计划'!D247</f>
      </c>
      <c r="D247" s="20">
        <f>'输入_需求计划'!G247</f>
      </c>
      <c r="E247" s="59">
        <f>'输入_需求计划'!H247</f>
      </c>
      <c r="F247" s="2">
        <f>IFERROR(VLOOKUP(B247,'输入_物料库存信息'!A:F,3,FALSE),0)+IFERROR(VLOOKUP(B247,'未完工数据透视表2'!A:B,2,FALSE),0)</f>
      </c>
      <c r="G247" s="2">
        <f>IFERROR(VLOOKUP(B247,'输入_物料库存信息'!A:F,4,FALSE),0)</f>
      </c>
      <c r="H247" s="2">
        <f>IFERROR(VLOOKUP(B247,'输入_物料库存信息'!A:F,5,FALSE),0)</f>
      </c>
      <c r="I247" s="2">
        <f>IFERROR(VLOOKUP(B247,'输入_物料库存信息'!A:F,6,FALSE),0)</f>
      </c>
      <c r="J247" s="2">
        <f>IFERROR(IFERROR(VLOOKUP(B247,'输入-物料产能数据-不考虑工序'!A:E,3,FALSE),0),0)</f>
      </c>
      <c r="K247" s="2">
        <f>IFERROR(VLOOKUP(B247,'输入-物料产能数据-不考虑工序'!A:E,4,FALSE),0)</f>
      </c>
      <c r="L247" s="2">
        <f>IFERROR(VLOOKUP(B247,'输入-物料产能数据-不考虑工序'!A:E,5,FALSE),0)</f>
      </c>
      <c r="M247">
        <f>IFERROR(VLOOKUP(A247,'输入_需求计划'!A:I,9,FALSE),0)</f>
      </c>
    </row>
    <row r="248">
      <c r="A248" s="20">
        <f>'输入_需求计划'!A248</f>
      </c>
      <c r="B248" s="20">
        <f>'输入_需求计划'!C248</f>
      </c>
      <c r="C248" s="20">
        <f>'输入_需求计划'!D248</f>
      </c>
      <c r="D248" s="20">
        <f>'输入_需求计划'!G248</f>
      </c>
      <c r="E248" s="59">
        <f>'输入_需求计划'!H248</f>
      </c>
      <c r="F248" s="2">
        <f>IFERROR(VLOOKUP(B248,'输入_物料库存信息'!A:F,3,FALSE),0)+IFERROR(VLOOKUP(B248,'未完工数据透视表2'!A:B,2,FALSE),0)</f>
      </c>
      <c r="G248" s="2">
        <f>IFERROR(VLOOKUP(B248,'输入_物料库存信息'!A:F,4,FALSE),0)</f>
      </c>
      <c r="H248" s="2">
        <f>IFERROR(VLOOKUP(B248,'输入_物料库存信息'!A:F,5,FALSE),0)</f>
      </c>
      <c r="I248" s="2">
        <f>IFERROR(VLOOKUP(B248,'输入_物料库存信息'!A:F,6,FALSE),0)</f>
      </c>
      <c r="J248" s="2">
        <f>IFERROR(IFERROR(VLOOKUP(B248,'输入-物料产能数据-不考虑工序'!A:E,3,FALSE),0),0)</f>
      </c>
      <c r="K248" s="2">
        <f>IFERROR(VLOOKUP(B248,'输入-物料产能数据-不考虑工序'!A:E,4,FALSE),0)</f>
      </c>
      <c r="L248" s="2">
        <f>IFERROR(VLOOKUP(B248,'输入-物料产能数据-不考虑工序'!A:E,5,FALSE),0)</f>
      </c>
      <c r="M248">
        <f>IFERROR(VLOOKUP(A248,'输入_需求计划'!A:I,9,FALSE),0)</f>
      </c>
    </row>
    <row r="249">
      <c r="A249" s="20">
        <f>'输入_需求计划'!A249</f>
      </c>
      <c r="B249" s="20">
        <f>'输入_需求计划'!C249</f>
      </c>
      <c r="C249" s="20">
        <f>'输入_需求计划'!D249</f>
      </c>
      <c r="D249" s="20">
        <f>'输入_需求计划'!G249</f>
      </c>
      <c r="E249" s="59">
        <f>'输入_需求计划'!H249</f>
      </c>
      <c r="F249" s="2">
        <f>IFERROR(VLOOKUP(B249,'输入_物料库存信息'!A:F,3,FALSE),0)+IFERROR(VLOOKUP(B249,'未完工数据透视表2'!A:B,2,FALSE),0)</f>
      </c>
      <c r="G249" s="2">
        <f>IFERROR(VLOOKUP(B249,'输入_物料库存信息'!A:F,4,FALSE),0)</f>
      </c>
      <c r="H249" s="2">
        <f>IFERROR(VLOOKUP(B249,'输入_物料库存信息'!A:F,5,FALSE),0)</f>
      </c>
      <c r="I249" s="2">
        <f>IFERROR(VLOOKUP(B249,'输入_物料库存信息'!A:F,6,FALSE),0)</f>
      </c>
      <c r="J249" s="2">
        <f>IFERROR(IFERROR(VLOOKUP(B249,'输入-物料产能数据-不考虑工序'!A:E,3,FALSE),0),0)</f>
      </c>
      <c r="K249" s="2">
        <f>IFERROR(VLOOKUP(B249,'输入-物料产能数据-不考虑工序'!A:E,4,FALSE),0)</f>
      </c>
      <c r="L249" s="2">
        <f>IFERROR(VLOOKUP(B249,'输入-物料产能数据-不考虑工序'!A:E,5,FALSE),0)</f>
      </c>
      <c r="M249">
        <f>IFERROR(VLOOKUP(A249,'输入_需求计划'!A:I,9,FALSE),0)</f>
      </c>
    </row>
    <row r="250">
      <c r="A250" s="20">
        <f>'输入_需求计划'!A250</f>
      </c>
      <c r="B250" s="20">
        <f>'输入_需求计划'!C250</f>
      </c>
      <c r="C250" s="20">
        <f>'输入_需求计划'!D250</f>
      </c>
      <c r="D250" s="20">
        <f>'输入_需求计划'!G250</f>
      </c>
      <c r="E250" s="59">
        <f>'输入_需求计划'!H250</f>
      </c>
      <c r="F250" s="2">
        <f>IFERROR(VLOOKUP(B250,'输入_物料库存信息'!A:F,3,FALSE),0)+IFERROR(VLOOKUP(B250,'未完工数据透视表2'!A:B,2,FALSE),0)</f>
      </c>
      <c r="G250" s="2">
        <f>IFERROR(VLOOKUP(B250,'输入_物料库存信息'!A:F,4,FALSE),0)</f>
      </c>
      <c r="H250" s="2">
        <f>IFERROR(VLOOKUP(B250,'输入_物料库存信息'!A:F,5,FALSE),0)</f>
      </c>
      <c r="I250" s="2">
        <f>IFERROR(VLOOKUP(B250,'输入_物料库存信息'!A:F,6,FALSE),0)</f>
      </c>
      <c r="J250" s="2">
        <f>IFERROR(IFERROR(VLOOKUP(B250,'输入-物料产能数据-不考虑工序'!A:E,3,FALSE),0),0)</f>
      </c>
      <c r="K250" s="2">
        <f>IFERROR(VLOOKUP(B250,'输入-物料产能数据-不考虑工序'!A:E,4,FALSE),0)</f>
      </c>
      <c r="L250" s="2">
        <f>IFERROR(VLOOKUP(B250,'输入-物料产能数据-不考虑工序'!A:E,5,FALSE),0)</f>
      </c>
      <c r="M250">
        <f>IFERROR(VLOOKUP(A250,'输入_需求计划'!A:I,9,FALSE),0)</f>
      </c>
    </row>
    <row r="251">
      <c r="A251" s="20">
        <f>'输入_需求计划'!A251</f>
      </c>
      <c r="B251" s="20">
        <f>'输入_需求计划'!C251</f>
      </c>
      <c r="C251" s="20">
        <f>'输入_需求计划'!D251</f>
      </c>
      <c r="D251" s="20">
        <f>'输入_需求计划'!G251</f>
      </c>
      <c r="E251" s="59">
        <f>'输入_需求计划'!H251</f>
      </c>
      <c r="F251" s="2">
        <f>IFERROR(VLOOKUP(B251,'输入_物料库存信息'!A:F,3,FALSE),0)+IFERROR(VLOOKUP(B251,'未完工数据透视表2'!A:B,2,FALSE),0)</f>
      </c>
      <c r="G251" s="2">
        <f>IFERROR(VLOOKUP(B251,'输入_物料库存信息'!A:F,4,FALSE),0)</f>
      </c>
      <c r="H251" s="2">
        <f>IFERROR(VLOOKUP(B251,'输入_物料库存信息'!A:F,5,FALSE),0)</f>
      </c>
      <c r="I251" s="2">
        <f>IFERROR(VLOOKUP(B251,'输入_物料库存信息'!A:F,6,FALSE),0)</f>
      </c>
      <c r="J251" s="2">
        <f>IFERROR(IFERROR(VLOOKUP(B251,'输入-物料产能数据-不考虑工序'!A:E,3,FALSE),0),0)</f>
      </c>
      <c r="K251" s="2">
        <f>IFERROR(VLOOKUP(B251,'输入-物料产能数据-不考虑工序'!A:E,4,FALSE),0)</f>
      </c>
      <c r="L251" s="2">
        <f>IFERROR(VLOOKUP(B251,'输入-物料产能数据-不考虑工序'!A:E,5,FALSE),0)</f>
      </c>
      <c r="M251">
        <f>IFERROR(VLOOKUP(A251,'输入_需求计划'!A:I,9,FALSE),0)</f>
      </c>
    </row>
    <row r="252">
      <c r="A252" s="20">
        <f>'输入_需求计划'!A252</f>
      </c>
      <c r="B252" s="20">
        <f>'输入_需求计划'!C252</f>
      </c>
      <c r="C252" s="20">
        <f>'输入_需求计划'!D252</f>
      </c>
      <c r="D252" s="20">
        <f>'输入_需求计划'!G252</f>
      </c>
      <c r="E252" s="59">
        <f>'输入_需求计划'!H252</f>
      </c>
      <c r="F252" s="2">
        <f>IFERROR(VLOOKUP(B252,'输入_物料库存信息'!A:F,3,FALSE),0)+IFERROR(VLOOKUP(B252,'未完工数据透视表2'!A:B,2,FALSE),0)</f>
      </c>
      <c r="G252" s="2">
        <f>IFERROR(VLOOKUP(B252,'输入_物料库存信息'!A:F,4,FALSE),0)</f>
      </c>
      <c r="H252" s="2">
        <f>IFERROR(VLOOKUP(B252,'输入_物料库存信息'!A:F,5,FALSE),0)</f>
      </c>
      <c r="I252" s="2">
        <f>IFERROR(VLOOKUP(B252,'输入_物料库存信息'!A:F,6,FALSE),0)</f>
      </c>
      <c r="J252" s="2">
        <f>IFERROR(IFERROR(VLOOKUP(B252,'输入-物料产能数据-不考虑工序'!A:E,3,FALSE),0),0)</f>
      </c>
      <c r="K252" s="2">
        <f>IFERROR(VLOOKUP(B252,'输入-物料产能数据-不考虑工序'!A:E,4,FALSE),0)</f>
      </c>
      <c r="L252" s="2">
        <f>IFERROR(VLOOKUP(B252,'输入-物料产能数据-不考虑工序'!A:E,5,FALSE),0)</f>
      </c>
      <c r="M252">
        <f>IFERROR(VLOOKUP(A252,'输入_需求计划'!A:I,9,FALSE),0)</f>
      </c>
    </row>
    <row r="253">
      <c r="A253" s="20">
        <f>'输入_需求计划'!A253</f>
      </c>
      <c r="B253" s="20">
        <f>'输入_需求计划'!C253</f>
      </c>
      <c r="C253" s="20">
        <f>'输入_需求计划'!D253</f>
      </c>
      <c r="D253" s="20">
        <f>'输入_需求计划'!G253</f>
      </c>
      <c r="E253" s="59">
        <f>'输入_需求计划'!H253</f>
      </c>
      <c r="F253" s="2">
        <f>IFERROR(VLOOKUP(B253,'输入_物料库存信息'!A:F,3,FALSE),0)+IFERROR(VLOOKUP(B253,'未完工数据透视表2'!A:B,2,FALSE),0)</f>
      </c>
      <c r="G253" s="2">
        <f>IFERROR(VLOOKUP(B253,'输入_物料库存信息'!A:F,4,FALSE),0)</f>
      </c>
      <c r="H253" s="2">
        <f>IFERROR(VLOOKUP(B253,'输入_物料库存信息'!A:F,5,FALSE),0)</f>
      </c>
      <c r="I253" s="2">
        <f>IFERROR(VLOOKUP(B253,'输入_物料库存信息'!A:F,6,FALSE),0)</f>
      </c>
      <c r="J253" s="2">
        <f>IFERROR(IFERROR(VLOOKUP(B253,'输入-物料产能数据-不考虑工序'!A:E,3,FALSE),0),0)</f>
      </c>
      <c r="K253" s="2">
        <f>IFERROR(VLOOKUP(B253,'输入-物料产能数据-不考虑工序'!A:E,4,FALSE),0)</f>
      </c>
      <c r="L253" s="2">
        <f>IFERROR(VLOOKUP(B253,'输入-物料产能数据-不考虑工序'!A:E,5,FALSE),0)</f>
      </c>
      <c r="M253">
        <f>IFERROR(VLOOKUP(A253,'输入_需求计划'!A:I,9,FALSE),0)</f>
      </c>
    </row>
    <row r="254">
      <c r="A254" s="20">
        <f>'输入_需求计划'!A254</f>
      </c>
      <c r="B254" s="20">
        <f>'输入_需求计划'!C254</f>
      </c>
      <c r="C254" s="20">
        <f>'输入_需求计划'!D254</f>
      </c>
      <c r="D254" s="20">
        <f>'输入_需求计划'!G254</f>
      </c>
      <c r="E254" s="59">
        <f>'输入_需求计划'!H254</f>
      </c>
      <c r="F254" s="2">
        <f>IFERROR(VLOOKUP(B254,'输入_物料库存信息'!A:F,3,FALSE),0)+IFERROR(VLOOKUP(B254,'未完工数据透视表2'!A:B,2,FALSE),0)</f>
      </c>
      <c r="G254" s="2">
        <f>IFERROR(VLOOKUP(B254,'输入_物料库存信息'!A:F,4,FALSE),0)</f>
      </c>
      <c r="H254" s="2">
        <f>IFERROR(VLOOKUP(B254,'输入_物料库存信息'!A:F,5,FALSE),0)</f>
      </c>
      <c r="I254" s="2">
        <f>IFERROR(VLOOKUP(B254,'输入_物料库存信息'!A:F,6,FALSE),0)</f>
      </c>
      <c r="J254" s="2">
        <f>IFERROR(IFERROR(VLOOKUP(B254,'输入-物料产能数据-不考虑工序'!A:E,3,FALSE),0),0)</f>
      </c>
      <c r="K254" s="2">
        <f>IFERROR(VLOOKUP(B254,'输入-物料产能数据-不考虑工序'!A:E,4,FALSE),0)</f>
      </c>
      <c r="L254" s="2">
        <f>IFERROR(VLOOKUP(B254,'输入-物料产能数据-不考虑工序'!A:E,5,FALSE),0)</f>
      </c>
      <c r="M254">
        <f>IFERROR(VLOOKUP(A254,'输入_需求计划'!A:I,9,FALSE),0)</f>
      </c>
    </row>
    <row r="255">
      <c r="A255" s="20">
        <f>'输入_需求计划'!A255</f>
      </c>
      <c r="B255" s="20">
        <f>'输入_需求计划'!C255</f>
      </c>
      <c r="C255" s="20">
        <f>'输入_需求计划'!D255</f>
      </c>
      <c r="D255" s="20">
        <f>'输入_需求计划'!G255</f>
      </c>
      <c r="E255" s="59">
        <f>'输入_需求计划'!H255</f>
      </c>
      <c r="F255" s="2">
        <f>IFERROR(VLOOKUP(B255,'输入_物料库存信息'!A:F,3,FALSE),0)+IFERROR(VLOOKUP(B255,'未完工数据透视表2'!A:B,2,FALSE),0)</f>
      </c>
      <c r="G255" s="2">
        <f>IFERROR(VLOOKUP(B255,'输入_物料库存信息'!A:F,4,FALSE),0)</f>
      </c>
      <c r="H255" s="2">
        <f>IFERROR(VLOOKUP(B255,'输入_物料库存信息'!A:F,5,FALSE),0)</f>
      </c>
      <c r="I255" s="2">
        <f>IFERROR(VLOOKUP(B255,'输入_物料库存信息'!A:F,6,FALSE),0)</f>
      </c>
      <c r="J255" s="2">
        <f>IFERROR(IFERROR(VLOOKUP(B255,'输入-物料产能数据-不考虑工序'!A:E,3,FALSE),0),0)</f>
      </c>
      <c r="K255" s="2">
        <f>IFERROR(VLOOKUP(B255,'输入-物料产能数据-不考虑工序'!A:E,4,FALSE),0)</f>
      </c>
      <c r="L255" s="2">
        <f>IFERROR(VLOOKUP(B255,'输入-物料产能数据-不考虑工序'!A:E,5,FALSE),0)</f>
      </c>
      <c r="M255">
        <f>IFERROR(VLOOKUP(A255,'输入_需求计划'!A:I,9,FALSE),0)</f>
      </c>
    </row>
    <row r="256">
      <c r="A256" s="20">
        <f>'输入_需求计划'!A256</f>
      </c>
      <c r="B256" s="20">
        <f>'输入_需求计划'!C256</f>
      </c>
      <c r="C256" s="20">
        <f>'输入_需求计划'!D256</f>
      </c>
      <c r="D256" s="20">
        <f>'输入_需求计划'!G256</f>
      </c>
      <c r="E256" s="59">
        <f>'输入_需求计划'!H256</f>
      </c>
      <c r="F256" s="2">
        <f>IFERROR(VLOOKUP(B256,'输入_物料库存信息'!A:F,3,FALSE),0)+IFERROR(VLOOKUP(B256,'未完工数据透视表2'!A:B,2,FALSE),0)</f>
      </c>
      <c r="G256" s="2">
        <f>IFERROR(VLOOKUP(B256,'输入_物料库存信息'!A:F,4,FALSE),0)</f>
      </c>
      <c r="H256" s="2">
        <f>IFERROR(VLOOKUP(B256,'输入_物料库存信息'!A:F,5,FALSE),0)</f>
      </c>
      <c r="I256" s="2">
        <f>IFERROR(VLOOKUP(B256,'输入_物料库存信息'!A:F,6,FALSE),0)</f>
      </c>
      <c r="J256" s="2">
        <f>IFERROR(IFERROR(VLOOKUP(B256,'输入-物料产能数据-不考虑工序'!A:E,3,FALSE),0),0)</f>
      </c>
      <c r="K256" s="2">
        <f>IFERROR(VLOOKUP(B256,'输入-物料产能数据-不考虑工序'!A:E,4,FALSE),0)</f>
      </c>
      <c r="L256" s="2">
        <f>IFERROR(VLOOKUP(B256,'输入-物料产能数据-不考虑工序'!A:E,5,FALSE),0)</f>
      </c>
      <c r="M256">
        <f>IFERROR(VLOOKUP(A256,'输入_需求计划'!A:I,9,FALSE),0)</f>
      </c>
    </row>
    <row r="257">
      <c r="A257" s="20">
        <f>'输入_需求计划'!A257</f>
      </c>
      <c r="B257" s="20">
        <f>'输入_需求计划'!C257</f>
      </c>
      <c r="C257" s="20">
        <f>'输入_需求计划'!D257</f>
      </c>
      <c r="D257" s="20">
        <f>'输入_需求计划'!G257</f>
      </c>
      <c r="E257" s="59">
        <f>'输入_需求计划'!H257</f>
      </c>
      <c r="F257" s="2">
        <f>IFERROR(VLOOKUP(B257,'输入_物料库存信息'!A:F,3,FALSE),0)+IFERROR(VLOOKUP(B257,'未完工数据透视表2'!A:B,2,FALSE),0)</f>
      </c>
      <c r="G257" s="2">
        <f>IFERROR(VLOOKUP(B257,'输入_物料库存信息'!A:F,4,FALSE),0)</f>
      </c>
      <c r="H257" s="2">
        <f>IFERROR(VLOOKUP(B257,'输入_物料库存信息'!A:F,5,FALSE),0)</f>
      </c>
      <c r="I257" s="2">
        <f>IFERROR(VLOOKUP(B257,'输入_物料库存信息'!A:F,6,FALSE),0)</f>
      </c>
      <c r="J257" s="2">
        <f>IFERROR(IFERROR(VLOOKUP(B257,'输入-物料产能数据-不考虑工序'!A:E,3,FALSE),0),0)</f>
      </c>
      <c r="K257" s="2">
        <f>IFERROR(VLOOKUP(B257,'输入-物料产能数据-不考虑工序'!A:E,4,FALSE),0)</f>
      </c>
      <c r="L257" s="2">
        <f>IFERROR(VLOOKUP(B257,'输入-物料产能数据-不考虑工序'!A:E,5,FALSE),0)</f>
      </c>
      <c r="M257">
        <f>IFERROR(VLOOKUP(A257,'输入_需求计划'!A:I,9,FALSE),0)</f>
      </c>
    </row>
    <row r="258">
      <c r="A258" s="20">
        <f>'输入_需求计划'!A258</f>
      </c>
      <c r="B258" s="20">
        <f>'输入_需求计划'!C258</f>
      </c>
      <c r="C258" s="20">
        <f>'输入_需求计划'!D258</f>
      </c>
      <c r="D258" s="20">
        <f>'输入_需求计划'!G258</f>
      </c>
      <c r="E258" s="59">
        <f>'输入_需求计划'!H258</f>
      </c>
      <c r="F258" s="2">
        <f>IFERROR(VLOOKUP(B258,'输入_物料库存信息'!A:F,3,FALSE),0)+IFERROR(VLOOKUP(B258,'未完工数据透视表2'!A:B,2,FALSE),0)</f>
      </c>
      <c r="G258" s="2">
        <f>IFERROR(VLOOKUP(B258,'输入_物料库存信息'!A:F,4,FALSE),0)</f>
      </c>
      <c r="H258" s="2">
        <f>IFERROR(VLOOKUP(B258,'输入_物料库存信息'!A:F,5,FALSE),0)</f>
      </c>
      <c r="I258" s="2">
        <f>IFERROR(VLOOKUP(B258,'输入_物料库存信息'!A:F,6,FALSE),0)</f>
      </c>
      <c r="J258" s="2">
        <f>IFERROR(IFERROR(VLOOKUP(B258,'输入-物料产能数据-不考虑工序'!A:E,3,FALSE),0),0)</f>
      </c>
      <c r="K258" s="2">
        <f>IFERROR(VLOOKUP(B258,'输入-物料产能数据-不考虑工序'!A:E,4,FALSE),0)</f>
      </c>
      <c r="L258" s="2">
        <f>IFERROR(VLOOKUP(B258,'输入-物料产能数据-不考虑工序'!A:E,5,FALSE),0)</f>
      </c>
      <c r="M258">
        <f>IFERROR(VLOOKUP(A258,'输入_需求计划'!A:I,9,FALSE),0)</f>
      </c>
    </row>
    <row r="259">
      <c r="A259" s="20">
        <f>'输入_需求计划'!A259</f>
      </c>
      <c r="B259" s="20">
        <f>'输入_需求计划'!C259</f>
      </c>
      <c r="C259" s="20">
        <f>'输入_需求计划'!D259</f>
      </c>
      <c r="D259" s="20">
        <f>'输入_需求计划'!G259</f>
      </c>
      <c r="E259" s="59">
        <f>'输入_需求计划'!H259</f>
      </c>
      <c r="F259" s="2">
        <f>IFERROR(VLOOKUP(B259,'输入_物料库存信息'!A:F,3,FALSE),0)+IFERROR(VLOOKUP(B259,'未完工数据透视表2'!A:B,2,FALSE),0)</f>
      </c>
      <c r="G259" s="2">
        <f>IFERROR(VLOOKUP(B259,'输入_物料库存信息'!A:F,4,FALSE),0)</f>
      </c>
      <c r="H259" s="2">
        <f>IFERROR(VLOOKUP(B259,'输入_物料库存信息'!A:F,5,FALSE),0)</f>
      </c>
      <c r="I259" s="2">
        <f>IFERROR(VLOOKUP(B259,'输入_物料库存信息'!A:F,6,FALSE),0)</f>
      </c>
      <c r="J259" s="2">
        <f>IFERROR(IFERROR(VLOOKUP(B259,'输入-物料产能数据-不考虑工序'!A:E,3,FALSE),0),0)</f>
      </c>
      <c r="K259" s="2">
        <f>IFERROR(VLOOKUP(B259,'输入-物料产能数据-不考虑工序'!A:E,4,FALSE),0)</f>
      </c>
      <c r="L259" s="2">
        <f>IFERROR(VLOOKUP(B259,'输入-物料产能数据-不考虑工序'!A:E,5,FALSE),0)</f>
      </c>
      <c r="M259">
        <f>IFERROR(VLOOKUP(A259,'输入_需求计划'!A:I,9,FALSE),0)</f>
      </c>
    </row>
    <row r="260">
      <c r="A260" s="20">
        <f>'输入_需求计划'!A260</f>
      </c>
      <c r="B260" s="20">
        <f>'输入_需求计划'!C260</f>
      </c>
      <c r="C260" s="20">
        <f>'输入_需求计划'!D260</f>
      </c>
      <c r="D260" s="20">
        <f>'输入_需求计划'!G260</f>
      </c>
      <c r="E260" s="59">
        <f>'输入_需求计划'!H260</f>
      </c>
      <c r="F260" s="2">
        <f>IFERROR(VLOOKUP(B260,'输入_物料库存信息'!A:F,3,FALSE),0)+IFERROR(VLOOKUP(B260,'未完工数据透视表2'!A:B,2,FALSE),0)</f>
      </c>
      <c r="G260" s="2">
        <f>IFERROR(VLOOKUP(B260,'输入_物料库存信息'!A:F,4,FALSE),0)</f>
      </c>
      <c r="H260" s="2">
        <f>IFERROR(VLOOKUP(B260,'输入_物料库存信息'!A:F,5,FALSE),0)</f>
      </c>
      <c r="I260" s="2">
        <f>IFERROR(VLOOKUP(B260,'输入_物料库存信息'!A:F,6,FALSE),0)</f>
      </c>
      <c r="J260" s="2">
        <f>IFERROR(IFERROR(VLOOKUP(B260,'输入-物料产能数据-不考虑工序'!A:E,3,FALSE),0),0)</f>
      </c>
      <c r="K260" s="2">
        <f>IFERROR(VLOOKUP(B260,'输入-物料产能数据-不考虑工序'!A:E,4,FALSE),0)</f>
      </c>
      <c r="L260" s="2">
        <f>IFERROR(VLOOKUP(B260,'输入-物料产能数据-不考虑工序'!A:E,5,FALSE),0)</f>
      </c>
      <c r="M260">
        <f>IFERROR(VLOOKUP(A260,'输入_需求计划'!A:I,9,FALSE),0)</f>
      </c>
    </row>
    <row r="261">
      <c r="A261" s="20">
        <f>'输入_需求计划'!A261</f>
      </c>
      <c r="B261" s="20">
        <f>'输入_需求计划'!C261</f>
      </c>
      <c r="C261" s="20">
        <f>'输入_需求计划'!D261</f>
      </c>
      <c r="D261" s="20">
        <f>'输入_需求计划'!G261</f>
      </c>
      <c r="E261" s="59">
        <f>'输入_需求计划'!H261</f>
      </c>
      <c r="F261" s="2">
        <f>IFERROR(VLOOKUP(B261,'输入_物料库存信息'!A:F,3,FALSE),0)+IFERROR(VLOOKUP(B261,'未完工数据透视表2'!A:B,2,FALSE),0)</f>
      </c>
      <c r="G261" s="2">
        <f>IFERROR(VLOOKUP(B261,'输入_物料库存信息'!A:F,4,FALSE),0)</f>
      </c>
      <c r="H261" s="2">
        <f>IFERROR(VLOOKUP(B261,'输入_物料库存信息'!A:F,5,FALSE),0)</f>
      </c>
      <c r="I261" s="2">
        <f>IFERROR(VLOOKUP(B261,'输入_物料库存信息'!A:F,6,FALSE),0)</f>
      </c>
      <c r="J261" s="2">
        <f>IFERROR(IFERROR(VLOOKUP(B261,'输入-物料产能数据-不考虑工序'!A:E,3,FALSE),0),0)</f>
      </c>
      <c r="K261" s="2">
        <f>IFERROR(VLOOKUP(B261,'输入-物料产能数据-不考虑工序'!A:E,4,FALSE),0)</f>
      </c>
      <c r="L261" s="2">
        <f>IFERROR(VLOOKUP(B261,'输入-物料产能数据-不考虑工序'!A:E,5,FALSE),0)</f>
      </c>
      <c r="M261">
        <f>IFERROR(VLOOKUP(A261,'输入_需求计划'!A:I,9,FALSE),0)</f>
      </c>
    </row>
    <row r="262">
      <c r="A262" s="20">
        <f>'输入_需求计划'!A262</f>
      </c>
      <c r="B262" s="20">
        <f>'输入_需求计划'!C262</f>
      </c>
      <c r="C262" s="20">
        <f>'输入_需求计划'!D262</f>
      </c>
      <c r="D262" s="20">
        <f>'输入_需求计划'!G262</f>
      </c>
      <c r="E262" s="59">
        <f>'输入_需求计划'!H262</f>
      </c>
      <c r="F262" s="2">
        <f>IFERROR(VLOOKUP(B262,'输入_物料库存信息'!A:F,3,FALSE),0)+IFERROR(VLOOKUP(B262,'未完工数据透视表2'!A:B,2,FALSE),0)</f>
      </c>
      <c r="G262" s="2">
        <f>IFERROR(VLOOKUP(B262,'输入_物料库存信息'!A:F,4,FALSE),0)</f>
      </c>
      <c r="H262" s="2">
        <f>IFERROR(VLOOKUP(B262,'输入_物料库存信息'!A:F,5,FALSE),0)</f>
      </c>
      <c r="I262" s="2">
        <f>IFERROR(VLOOKUP(B262,'输入_物料库存信息'!A:F,6,FALSE),0)</f>
      </c>
      <c r="J262" s="2">
        <f>IFERROR(IFERROR(VLOOKUP(B262,'输入-物料产能数据-不考虑工序'!A:E,3,FALSE),0),0)</f>
      </c>
      <c r="K262" s="2">
        <f>IFERROR(VLOOKUP(B262,'输入-物料产能数据-不考虑工序'!A:E,4,FALSE),0)</f>
      </c>
      <c r="L262" s="2">
        <f>IFERROR(VLOOKUP(B262,'输入-物料产能数据-不考虑工序'!A:E,5,FALSE),0)</f>
      </c>
      <c r="M262">
        <f>IFERROR(VLOOKUP(A262,'输入_需求计划'!A:I,9,FALSE),0)</f>
      </c>
    </row>
    <row r="263">
      <c r="A263" s="20">
        <f>'输入_需求计划'!A263</f>
      </c>
      <c r="B263" s="20">
        <f>'输入_需求计划'!C263</f>
      </c>
      <c r="C263" s="20">
        <f>'输入_需求计划'!D263</f>
      </c>
      <c r="D263" s="20">
        <f>'输入_需求计划'!G263</f>
      </c>
      <c r="E263" s="59">
        <f>'输入_需求计划'!H263</f>
      </c>
      <c r="F263" s="2">
        <f>IFERROR(VLOOKUP(B263,'输入_物料库存信息'!A:F,3,FALSE),0)+IFERROR(VLOOKUP(B263,'未完工数据透视表2'!A:B,2,FALSE),0)</f>
      </c>
      <c r="G263" s="2">
        <f>IFERROR(VLOOKUP(B263,'输入_物料库存信息'!A:F,4,FALSE),0)</f>
      </c>
      <c r="H263" s="2">
        <f>IFERROR(VLOOKUP(B263,'输入_物料库存信息'!A:F,5,FALSE),0)</f>
      </c>
      <c r="I263" s="2">
        <f>IFERROR(VLOOKUP(B263,'输入_物料库存信息'!A:F,6,FALSE),0)</f>
      </c>
      <c r="J263" s="2">
        <f>IFERROR(IFERROR(VLOOKUP(B263,'输入-物料产能数据-不考虑工序'!A:E,3,FALSE),0),0)</f>
      </c>
      <c r="K263" s="2">
        <f>IFERROR(VLOOKUP(B263,'输入-物料产能数据-不考虑工序'!A:E,4,FALSE),0)</f>
      </c>
      <c r="L263" s="2">
        <f>IFERROR(VLOOKUP(B263,'输入-物料产能数据-不考虑工序'!A:E,5,FALSE),0)</f>
      </c>
      <c r="M263">
        <f>IFERROR(VLOOKUP(A263,'输入_需求计划'!A:I,9,FALSE),0)</f>
      </c>
    </row>
    <row r="264">
      <c r="A264" s="20">
        <f>'输入_需求计划'!A264</f>
      </c>
      <c r="B264" s="20">
        <f>'输入_需求计划'!C264</f>
      </c>
      <c r="C264" s="20">
        <f>'输入_需求计划'!D264</f>
      </c>
      <c r="D264" s="20">
        <f>'输入_需求计划'!G264</f>
      </c>
      <c r="E264" s="59">
        <f>'输入_需求计划'!H264</f>
      </c>
      <c r="F264" s="2">
        <f>IFERROR(VLOOKUP(B264,'输入_物料库存信息'!A:F,3,FALSE),0)+IFERROR(VLOOKUP(B264,'未完工数据透视表2'!A:B,2,FALSE),0)</f>
      </c>
      <c r="G264" s="2">
        <f>IFERROR(VLOOKUP(B264,'输入_物料库存信息'!A:F,4,FALSE),0)</f>
      </c>
      <c r="H264" s="2">
        <f>IFERROR(VLOOKUP(B264,'输入_物料库存信息'!A:F,5,FALSE),0)</f>
      </c>
      <c r="I264" s="2">
        <f>IFERROR(VLOOKUP(B264,'输入_物料库存信息'!A:F,6,FALSE),0)</f>
      </c>
      <c r="J264" s="2">
        <f>IFERROR(IFERROR(VLOOKUP(B264,'输入-物料产能数据-不考虑工序'!A:E,3,FALSE),0),0)</f>
      </c>
      <c r="K264" s="2">
        <f>IFERROR(VLOOKUP(B264,'输入-物料产能数据-不考虑工序'!A:E,4,FALSE),0)</f>
      </c>
      <c r="L264" s="2">
        <f>IFERROR(VLOOKUP(B264,'输入-物料产能数据-不考虑工序'!A:E,5,FALSE),0)</f>
      </c>
      <c r="M264">
        <f>IFERROR(VLOOKUP(A264,'输入_需求计划'!A:I,9,FALSE),0)</f>
      </c>
    </row>
    <row r="265">
      <c r="A265" s="20">
        <f>'输入_需求计划'!A265</f>
      </c>
      <c r="B265" s="20">
        <f>'输入_需求计划'!C265</f>
      </c>
      <c r="C265" s="20">
        <f>'输入_需求计划'!D265</f>
      </c>
      <c r="D265" s="20">
        <f>'输入_需求计划'!G265</f>
      </c>
      <c r="E265" s="59">
        <f>'输入_需求计划'!H265</f>
      </c>
      <c r="F265" s="2">
        <f>IFERROR(VLOOKUP(B265,'输入_物料库存信息'!A:F,3,FALSE),0)+IFERROR(VLOOKUP(B265,'未完工数据透视表2'!A:B,2,FALSE),0)</f>
      </c>
      <c r="G265" s="2">
        <f>IFERROR(VLOOKUP(B265,'输入_物料库存信息'!A:F,4,FALSE),0)</f>
      </c>
      <c r="H265" s="2">
        <f>IFERROR(VLOOKUP(B265,'输入_物料库存信息'!A:F,5,FALSE),0)</f>
      </c>
      <c r="I265" s="2">
        <f>IFERROR(VLOOKUP(B265,'输入_物料库存信息'!A:F,6,FALSE),0)</f>
      </c>
      <c r="J265" s="2">
        <f>IFERROR(IFERROR(VLOOKUP(B265,'输入-物料产能数据-不考虑工序'!A:E,3,FALSE),0),0)</f>
      </c>
      <c r="K265" s="2">
        <f>IFERROR(VLOOKUP(B265,'输入-物料产能数据-不考虑工序'!A:E,4,FALSE),0)</f>
      </c>
      <c r="L265" s="2">
        <f>IFERROR(VLOOKUP(B265,'输入-物料产能数据-不考虑工序'!A:E,5,FALSE),0)</f>
      </c>
      <c r="M265">
        <f>IFERROR(VLOOKUP(A265,'输入_需求计划'!A:I,9,FALSE),0)</f>
      </c>
    </row>
    <row r="266">
      <c r="A266" s="20">
        <f>'输入_需求计划'!A266</f>
      </c>
      <c r="B266" s="20">
        <f>'输入_需求计划'!C266</f>
      </c>
      <c r="C266" s="20">
        <f>'输入_需求计划'!D266</f>
      </c>
      <c r="D266" s="20">
        <f>'输入_需求计划'!G266</f>
      </c>
      <c r="E266" s="59">
        <f>'输入_需求计划'!H266</f>
      </c>
      <c r="F266" s="2">
        <f>IFERROR(VLOOKUP(B266,'输入_物料库存信息'!A:F,3,FALSE),0)+IFERROR(VLOOKUP(B266,'未完工数据透视表2'!A:B,2,FALSE),0)</f>
      </c>
      <c r="G266" s="2">
        <f>IFERROR(VLOOKUP(B266,'输入_物料库存信息'!A:F,4,FALSE),0)</f>
      </c>
      <c r="H266" s="2">
        <f>IFERROR(VLOOKUP(B266,'输入_物料库存信息'!A:F,5,FALSE),0)</f>
      </c>
      <c r="I266" s="2">
        <f>IFERROR(VLOOKUP(B266,'输入_物料库存信息'!A:F,6,FALSE),0)</f>
      </c>
      <c r="J266" s="2">
        <f>IFERROR(IFERROR(VLOOKUP(B266,'输入-物料产能数据-不考虑工序'!A:E,3,FALSE),0),0)</f>
      </c>
      <c r="K266" s="2">
        <f>IFERROR(VLOOKUP(B266,'输入-物料产能数据-不考虑工序'!A:E,4,FALSE),0)</f>
      </c>
      <c r="L266" s="2">
        <f>IFERROR(VLOOKUP(B266,'输入-物料产能数据-不考虑工序'!A:E,5,FALSE),0)</f>
      </c>
      <c r="M266">
        <f>IFERROR(VLOOKUP(A266,'输入_需求计划'!A:I,9,FALSE),0)</f>
      </c>
    </row>
    <row r="267">
      <c r="A267" s="20">
        <f>'输入_需求计划'!A267</f>
      </c>
      <c r="B267" s="20">
        <f>'输入_需求计划'!C267</f>
      </c>
      <c r="C267" s="20">
        <f>'输入_需求计划'!D267</f>
      </c>
      <c r="D267" s="20">
        <f>'输入_需求计划'!G267</f>
      </c>
      <c r="E267" s="59">
        <f>'输入_需求计划'!H267</f>
      </c>
      <c r="F267" s="2">
        <f>IFERROR(VLOOKUP(B267,'输入_物料库存信息'!A:F,3,FALSE),0)+IFERROR(VLOOKUP(B267,'未完工数据透视表2'!A:B,2,FALSE),0)</f>
      </c>
      <c r="G267" s="2">
        <f>IFERROR(VLOOKUP(B267,'输入_物料库存信息'!A:F,4,FALSE),0)</f>
      </c>
      <c r="H267" s="2">
        <f>IFERROR(VLOOKUP(B267,'输入_物料库存信息'!A:F,5,FALSE),0)</f>
      </c>
      <c r="I267" s="2">
        <f>IFERROR(VLOOKUP(B267,'输入_物料库存信息'!A:F,6,FALSE),0)</f>
      </c>
      <c r="J267" s="2">
        <f>IFERROR(IFERROR(VLOOKUP(B267,'输入-物料产能数据-不考虑工序'!A:E,3,FALSE),0),0)</f>
      </c>
      <c r="K267" s="2">
        <f>IFERROR(VLOOKUP(B267,'输入-物料产能数据-不考虑工序'!A:E,4,FALSE),0)</f>
      </c>
      <c r="L267" s="2">
        <f>IFERROR(VLOOKUP(B267,'输入-物料产能数据-不考虑工序'!A:E,5,FALSE),0)</f>
      </c>
      <c r="M267">
        <f>IFERROR(VLOOKUP(A267,'输入_需求计划'!A:I,9,FALSE),0)</f>
      </c>
    </row>
    <row r="268">
      <c r="A268" s="20">
        <f>'输入_需求计划'!A268</f>
      </c>
      <c r="B268" s="20">
        <f>'输入_需求计划'!C268</f>
      </c>
      <c r="C268" s="20">
        <f>'输入_需求计划'!D268</f>
      </c>
      <c r="D268" s="20">
        <f>'输入_需求计划'!G268</f>
      </c>
      <c r="E268" s="59">
        <f>'输入_需求计划'!H268</f>
      </c>
      <c r="F268" s="2">
        <f>IFERROR(VLOOKUP(B268,'输入_物料库存信息'!A:F,3,FALSE),0)+IFERROR(VLOOKUP(B268,'未完工数据透视表2'!A:B,2,FALSE),0)</f>
      </c>
      <c r="G268" s="2">
        <f>IFERROR(VLOOKUP(B268,'输入_物料库存信息'!A:F,4,FALSE),0)</f>
      </c>
      <c r="H268" s="2">
        <f>IFERROR(VLOOKUP(B268,'输入_物料库存信息'!A:F,5,FALSE),0)</f>
      </c>
      <c r="I268" s="2">
        <f>IFERROR(VLOOKUP(B268,'输入_物料库存信息'!A:F,6,FALSE),0)</f>
      </c>
      <c r="J268" s="2">
        <f>IFERROR(IFERROR(VLOOKUP(B268,'输入-物料产能数据-不考虑工序'!A:E,3,FALSE),0),0)</f>
      </c>
      <c r="K268" s="2">
        <f>IFERROR(VLOOKUP(B268,'输入-物料产能数据-不考虑工序'!A:E,4,FALSE),0)</f>
      </c>
      <c r="L268" s="2">
        <f>IFERROR(VLOOKUP(B268,'输入-物料产能数据-不考虑工序'!A:E,5,FALSE),0)</f>
      </c>
      <c r="M268">
        <f>IFERROR(VLOOKUP(A268,'输入_需求计划'!A:I,9,FALSE),0)</f>
      </c>
    </row>
    <row r="269">
      <c r="A269" s="20">
        <f>'输入_需求计划'!A269</f>
      </c>
      <c r="B269" s="20">
        <f>'输入_需求计划'!C269</f>
      </c>
      <c r="C269" s="20">
        <f>'输入_需求计划'!D269</f>
      </c>
      <c r="D269" s="20">
        <f>'输入_需求计划'!G269</f>
      </c>
      <c r="E269" s="59">
        <f>'输入_需求计划'!H269</f>
      </c>
      <c r="F269" s="2">
        <f>IFERROR(VLOOKUP(B269,'输入_物料库存信息'!A:F,3,FALSE),0)+IFERROR(VLOOKUP(B269,'未完工数据透视表2'!A:B,2,FALSE),0)</f>
      </c>
      <c r="G269" s="2">
        <f>IFERROR(VLOOKUP(B269,'输入_物料库存信息'!A:F,4,FALSE),0)</f>
      </c>
      <c r="H269" s="2">
        <f>IFERROR(VLOOKUP(B269,'输入_物料库存信息'!A:F,5,FALSE),0)</f>
      </c>
      <c r="I269" s="2">
        <f>IFERROR(VLOOKUP(B269,'输入_物料库存信息'!A:F,6,FALSE),0)</f>
      </c>
      <c r="J269" s="2">
        <f>IFERROR(IFERROR(VLOOKUP(B269,'输入-物料产能数据-不考虑工序'!A:E,3,FALSE),0),0)</f>
      </c>
      <c r="K269" s="2">
        <f>IFERROR(VLOOKUP(B269,'输入-物料产能数据-不考虑工序'!A:E,4,FALSE),0)</f>
      </c>
      <c r="L269" s="2">
        <f>IFERROR(VLOOKUP(B269,'输入-物料产能数据-不考虑工序'!A:E,5,FALSE),0)</f>
      </c>
      <c r="M269">
        <f>IFERROR(VLOOKUP(A269,'输入_需求计划'!A:I,9,FALSE),0)</f>
      </c>
    </row>
    <row r="270">
      <c r="A270" s="20">
        <f>'输入_需求计划'!A270</f>
      </c>
      <c r="B270" s="20">
        <f>'输入_需求计划'!C270</f>
      </c>
      <c r="C270" s="20">
        <f>'输入_需求计划'!D270</f>
      </c>
      <c r="D270" s="20">
        <f>'输入_需求计划'!G270</f>
      </c>
      <c r="E270" s="59">
        <f>'输入_需求计划'!H270</f>
      </c>
      <c r="F270" s="2">
        <f>IFERROR(VLOOKUP(B270,'输入_物料库存信息'!A:F,3,FALSE),0)+IFERROR(VLOOKUP(B270,'未完工数据透视表2'!A:B,2,FALSE),0)</f>
      </c>
      <c r="G270" s="2">
        <f>IFERROR(VLOOKUP(B270,'输入_物料库存信息'!A:F,4,FALSE),0)</f>
      </c>
      <c r="H270" s="2">
        <f>IFERROR(VLOOKUP(B270,'输入_物料库存信息'!A:F,5,FALSE),0)</f>
      </c>
      <c r="I270" s="2">
        <f>IFERROR(VLOOKUP(B270,'输入_物料库存信息'!A:F,6,FALSE),0)</f>
      </c>
      <c r="J270" s="2">
        <f>IFERROR(IFERROR(VLOOKUP(B270,'输入-物料产能数据-不考虑工序'!A:E,3,FALSE),0),0)</f>
      </c>
      <c r="K270" s="2">
        <f>IFERROR(VLOOKUP(B270,'输入-物料产能数据-不考虑工序'!A:E,4,FALSE),0)</f>
      </c>
      <c r="L270" s="2">
        <f>IFERROR(VLOOKUP(B270,'输入-物料产能数据-不考虑工序'!A:E,5,FALSE),0)</f>
      </c>
      <c r="M270">
        <f>IFERROR(VLOOKUP(A270,'输入_需求计划'!A:I,9,FALSE),0)</f>
      </c>
    </row>
    <row r="271">
      <c r="A271" s="20">
        <f>'输入_需求计划'!A271</f>
      </c>
      <c r="B271" s="20">
        <f>'输入_需求计划'!C271</f>
      </c>
      <c r="C271" s="20">
        <f>'输入_需求计划'!D271</f>
      </c>
      <c r="D271" s="20">
        <f>'输入_需求计划'!G271</f>
      </c>
      <c r="E271" s="59">
        <f>'输入_需求计划'!H271</f>
      </c>
      <c r="F271" s="2">
        <f>IFERROR(VLOOKUP(B271,'输入_物料库存信息'!A:F,3,FALSE),0)+IFERROR(VLOOKUP(B271,'未完工数据透视表2'!A:B,2,FALSE),0)</f>
      </c>
      <c r="G271" s="2">
        <f>IFERROR(VLOOKUP(B271,'输入_物料库存信息'!A:F,4,FALSE),0)</f>
      </c>
      <c r="H271" s="2">
        <f>IFERROR(VLOOKUP(B271,'输入_物料库存信息'!A:F,5,FALSE),0)</f>
      </c>
      <c r="I271" s="2">
        <f>IFERROR(VLOOKUP(B271,'输入_物料库存信息'!A:F,6,FALSE),0)</f>
      </c>
      <c r="J271" s="2">
        <f>IFERROR(IFERROR(VLOOKUP(B271,'输入-物料产能数据-不考虑工序'!A:E,3,FALSE),0),0)</f>
      </c>
      <c r="K271" s="2">
        <f>IFERROR(VLOOKUP(B271,'输入-物料产能数据-不考虑工序'!A:E,4,FALSE),0)</f>
      </c>
      <c r="L271" s="2">
        <f>IFERROR(VLOOKUP(B271,'输入-物料产能数据-不考虑工序'!A:E,5,FALSE),0)</f>
      </c>
      <c r="M271">
        <f>IFERROR(VLOOKUP(A271,'输入_需求计划'!A:I,9,FALSE),0)</f>
      </c>
    </row>
    <row r="272">
      <c r="A272" s="20">
        <f>'输入_需求计划'!A272</f>
      </c>
      <c r="B272" s="20">
        <f>'输入_需求计划'!C272</f>
      </c>
      <c r="C272" s="20">
        <f>'输入_需求计划'!D272</f>
      </c>
      <c r="D272" s="20">
        <f>'输入_需求计划'!G272</f>
      </c>
      <c r="E272" s="59">
        <f>'输入_需求计划'!H272</f>
      </c>
      <c r="F272" s="2">
        <f>IFERROR(VLOOKUP(B272,'输入_物料库存信息'!A:F,3,FALSE),0)+IFERROR(VLOOKUP(B272,'未完工数据透视表2'!A:B,2,FALSE),0)</f>
      </c>
      <c r="G272" s="2">
        <f>IFERROR(VLOOKUP(B272,'输入_物料库存信息'!A:F,4,FALSE),0)</f>
      </c>
      <c r="H272" s="2">
        <f>IFERROR(VLOOKUP(B272,'输入_物料库存信息'!A:F,5,FALSE),0)</f>
      </c>
      <c r="I272" s="2">
        <f>IFERROR(VLOOKUP(B272,'输入_物料库存信息'!A:F,6,FALSE),0)</f>
      </c>
      <c r="J272" s="2">
        <f>IFERROR(IFERROR(VLOOKUP(B272,'输入-物料产能数据-不考虑工序'!A:E,3,FALSE),0),0)</f>
      </c>
      <c r="K272" s="2">
        <f>IFERROR(VLOOKUP(B272,'输入-物料产能数据-不考虑工序'!A:E,4,FALSE),0)</f>
      </c>
      <c r="L272" s="2">
        <f>IFERROR(VLOOKUP(B272,'输入-物料产能数据-不考虑工序'!A:E,5,FALSE),0)</f>
      </c>
      <c r="M272">
        <f>IFERROR(VLOOKUP(A272,'输入_需求计划'!A:I,9,FALSE),0)</f>
      </c>
    </row>
    <row r="273">
      <c r="A273" s="20">
        <f>'输入_需求计划'!A273</f>
      </c>
      <c r="B273" s="20">
        <f>'输入_需求计划'!C273</f>
      </c>
      <c r="C273" s="20">
        <f>'输入_需求计划'!D273</f>
      </c>
      <c r="D273" s="20">
        <f>'输入_需求计划'!G273</f>
      </c>
      <c r="E273" s="59">
        <f>'输入_需求计划'!H273</f>
      </c>
      <c r="F273" s="2">
        <f>IFERROR(VLOOKUP(B273,'输入_物料库存信息'!A:F,3,FALSE),0)+IFERROR(VLOOKUP(B273,'未完工数据透视表2'!A:B,2,FALSE),0)</f>
      </c>
      <c r="G273" s="2">
        <f>IFERROR(VLOOKUP(B273,'输入_物料库存信息'!A:F,4,FALSE),0)</f>
      </c>
      <c r="H273" s="2">
        <f>IFERROR(VLOOKUP(B273,'输入_物料库存信息'!A:F,5,FALSE),0)</f>
      </c>
      <c r="I273" s="2">
        <f>IFERROR(VLOOKUP(B273,'输入_物料库存信息'!A:F,6,FALSE),0)</f>
      </c>
      <c r="J273" s="2">
        <f>IFERROR(IFERROR(VLOOKUP(B273,'输入-物料产能数据-不考虑工序'!A:E,3,FALSE),0),0)</f>
      </c>
      <c r="K273" s="2">
        <f>IFERROR(VLOOKUP(B273,'输入-物料产能数据-不考虑工序'!A:E,4,FALSE),0)</f>
      </c>
      <c r="L273" s="2">
        <f>IFERROR(VLOOKUP(B273,'输入-物料产能数据-不考虑工序'!A:E,5,FALSE),0)</f>
      </c>
      <c r="M273">
        <f>IFERROR(VLOOKUP(A273,'输入_需求计划'!A:I,9,FALSE),0)</f>
      </c>
    </row>
    <row r="274">
      <c r="A274" s="20">
        <f>'输入_需求计划'!A274</f>
      </c>
      <c r="B274" s="20">
        <f>'输入_需求计划'!C274</f>
      </c>
      <c r="C274" s="20">
        <f>'输入_需求计划'!D274</f>
      </c>
      <c r="D274" s="20">
        <f>'输入_需求计划'!G274</f>
      </c>
      <c r="E274" s="59">
        <f>'输入_需求计划'!H274</f>
      </c>
      <c r="F274" s="2">
        <f>IFERROR(VLOOKUP(B274,'输入_物料库存信息'!A:F,3,FALSE),0)+IFERROR(VLOOKUP(B274,'未完工数据透视表2'!A:B,2,FALSE),0)</f>
      </c>
      <c r="G274" s="2">
        <f>IFERROR(VLOOKUP(B274,'输入_物料库存信息'!A:F,4,FALSE),0)</f>
      </c>
      <c r="H274" s="2">
        <f>IFERROR(VLOOKUP(B274,'输入_物料库存信息'!A:F,5,FALSE),0)</f>
      </c>
      <c r="I274" s="2">
        <f>IFERROR(VLOOKUP(B274,'输入_物料库存信息'!A:F,6,FALSE),0)</f>
      </c>
      <c r="J274" s="2">
        <f>IFERROR(IFERROR(VLOOKUP(B274,'输入-物料产能数据-不考虑工序'!A:E,3,FALSE),0),0)</f>
      </c>
      <c r="K274" s="2">
        <f>IFERROR(VLOOKUP(B274,'输入-物料产能数据-不考虑工序'!A:E,4,FALSE),0)</f>
      </c>
      <c r="L274" s="2">
        <f>IFERROR(VLOOKUP(B274,'输入-物料产能数据-不考虑工序'!A:E,5,FALSE),0)</f>
      </c>
      <c r="M274">
        <f>IFERROR(VLOOKUP(A274,'输入_需求计划'!A:I,9,FALSE),0)</f>
      </c>
    </row>
    <row r="275">
      <c r="A275" s="20">
        <f>'输入_需求计划'!A275</f>
      </c>
      <c r="B275" s="20">
        <f>'输入_需求计划'!C275</f>
      </c>
      <c r="C275" s="20">
        <f>'输入_需求计划'!D275</f>
      </c>
      <c r="D275" s="20">
        <f>'输入_需求计划'!G275</f>
      </c>
      <c r="E275" s="59">
        <f>'输入_需求计划'!H275</f>
      </c>
      <c r="F275" s="2">
        <f>IFERROR(VLOOKUP(B275,'输入_物料库存信息'!A:F,3,FALSE),0)+IFERROR(VLOOKUP(B275,'未完工数据透视表2'!A:B,2,FALSE),0)</f>
      </c>
      <c r="G275" s="2">
        <f>IFERROR(VLOOKUP(B275,'输入_物料库存信息'!A:F,4,FALSE),0)</f>
      </c>
      <c r="H275" s="2">
        <f>IFERROR(VLOOKUP(B275,'输入_物料库存信息'!A:F,5,FALSE),0)</f>
      </c>
      <c r="I275" s="2">
        <f>IFERROR(VLOOKUP(B275,'输入_物料库存信息'!A:F,6,FALSE),0)</f>
      </c>
      <c r="J275" s="2">
        <f>IFERROR(IFERROR(VLOOKUP(B275,'输入-物料产能数据-不考虑工序'!A:E,3,FALSE),0),0)</f>
      </c>
      <c r="K275" s="2">
        <f>IFERROR(VLOOKUP(B275,'输入-物料产能数据-不考虑工序'!A:E,4,FALSE),0)</f>
      </c>
      <c r="L275" s="2">
        <f>IFERROR(VLOOKUP(B275,'输入-物料产能数据-不考虑工序'!A:E,5,FALSE),0)</f>
      </c>
      <c r="M275">
        <f>IFERROR(VLOOKUP(A275,'输入_需求计划'!A:I,9,FALSE),0)</f>
      </c>
    </row>
    <row r="276">
      <c r="A276" s="20">
        <f>'输入_需求计划'!A276</f>
      </c>
      <c r="B276" s="20">
        <f>'输入_需求计划'!C276</f>
      </c>
      <c r="C276" s="20">
        <f>'输入_需求计划'!D276</f>
      </c>
      <c r="D276" s="20">
        <f>'输入_需求计划'!G276</f>
      </c>
      <c r="E276" s="59">
        <f>'输入_需求计划'!H276</f>
      </c>
      <c r="F276" s="2">
        <f>IFERROR(VLOOKUP(B276,'输入_物料库存信息'!A:F,3,FALSE),0)+IFERROR(VLOOKUP(B276,'未完工数据透视表2'!A:B,2,FALSE),0)</f>
      </c>
      <c r="G276" s="2">
        <f>IFERROR(VLOOKUP(B276,'输入_物料库存信息'!A:F,4,FALSE),0)</f>
      </c>
      <c r="H276" s="2">
        <f>IFERROR(VLOOKUP(B276,'输入_物料库存信息'!A:F,5,FALSE),0)</f>
      </c>
      <c r="I276" s="2">
        <f>IFERROR(VLOOKUP(B276,'输入_物料库存信息'!A:F,6,FALSE),0)</f>
      </c>
      <c r="J276" s="2">
        <f>IFERROR(IFERROR(VLOOKUP(B276,'输入-物料产能数据-不考虑工序'!A:E,3,FALSE),0),0)</f>
      </c>
      <c r="K276" s="2">
        <f>IFERROR(VLOOKUP(B276,'输入-物料产能数据-不考虑工序'!A:E,4,FALSE),0)</f>
      </c>
      <c r="L276" s="2">
        <f>IFERROR(VLOOKUP(B276,'输入-物料产能数据-不考虑工序'!A:E,5,FALSE),0)</f>
      </c>
      <c r="M276">
        <f>IFERROR(VLOOKUP(A276,'输入_需求计划'!A:I,9,FALSE),0)</f>
      </c>
    </row>
    <row r="277">
      <c r="A277" s="20">
        <f>'输入_需求计划'!A277</f>
      </c>
      <c r="B277" s="20">
        <f>'输入_需求计划'!C277</f>
      </c>
      <c r="C277" s="20">
        <f>'输入_需求计划'!D277</f>
      </c>
      <c r="D277" s="20">
        <f>'输入_需求计划'!G277</f>
      </c>
      <c r="E277" s="59">
        <f>'输入_需求计划'!H277</f>
      </c>
      <c r="F277" s="2">
        <f>IFERROR(VLOOKUP(B277,'输入_物料库存信息'!A:F,3,FALSE),0)+IFERROR(VLOOKUP(B277,'未完工数据透视表2'!A:B,2,FALSE),0)</f>
      </c>
      <c r="G277" s="2">
        <f>IFERROR(VLOOKUP(B277,'输入_物料库存信息'!A:F,4,FALSE),0)</f>
      </c>
      <c r="H277" s="2">
        <f>IFERROR(VLOOKUP(B277,'输入_物料库存信息'!A:F,5,FALSE),0)</f>
      </c>
      <c r="I277" s="2">
        <f>IFERROR(VLOOKUP(B277,'输入_物料库存信息'!A:F,6,FALSE),0)</f>
      </c>
      <c r="J277" s="2">
        <f>IFERROR(IFERROR(VLOOKUP(B277,'输入-物料产能数据-不考虑工序'!A:E,3,FALSE),0),0)</f>
      </c>
      <c r="K277" s="2">
        <f>IFERROR(VLOOKUP(B277,'输入-物料产能数据-不考虑工序'!A:E,4,FALSE),0)</f>
      </c>
      <c r="L277" s="2">
        <f>IFERROR(VLOOKUP(B277,'输入-物料产能数据-不考虑工序'!A:E,5,FALSE),0)</f>
      </c>
      <c r="M277">
        <f>IFERROR(VLOOKUP(A277,'输入_需求计划'!A:I,9,FALSE),0)</f>
      </c>
    </row>
    <row r="278">
      <c r="A278" s="20">
        <f>'输入_需求计划'!A278</f>
      </c>
      <c r="B278" s="20">
        <f>'输入_需求计划'!C278</f>
      </c>
      <c r="C278" s="20">
        <f>'输入_需求计划'!D278</f>
      </c>
      <c r="D278" s="20">
        <f>'输入_需求计划'!G278</f>
      </c>
      <c r="E278" s="59">
        <f>'输入_需求计划'!H278</f>
      </c>
      <c r="F278" s="2">
        <f>IFERROR(VLOOKUP(B278,'输入_物料库存信息'!A:F,3,FALSE),0)+IFERROR(VLOOKUP(B278,'未完工数据透视表2'!A:B,2,FALSE),0)</f>
      </c>
      <c r="G278" s="2">
        <f>IFERROR(VLOOKUP(B278,'输入_物料库存信息'!A:F,4,FALSE),0)</f>
      </c>
      <c r="H278" s="2">
        <f>IFERROR(VLOOKUP(B278,'输入_物料库存信息'!A:F,5,FALSE),0)</f>
      </c>
      <c r="I278" s="2">
        <f>IFERROR(VLOOKUP(B278,'输入_物料库存信息'!A:F,6,FALSE),0)</f>
      </c>
      <c r="J278" s="2">
        <f>IFERROR(IFERROR(VLOOKUP(B278,'输入-物料产能数据-不考虑工序'!A:E,3,FALSE),0),0)</f>
      </c>
      <c r="K278" s="2">
        <f>IFERROR(VLOOKUP(B278,'输入-物料产能数据-不考虑工序'!A:E,4,FALSE),0)</f>
      </c>
      <c r="L278" s="2">
        <f>IFERROR(VLOOKUP(B278,'输入-物料产能数据-不考虑工序'!A:E,5,FALSE),0)</f>
      </c>
      <c r="M278">
        <f>IFERROR(VLOOKUP(A278,'输入_需求计划'!A:I,9,FALSE),0)</f>
      </c>
    </row>
    <row r="279">
      <c r="A279" s="20">
        <f>'输入_需求计划'!A279</f>
      </c>
      <c r="B279" s="20">
        <f>'输入_需求计划'!C279</f>
      </c>
      <c r="C279" s="20">
        <f>'输入_需求计划'!D279</f>
      </c>
      <c r="D279" s="20">
        <f>'输入_需求计划'!G279</f>
      </c>
      <c r="E279" s="59">
        <f>'输入_需求计划'!H279</f>
      </c>
      <c r="F279" s="2">
        <f>IFERROR(VLOOKUP(B279,'输入_物料库存信息'!A:F,3,FALSE),0)+IFERROR(VLOOKUP(B279,'未完工数据透视表2'!A:B,2,FALSE),0)</f>
      </c>
      <c r="G279" s="2">
        <f>IFERROR(VLOOKUP(B279,'输入_物料库存信息'!A:F,4,FALSE),0)</f>
      </c>
      <c r="H279" s="2">
        <f>IFERROR(VLOOKUP(B279,'输入_物料库存信息'!A:F,5,FALSE),0)</f>
      </c>
      <c r="I279" s="2">
        <f>IFERROR(VLOOKUP(B279,'输入_物料库存信息'!A:F,6,FALSE),0)</f>
      </c>
      <c r="J279" s="2">
        <f>IFERROR(IFERROR(VLOOKUP(B279,'输入-物料产能数据-不考虑工序'!A:E,3,FALSE),0),0)</f>
      </c>
      <c r="K279" s="2">
        <f>IFERROR(VLOOKUP(B279,'输入-物料产能数据-不考虑工序'!A:E,4,FALSE),0)</f>
      </c>
      <c r="L279" s="2">
        <f>IFERROR(VLOOKUP(B279,'输入-物料产能数据-不考虑工序'!A:E,5,FALSE),0)</f>
      </c>
      <c r="M279">
        <f>IFERROR(VLOOKUP(A279,'输入_需求计划'!A:I,9,FALSE),0)</f>
      </c>
    </row>
    <row r="280">
      <c r="A280" s="20">
        <f>'输入_需求计划'!A280</f>
      </c>
      <c r="B280" s="20">
        <f>'输入_需求计划'!C280</f>
      </c>
      <c r="C280" s="20">
        <f>'输入_需求计划'!D280</f>
      </c>
      <c r="D280" s="20">
        <f>'输入_需求计划'!G280</f>
      </c>
      <c r="E280" s="59">
        <f>'输入_需求计划'!H280</f>
      </c>
      <c r="F280" s="2">
        <f>IFERROR(VLOOKUP(B280,'输入_物料库存信息'!A:F,3,FALSE),0)+IFERROR(VLOOKUP(B280,'未完工数据透视表2'!A:B,2,FALSE),0)</f>
      </c>
      <c r="G280" s="2">
        <f>IFERROR(VLOOKUP(B280,'输入_物料库存信息'!A:F,4,FALSE),0)</f>
      </c>
      <c r="H280" s="2">
        <f>IFERROR(VLOOKUP(B280,'输入_物料库存信息'!A:F,5,FALSE),0)</f>
      </c>
      <c r="I280" s="2">
        <f>IFERROR(VLOOKUP(B280,'输入_物料库存信息'!A:F,6,FALSE),0)</f>
      </c>
      <c r="J280" s="2">
        <f>IFERROR(IFERROR(VLOOKUP(B280,'输入-物料产能数据-不考虑工序'!A:E,3,FALSE),0),0)</f>
      </c>
      <c r="K280" s="2">
        <f>IFERROR(VLOOKUP(B280,'输入-物料产能数据-不考虑工序'!A:E,4,FALSE),0)</f>
      </c>
      <c r="L280" s="2">
        <f>IFERROR(VLOOKUP(B280,'输入-物料产能数据-不考虑工序'!A:E,5,FALSE),0)</f>
      </c>
      <c r="M280">
        <f>IFERROR(VLOOKUP(A280,'输入_需求计划'!A:I,9,FALSE),0)</f>
      </c>
    </row>
    <row r="281">
      <c r="A281" s="20">
        <f>'输入_需求计划'!A281</f>
      </c>
      <c r="B281" s="20">
        <f>'输入_需求计划'!C281</f>
      </c>
      <c r="C281" s="20">
        <f>'输入_需求计划'!D281</f>
      </c>
      <c r="D281" s="20">
        <f>'输入_需求计划'!G281</f>
      </c>
      <c r="E281" s="59">
        <f>'输入_需求计划'!H281</f>
      </c>
      <c r="F281" s="2">
        <f>IFERROR(VLOOKUP(B281,'输入_物料库存信息'!A:F,3,FALSE),0)+IFERROR(VLOOKUP(B281,'未完工数据透视表2'!A:B,2,FALSE),0)</f>
      </c>
      <c r="G281" s="2">
        <f>IFERROR(VLOOKUP(B281,'输入_物料库存信息'!A:F,4,FALSE),0)</f>
      </c>
      <c r="H281" s="2">
        <f>IFERROR(VLOOKUP(B281,'输入_物料库存信息'!A:F,5,FALSE),0)</f>
      </c>
      <c r="I281" s="2">
        <f>IFERROR(VLOOKUP(B281,'输入_物料库存信息'!A:F,6,FALSE),0)</f>
      </c>
      <c r="J281" s="2">
        <f>IFERROR(IFERROR(VLOOKUP(B281,'输入-物料产能数据-不考虑工序'!A:E,3,FALSE),0),0)</f>
      </c>
      <c r="K281" s="2">
        <f>IFERROR(VLOOKUP(B281,'输入-物料产能数据-不考虑工序'!A:E,4,FALSE),0)</f>
      </c>
      <c r="L281" s="2">
        <f>IFERROR(VLOOKUP(B281,'输入-物料产能数据-不考虑工序'!A:E,5,FALSE),0)</f>
      </c>
      <c r="M281">
        <f>IFERROR(VLOOKUP(A281,'输入_需求计划'!A:I,9,FALSE),0)</f>
      </c>
    </row>
    <row r="282">
      <c r="A282" s="20">
        <f>'输入_需求计划'!A282</f>
      </c>
      <c r="B282" s="20">
        <f>'输入_需求计划'!C282</f>
      </c>
      <c r="C282" s="20">
        <f>'输入_需求计划'!D282</f>
      </c>
      <c r="D282" s="20">
        <f>'输入_需求计划'!G282</f>
      </c>
      <c r="E282" s="59">
        <f>'输入_需求计划'!H282</f>
      </c>
      <c r="F282" s="2">
        <f>IFERROR(VLOOKUP(B282,'输入_物料库存信息'!A:F,3,FALSE),0)+IFERROR(VLOOKUP(B282,'未完工数据透视表2'!A:B,2,FALSE),0)</f>
      </c>
      <c r="G282" s="2">
        <f>IFERROR(VLOOKUP(B282,'输入_物料库存信息'!A:F,4,FALSE),0)</f>
      </c>
      <c r="H282" s="2">
        <f>IFERROR(VLOOKUP(B282,'输入_物料库存信息'!A:F,5,FALSE),0)</f>
      </c>
      <c r="I282" s="2">
        <f>IFERROR(VLOOKUP(B282,'输入_物料库存信息'!A:F,6,FALSE),0)</f>
      </c>
      <c r="J282" s="2">
        <f>IFERROR(IFERROR(VLOOKUP(B282,'输入-物料产能数据-不考虑工序'!A:E,3,FALSE),0),0)</f>
      </c>
      <c r="K282" s="2">
        <f>IFERROR(VLOOKUP(B282,'输入-物料产能数据-不考虑工序'!A:E,4,FALSE),0)</f>
      </c>
      <c r="L282" s="2">
        <f>IFERROR(VLOOKUP(B282,'输入-物料产能数据-不考虑工序'!A:E,5,FALSE),0)</f>
      </c>
      <c r="M282">
        <f>IFERROR(VLOOKUP(A282,'输入_需求计划'!A:I,9,FALSE),0)</f>
      </c>
    </row>
    <row r="283">
      <c r="A283" s="20">
        <f>'输入_需求计划'!A283</f>
      </c>
      <c r="B283" s="20">
        <f>'输入_需求计划'!C283</f>
      </c>
      <c r="C283" s="20">
        <f>'输入_需求计划'!D283</f>
      </c>
      <c r="D283" s="20">
        <f>'输入_需求计划'!G283</f>
      </c>
      <c r="E283" s="59">
        <f>'输入_需求计划'!H283</f>
      </c>
      <c r="F283" s="2">
        <f>IFERROR(VLOOKUP(B283,'输入_物料库存信息'!A:F,3,FALSE),0)+IFERROR(VLOOKUP(B283,'未完工数据透视表2'!A:B,2,FALSE),0)</f>
      </c>
      <c r="G283" s="2">
        <f>IFERROR(VLOOKUP(B283,'输入_物料库存信息'!A:F,4,FALSE),0)</f>
      </c>
      <c r="H283" s="2">
        <f>IFERROR(VLOOKUP(B283,'输入_物料库存信息'!A:F,5,FALSE),0)</f>
      </c>
      <c r="I283" s="2">
        <f>IFERROR(VLOOKUP(B283,'输入_物料库存信息'!A:F,6,FALSE),0)</f>
      </c>
      <c r="J283" s="2">
        <f>IFERROR(IFERROR(VLOOKUP(B283,'输入-物料产能数据-不考虑工序'!A:E,3,FALSE),0),0)</f>
      </c>
      <c r="K283" s="2">
        <f>IFERROR(VLOOKUP(B283,'输入-物料产能数据-不考虑工序'!A:E,4,FALSE),0)</f>
      </c>
      <c r="L283" s="2">
        <f>IFERROR(VLOOKUP(B283,'输入-物料产能数据-不考虑工序'!A:E,5,FALSE),0)</f>
      </c>
      <c r="M283">
        <f>IFERROR(VLOOKUP(A283,'输入_需求计划'!A:I,9,FALSE),0)</f>
      </c>
    </row>
    <row r="284">
      <c r="A284" s="20">
        <f>'输入_需求计划'!A284</f>
      </c>
      <c r="B284" s="20">
        <f>'输入_需求计划'!C284</f>
      </c>
      <c r="C284" s="20">
        <f>'输入_需求计划'!D284</f>
      </c>
      <c r="D284" s="20">
        <f>'输入_需求计划'!G284</f>
      </c>
      <c r="E284" s="59">
        <f>'输入_需求计划'!H284</f>
      </c>
      <c r="F284" s="2">
        <f>IFERROR(VLOOKUP(B284,'输入_物料库存信息'!A:F,3,FALSE),0)+IFERROR(VLOOKUP(B284,'未完工数据透视表2'!A:B,2,FALSE),0)</f>
      </c>
      <c r="G284" s="2">
        <f>IFERROR(VLOOKUP(B284,'输入_物料库存信息'!A:F,4,FALSE),0)</f>
      </c>
      <c r="H284" s="2">
        <f>IFERROR(VLOOKUP(B284,'输入_物料库存信息'!A:F,5,FALSE),0)</f>
      </c>
      <c r="I284" s="2">
        <f>IFERROR(VLOOKUP(B284,'输入_物料库存信息'!A:F,6,FALSE),0)</f>
      </c>
      <c r="J284" s="2">
        <f>IFERROR(IFERROR(VLOOKUP(B284,'输入-物料产能数据-不考虑工序'!A:E,3,FALSE),0),0)</f>
      </c>
      <c r="K284" s="2">
        <f>IFERROR(VLOOKUP(B284,'输入-物料产能数据-不考虑工序'!A:E,4,FALSE),0)</f>
      </c>
      <c r="L284" s="2">
        <f>IFERROR(VLOOKUP(B284,'输入-物料产能数据-不考虑工序'!A:E,5,FALSE),0)</f>
      </c>
      <c r="M284">
        <f>IFERROR(VLOOKUP(A284,'输入_需求计划'!A:I,9,FALSE),0)</f>
      </c>
    </row>
    <row r="285">
      <c r="A285" s="20">
        <f>'输入_需求计划'!A285</f>
      </c>
      <c r="B285" s="20">
        <f>'输入_需求计划'!C285</f>
      </c>
      <c r="C285" s="20">
        <f>'输入_需求计划'!D285</f>
      </c>
      <c r="D285" s="20">
        <f>'输入_需求计划'!G285</f>
      </c>
      <c r="E285" s="59">
        <f>'输入_需求计划'!H285</f>
      </c>
      <c r="F285" s="2">
        <f>IFERROR(VLOOKUP(B285,'输入_物料库存信息'!A:F,3,FALSE),0)+IFERROR(VLOOKUP(B285,'未完工数据透视表2'!A:B,2,FALSE),0)</f>
      </c>
      <c r="G285" s="2">
        <f>IFERROR(VLOOKUP(B285,'输入_物料库存信息'!A:F,4,FALSE),0)</f>
      </c>
      <c r="H285" s="2">
        <f>IFERROR(VLOOKUP(B285,'输入_物料库存信息'!A:F,5,FALSE),0)</f>
      </c>
      <c r="I285" s="2">
        <f>IFERROR(VLOOKUP(B285,'输入_物料库存信息'!A:F,6,FALSE),0)</f>
      </c>
      <c r="J285" s="2">
        <f>IFERROR(IFERROR(VLOOKUP(B285,'输入-物料产能数据-不考虑工序'!A:E,3,FALSE),0),0)</f>
      </c>
      <c r="K285" s="2">
        <f>IFERROR(VLOOKUP(B285,'输入-物料产能数据-不考虑工序'!A:E,4,FALSE),0)</f>
      </c>
      <c r="L285" s="2">
        <f>IFERROR(VLOOKUP(B285,'输入-物料产能数据-不考虑工序'!A:E,5,FALSE),0)</f>
      </c>
      <c r="M285">
        <f>IFERROR(VLOOKUP(A285,'输入_需求计划'!A:I,9,FALSE),0)</f>
      </c>
    </row>
    <row r="286">
      <c r="A286" s="20">
        <f>'输入_需求计划'!A286</f>
      </c>
      <c r="B286" s="20">
        <f>'输入_需求计划'!C286</f>
      </c>
      <c r="C286" s="20">
        <f>'输入_需求计划'!D286</f>
      </c>
      <c r="D286" s="20">
        <f>'输入_需求计划'!G286</f>
      </c>
      <c r="E286" s="59">
        <f>'输入_需求计划'!H286</f>
      </c>
      <c r="F286" s="2">
        <f>IFERROR(VLOOKUP(B286,'输入_物料库存信息'!A:F,3,FALSE),0)+IFERROR(VLOOKUP(B286,'未完工数据透视表2'!A:B,2,FALSE),0)</f>
      </c>
      <c r="G286" s="2">
        <f>IFERROR(VLOOKUP(B286,'输入_物料库存信息'!A:F,4,FALSE),0)</f>
      </c>
      <c r="H286" s="2">
        <f>IFERROR(VLOOKUP(B286,'输入_物料库存信息'!A:F,5,FALSE),0)</f>
      </c>
      <c r="I286" s="2">
        <f>IFERROR(VLOOKUP(B286,'输入_物料库存信息'!A:F,6,FALSE),0)</f>
      </c>
      <c r="J286" s="2">
        <f>IFERROR(IFERROR(VLOOKUP(B286,'输入-物料产能数据-不考虑工序'!A:E,3,FALSE),0),0)</f>
      </c>
      <c r="K286" s="2">
        <f>IFERROR(VLOOKUP(B286,'输入-物料产能数据-不考虑工序'!A:E,4,FALSE),0)</f>
      </c>
      <c r="L286" s="2">
        <f>IFERROR(VLOOKUP(B286,'输入-物料产能数据-不考虑工序'!A:E,5,FALSE),0)</f>
      </c>
      <c r="M286">
        <f>IFERROR(VLOOKUP(A286,'输入_需求计划'!A:I,9,FALSE),0)</f>
      </c>
    </row>
    <row r="287">
      <c r="A287" s="20">
        <f>'输入_需求计划'!A287</f>
      </c>
      <c r="B287" s="20">
        <f>'输入_需求计划'!C287</f>
      </c>
      <c r="C287" s="20">
        <f>'输入_需求计划'!D287</f>
      </c>
      <c r="D287" s="20">
        <f>'输入_需求计划'!G287</f>
      </c>
      <c r="E287" s="59">
        <f>'输入_需求计划'!H287</f>
      </c>
      <c r="F287" s="2">
        <f>IFERROR(VLOOKUP(B287,'输入_物料库存信息'!A:F,3,FALSE),0)+IFERROR(VLOOKUP(B287,'未完工数据透视表2'!A:B,2,FALSE),0)</f>
      </c>
      <c r="G287" s="2">
        <f>IFERROR(VLOOKUP(B287,'输入_物料库存信息'!A:F,4,FALSE),0)</f>
      </c>
      <c r="H287" s="2">
        <f>IFERROR(VLOOKUP(B287,'输入_物料库存信息'!A:F,5,FALSE),0)</f>
      </c>
      <c r="I287" s="2">
        <f>IFERROR(VLOOKUP(B287,'输入_物料库存信息'!A:F,6,FALSE),0)</f>
      </c>
      <c r="J287" s="2">
        <f>IFERROR(IFERROR(VLOOKUP(B287,'输入-物料产能数据-不考虑工序'!A:E,3,FALSE),0),0)</f>
      </c>
      <c r="K287" s="2">
        <f>IFERROR(VLOOKUP(B287,'输入-物料产能数据-不考虑工序'!A:E,4,FALSE),0)</f>
      </c>
      <c r="L287" s="2">
        <f>IFERROR(VLOOKUP(B287,'输入-物料产能数据-不考虑工序'!A:E,5,FALSE),0)</f>
      </c>
      <c r="M287">
        <f>IFERROR(VLOOKUP(A287,'输入_需求计划'!A:I,9,FALSE),0)</f>
      </c>
    </row>
    <row r="288">
      <c r="A288" s="20">
        <f>'输入_需求计划'!A288</f>
      </c>
      <c r="B288" s="20">
        <f>'输入_需求计划'!C288</f>
      </c>
      <c r="C288" s="20">
        <f>'输入_需求计划'!D288</f>
      </c>
      <c r="D288" s="20">
        <f>'输入_需求计划'!G288</f>
      </c>
      <c r="E288" s="59">
        <f>'输入_需求计划'!H288</f>
      </c>
      <c r="F288" s="2">
        <f>IFERROR(VLOOKUP(B288,'输入_物料库存信息'!A:F,3,FALSE),0)+IFERROR(VLOOKUP(B288,'未完工数据透视表2'!A:B,2,FALSE),0)</f>
      </c>
      <c r="G288" s="2">
        <f>IFERROR(VLOOKUP(B288,'输入_物料库存信息'!A:F,4,FALSE),0)</f>
      </c>
      <c r="H288" s="2">
        <f>IFERROR(VLOOKUP(B288,'输入_物料库存信息'!A:F,5,FALSE),0)</f>
      </c>
      <c r="I288" s="2">
        <f>IFERROR(VLOOKUP(B288,'输入_物料库存信息'!A:F,6,FALSE),0)</f>
      </c>
      <c r="J288" s="2">
        <f>IFERROR(IFERROR(VLOOKUP(B288,'输入-物料产能数据-不考虑工序'!A:E,3,FALSE),0),0)</f>
      </c>
      <c r="K288" s="2">
        <f>IFERROR(VLOOKUP(B288,'输入-物料产能数据-不考虑工序'!A:E,4,FALSE),0)</f>
      </c>
      <c r="L288" s="2">
        <f>IFERROR(VLOOKUP(B288,'输入-物料产能数据-不考虑工序'!A:E,5,FALSE),0)</f>
      </c>
      <c r="M288">
        <f>IFERROR(VLOOKUP(A288,'输入_需求计划'!A:I,9,FALSE),0)</f>
      </c>
    </row>
    <row r="289">
      <c r="A289" s="20">
        <f>'输入_需求计划'!A289</f>
      </c>
      <c r="B289" s="20">
        <f>'输入_需求计划'!C289</f>
      </c>
      <c r="C289" s="20">
        <f>'输入_需求计划'!D289</f>
      </c>
      <c r="D289" s="20">
        <f>'输入_需求计划'!G289</f>
      </c>
      <c r="E289" s="59">
        <f>'输入_需求计划'!H289</f>
      </c>
      <c r="F289" s="2">
        <f>IFERROR(VLOOKUP(B289,'输入_物料库存信息'!A:F,3,FALSE),0)+IFERROR(VLOOKUP(B289,'未完工数据透视表2'!A:B,2,FALSE),0)</f>
      </c>
      <c r="G289" s="2">
        <f>IFERROR(VLOOKUP(B289,'输入_物料库存信息'!A:F,4,FALSE),0)</f>
      </c>
      <c r="H289" s="2">
        <f>IFERROR(VLOOKUP(B289,'输入_物料库存信息'!A:F,5,FALSE),0)</f>
      </c>
      <c r="I289" s="2">
        <f>IFERROR(VLOOKUP(B289,'输入_物料库存信息'!A:F,6,FALSE),0)</f>
      </c>
      <c r="J289" s="2">
        <f>IFERROR(IFERROR(VLOOKUP(B289,'输入-物料产能数据-不考虑工序'!A:E,3,FALSE),0),0)</f>
      </c>
      <c r="K289" s="2">
        <f>IFERROR(VLOOKUP(B289,'输入-物料产能数据-不考虑工序'!A:E,4,FALSE),0)</f>
      </c>
      <c r="L289" s="2">
        <f>IFERROR(VLOOKUP(B289,'输入-物料产能数据-不考虑工序'!A:E,5,FALSE),0)</f>
      </c>
      <c r="M289">
        <f>IFERROR(VLOOKUP(A289,'输入_需求计划'!A:I,9,FALSE),0)</f>
      </c>
    </row>
    <row r="290">
      <c r="A290" s="20">
        <f>'输入_需求计划'!A290</f>
      </c>
      <c r="B290" s="20">
        <f>'输入_需求计划'!C290</f>
      </c>
      <c r="C290" s="20">
        <f>'输入_需求计划'!D290</f>
      </c>
      <c r="D290" s="20">
        <f>'输入_需求计划'!G290</f>
      </c>
      <c r="E290" s="59">
        <f>'输入_需求计划'!H290</f>
      </c>
      <c r="F290" s="2">
        <f>IFERROR(VLOOKUP(B290,'输入_物料库存信息'!A:F,3,FALSE),0)+IFERROR(VLOOKUP(B290,'未完工数据透视表2'!A:B,2,FALSE),0)</f>
      </c>
      <c r="G290" s="2">
        <f>IFERROR(VLOOKUP(B290,'输入_物料库存信息'!A:F,4,FALSE),0)</f>
      </c>
      <c r="H290" s="2">
        <f>IFERROR(VLOOKUP(B290,'输入_物料库存信息'!A:F,5,FALSE),0)</f>
      </c>
      <c r="I290" s="2">
        <f>IFERROR(VLOOKUP(B290,'输入_物料库存信息'!A:F,6,FALSE),0)</f>
      </c>
      <c r="J290" s="2">
        <f>IFERROR(IFERROR(VLOOKUP(B290,'输入-物料产能数据-不考虑工序'!A:E,3,FALSE),0),0)</f>
      </c>
      <c r="K290" s="2">
        <f>IFERROR(VLOOKUP(B290,'输入-物料产能数据-不考虑工序'!A:E,4,FALSE),0)</f>
      </c>
      <c r="L290" s="2">
        <f>IFERROR(VLOOKUP(B290,'输入-物料产能数据-不考虑工序'!A:E,5,FALSE),0)</f>
      </c>
      <c r="M290">
        <f>IFERROR(VLOOKUP(A290,'输入_需求计划'!A:I,9,FALSE),0)</f>
      </c>
    </row>
    <row r="291">
      <c r="A291" s="20">
        <f>'输入_需求计划'!A291</f>
      </c>
      <c r="B291" s="20">
        <f>'输入_需求计划'!C291</f>
      </c>
      <c r="C291" s="20">
        <f>'输入_需求计划'!D291</f>
      </c>
      <c r="D291" s="20">
        <f>'输入_需求计划'!G291</f>
      </c>
      <c r="E291" s="59">
        <f>'输入_需求计划'!H291</f>
      </c>
      <c r="F291" s="2">
        <f>IFERROR(VLOOKUP(B291,'输入_物料库存信息'!A:F,3,FALSE),0)+IFERROR(VLOOKUP(B291,'未完工数据透视表2'!A:B,2,FALSE),0)</f>
      </c>
      <c r="G291" s="2">
        <f>IFERROR(VLOOKUP(B291,'输入_物料库存信息'!A:F,4,FALSE),0)</f>
      </c>
      <c r="H291" s="2">
        <f>IFERROR(VLOOKUP(B291,'输入_物料库存信息'!A:F,5,FALSE),0)</f>
      </c>
      <c r="I291" s="2">
        <f>IFERROR(VLOOKUP(B291,'输入_物料库存信息'!A:F,6,FALSE),0)</f>
      </c>
      <c r="J291" s="2">
        <f>IFERROR(IFERROR(VLOOKUP(B291,'输入-物料产能数据-不考虑工序'!A:E,3,FALSE),0),0)</f>
      </c>
      <c r="K291" s="2">
        <f>IFERROR(VLOOKUP(B291,'输入-物料产能数据-不考虑工序'!A:E,4,FALSE),0)</f>
      </c>
      <c r="L291" s="2">
        <f>IFERROR(VLOOKUP(B291,'输入-物料产能数据-不考虑工序'!A:E,5,FALSE),0)</f>
      </c>
      <c r="M291">
        <f>IFERROR(VLOOKUP(A291,'输入_需求计划'!A:I,9,FALSE),0)</f>
      </c>
    </row>
    <row r="292">
      <c r="A292" s="20">
        <f>'输入_需求计划'!A292</f>
      </c>
      <c r="B292" s="20">
        <f>'输入_需求计划'!C292</f>
      </c>
      <c r="C292" s="20">
        <f>'输入_需求计划'!D292</f>
      </c>
      <c r="D292" s="20">
        <f>'输入_需求计划'!G292</f>
      </c>
      <c r="E292" s="59">
        <f>'输入_需求计划'!H292</f>
      </c>
      <c r="F292" s="2">
        <f>IFERROR(VLOOKUP(B292,'输入_物料库存信息'!A:F,3,FALSE),0)+IFERROR(VLOOKUP(B292,'未完工数据透视表2'!A:B,2,FALSE),0)</f>
      </c>
      <c r="G292" s="2">
        <f>IFERROR(VLOOKUP(B292,'输入_物料库存信息'!A:F,4,FALSE),0)</f>
      </c>
      <c r="H292" s="2">
        <f>IFERROR(VLOOKUP(B292,'输入_物料库存信息'!A:F,5,FALSE),0)</f>
      </c>
      <c r="I292" s="2">
        <f>IFERROR(VLOOKUP(B292,'输入_物料库存信息'!A:F,6,FALSE),0)</f>
      </c>
      <c r="J292" s="2">
        <f>IFERROR(IFERROR(VLOOKUP(B292,'输入-物料产能数据-不考虑工序'!A:E,3,FALSE),0),0)</f>
      </c>
      <c r="K292" s="2">
        <f>IFERROR(VLOOKUP(B292,'输入-物料产能数据-不考虑工序'!A:E,4,FALSE),0)</f>
      </c>
      <c r="L292" s="2">
        <f>IFERROR(VLOOKUP(B292,'输入-物料产能数据-不考虑工序'!A:E,5,FALSE),0)</f>
      </c>
      <c r="M292">
        <f>IFERROR(VLOOKUP(A292,'输入_需求计划'!A:I,9,FALSE),0)</f>
      </c>
    </row>
    <row r="293">
      <c r="A293" s="20">
        <f>'输入_需求计划'!A293</f>
      </c>
      <c r="B293" s="20">
        <f>'输入_需求计划'!C293</f>
      </c>
      <c r="C293" s="20">
        <f>'输入_需求计划'!D293</f>
      </c>
      <c r="D293" s="20">
        <f>'输入_需求计划'!G293</f>
      </c>
      <c r="E293" s="59">
        <f>'输入_需求计划'!H293</f>
      </c>
      <c r="F293" s="2">
        <f>IFERROR(VLOOKUP(B293,'输入_物料库存信息'!A:F,3,FALSE),0)+IFERROR(VLOOKUP(B293,'未完工数据透视表2'!A:B,2,FALSE),0)</f>
      </c>
      <c r="G293" s="2">
        <f>IFERROR(VLOOKUP(B293,'输入_物料库存信息'!A:F,4,FALSE),0)</f>
      </c>
      <c r="H293" s="2">
        <f>IFERROR(VLOOKUP(B293,'输入_物料库存信息'!A:F,5,FALSE),0)</f>
      </c>
      <c r="I293" s="2">
        <f>IFERROR(VLOOKUP(B293,'输入_物料库存信息'!A:F,6,FALSE),0)</f>
      </c>
      <c r="J293" s="2">
        <f>IFERROR(IFERROR(VLOOKUP(B293,'输入-物料产能数据-不考虑工序'!A:E,3,FALSE),0),0)</f>
      </c>
      <c r="K293" s="2">
        <f>IFERROR(VLOOKUP(B293,'输入-物料产能数据-不考虑工序'!A:E,4,FALSE),0)</f>
      </c>
      <c r="L293" s="2">
        <f>IFERROR(VLOOKUP(B293,'输入-物料产能数据-不考虑工序'!A:E,5,FALSE),0)</f>
      </c>
      <c r="M293">
        <f>IFERROR(VLOOKUP(A293,'输入_需求计划'!A:I,9,FALSE),0)</f>
      </c>
    </row>
    <row r="294">
      <c r="A294" s="20">
        <f>'输入_需求计划'!A294</f>
      </c>
      <c r="B294" s="20">
        <f>'输入_需求计划'!C294</f>
      </c>
      <c r="C294" s="20">
        <f>'输入_需求计划'!D294</f>
      </c>
      <c r="D294" s="20">
        <f>'输入_需求计划'!G294</f>
      </c>
      <c r="E294" s="59">
        <f>'输入_需求计划'!H294</f>
      </c>
      <c r="F294" s="2">
        <f>IFERROR(VLOOKUP(B294,'输入_物料库存信息'!A:F,3,FALSE),0)+IFERROR(VLOOKUP(B294,'未完工数据透视表2'!A:B,2,FALSE),0)</f>
      </c>
      <c r="G294" s="2">
        <f>IFERROR(VLOOKUP(B294,'输入_物料库存信息'!A:F,4,FALSE),0)</f>
      </c>
      <c r="H294" s="2">
        <f>IFERROR(VLOOKUP(B294,'输入_物料库存信息'!A:F,5,FALSE),0)</f>
      </c>
      <c r="I294" s="2">
        <f>IFERROR(VLOOKUP(B294,'输入_物料库存信息'!A:F,6,FALSE),0)</f>
      </c>
      <c r="J294" s="2">
        <f>IFERROR(IFERROR(VLOOKUP(B294,'输入-物料产能数据-不考虑工序'!A:E,3,FALSE),0),0)</f>
      </c>
      <c r="K294" s="2">
        <f>IFERROR(VLOOKUP(B294,'输入-物料产能数据-不考虑工序'!A:E,4,FALSE),0)</f>
      </c>
      <c r="L294" s="2">
        <f>IFERROR(VLOOKUP(B294,'输入-物料产能数据-不考虑工序'!A:E,5,FALSE),0)</f>
      </c>
      <c r="M294">
        <f>IFERROR(VLOOKUP(A294,'输入_需求计划'!A:I,9,FALSE),0)</f>
      </c>
    </row>
    <row r="295">
      <c r="A295" s="20">
        <f>'输入_需求计划'!A295</f>
      </c>
      <c r="B295" s="20">
        <f>'输入_需求计划'!C295</f>
      </c>
      <c r="C295" s="20">
        <f>'输入_需求计划'!D295</f>
      </c>
      <c r="D295" s="20">
        <f>'输入_需求计划'!G295</f>
      </c>
      <c r="E295" s="59">
        <f>'输入_需求计划'!H295</f>
      </c>
      <c r="F295" s="2">
        <f>IFERROR(VLOOKUP(B295,'输入_物料库存信息'!A:F,3,FALSE),0)+IFERROR(VLOOKUP(B295,'未完工数据透视表2'!A:B,2,FALSE),0)</f>
      </c>
      <c r="G295" s="2">
        <f>IFERROR(VLOOKUP(B295,'输入_物料库存信息'!A:F,4,FALSE),0)</f>
      </c>
      <c r="H295" s="2">
        <f>IFERROR(VLOOKUP(B295,'输入_物料库存信息'!A:F,5,FALSE),0)</f>
      </c>
      <c r="I295" s="2">
        <f>IFERROR(VLOOKUP(B295,'输入_物料库存信息'!A:F,6,FALSE),0)</f>
      </c>
      <c r="J295" s="2">
        <f>IFERROR(IFERROR(VLOOKUP(B295,'输入-物料产能数据-不考虑工序'!A:E,3,FALSE),0),0)</f>
      </c>
      <c r="K295" s="2">
        <f>IFERROR(VLOOKUP(B295,'输入-物料产能数据-不考虑工序'!A:E,4,FALSE),0)</f>
      </c>
      <c r="L295" s="2">
        <f>IFERROR(VLOOKUP(B295,'输入-物料产能数据-不考虑工序'!A:E,5,FALSE),0)</f>
      </c>
      <c r="M295">
        <f>IFERROR(VLOOKUP(A295,'输入_需求计划'!A:I,9,FALSE),0)</f>
      </c>
    </row>
    <row r="296">
      <c r="A296" s="20">
        <f>'输入_需求计划'!A296</f>
      </c>
      <c r="B296" s="20">
        <f>'输入_需求计划'!C296</f>
      </c>
      <c r="C296" s="20">
        <f>'输入_需求计划'!D296</f>
      </c>
      <c r="D296" s="20">
        <f>'输入_需求计划'!G296</f>
      </c>
      <c r="E296" s="59">
        <f>'输入_需求计划'!H296</f>
      </c>
      <c r="F296" s="2">
        <f>IFERROR(VLOOKUP(B296,'输入_物料库存信息'!A:F,3,FALSE),0)+IFERROR(VLOOKUP(B296,'未完工数据透视表2'!A:B,2,FALSE),0)</f>
      </c>
      <c r="G296" s="2">
        <f>IFERROR(VLOOKUP(B296,'输入_物料库存信息'!A:F,4,FALSE),0)</f>
      </c>
      <c r="H296" s="2">
        <f>IFERROR(VLOOKUP(B296,'输入_物料库存信息'!A:F,5,FALSE),0)</f>
      </c>
      <c r="I296" s="2">
        <f>IFERROR(VLOOKUP(B296,'输入_物料库存信息'!A:F,6,FALSE),0)</f>
      </c>
      <c r="J296" s="2">
        <f>IFERROR(IFERROR(VLOOKUP(B296,'输入-物料产能数据-不考虑工序'!A:E,3,FALSE),0),0)</f>
      </c>
      <c r="K296" s="2">
        <f>IFERROR(VLOOKUP(B296,'输入-物料产能数据-不考虑工序'!A:E,4,FALSE),0)</f>
      </c>
      <c r="L296" s="2">
        <f>IFERROR(VLOOKUP(B296,'输入-物料产能数据-不考虑工序'!A:E,5,FALSE),0)</f>
      </c>
      <c r="M296">
        <f>IFERROR(VLOOKUP(A296,'输入_需求计划'!A:I,9,FALSE),0)</f>
      </c>
    </row>
    <row r="297">
      <c r="A297" s="20">
        <f>'输入_需求计划'!A297</f>
      </c>
      <c r="B297" s="20">
        <f>'输入_需求计划'!C297</f>
      </c>
      <c r="C297" s="20">
        <f>'输入_需求计划'!D297</f>
      </c>
      <c r="D297" s="20">
        <f>'输入_需求计划'!G297</f>
      </c>
      <c r="E297" s="59">
        <f>'输入_需求计划'!H297</f>
      </c>
      <c r="F297" s="2">
        <f>IFERROR(VLOOKUP(B297,'输入_物料库存信息'!A:F,3,FALSE),0)+IFERROR(VLOOKUP(B297,'未完工数据透视表2'!A:B,2,FALSE),0)</f>
      </c>
      <c r="G297" s="2">
        <f>IFERROR(VLOOKUP(B297,'输入_物料库存信息'!A:F,4,FALSE),0)</f>
      </c>
      <c r="H297" s="2">
        <f>IFERROR(VLOOKUP(B297,'输入_物料库存信息'!A:F,5,FALSE),0)</f>
      </c>
      <c r="I297" s="2">
        <f>IFERROR(VLOOKUP(B297,'输入_物料库存信息'!A:F,6,FALSE),0)</f>
      </c>
      <c r="J297" s="2">
        <f>IFERROR(IFERROR(VLOOKUP(B297,'输入-物料产能数据-不考虑工序'!A:E,3,FALSE),0),0)</f>
      </c>
      <c r="K297" s="2">
        <f>IFERROR(VLOOKUP(B297,'输入-物料产能数据-不考虑工序'!A:E,4,FALSE),0)</f>
      </c>
      <c r="L297" s="2">
        <f>IFERROR(VLOOKUP(B297,'输入-物料产能数据-不考虑工序'!A:E,5,FALSE),0)</f>
      </c>
      <c r="M297">
        <f>IFERROR(VLOOKUP(A297,'输入_需求计划'!A:I,9,FALSE),0)</f>
      </c>
    </row>
    <row r="298">
      <c r="A298" s="20">
        <f>'输入_需求计划'!A298</f>
      </c>
      <c r="B298" s="20">
        <f>'输入_需求计划'!C298</f>
      </c>
      <c r="C298" s="20">
        <f>'输入_需求计划'!D298</f>
      </c>
      <c r="D298" s="20">
        <f>'输入_需求计划'!G298</f>
      </c>
      <c r="E298" s="59">
        <f>'输入_需求计划'!H298</f>
      </c>
      <c r="F298" s="2">
        <f>IFERROR(VLOOKUP(B298,'输入_物料库存信息'!A:F,3,FALSE),0)+IFERROR(VLOOKUP(B298,'未完工数据透视表2'!A:B,2,FALSE),0)</f>
      </c>
      <c r="G298" s="2">
        <f>IFERROR(VLOOKUP(B298,'输入_物料库存信息'!A:F,4,FALSE),0)</f>
      </c>
      <c r="H298" s="2">
        <f>IFERROR(VLOOKUP(B298,'输入_物料库存信息'!A:F,5,FALSE),0)</f>
      </c>
      <c r="I298" s="2">
        <f>IFERROR(VLOOKUP(B298,'输入_物料库存信息'!A:F,6,FALSE),0)</f>
      </c>
      <c r="J298" s="2">
        <f>IFERROR(IFERROR(VLOOKUP(B298,'输入-物料产能数据-不考虑工序'!A:E,3,FALSE),0),0)</f>
      </c>
      <c r="K298" s="2">
        <f>IFERROR(VLOOKUP(B298,'输入-物料产能数据-不考虑工序'!A:E,4,FALSE),0)</f>
      </c>
      <c r="L298" s="2">
        <f>IFERROR(VLOOKUP(B298,'输入-物料产能数据-不考虑工序'!A:E,5,FALSE),0)</f>
      </c>
      <c r="M298">
        <f>IFERROR(VLOOKUP(A298,'输入_需求计划'!A:I,9,FALSE),0)</f>
      </c>
    </row>
    <row r="299">
      <c r="A299" s="20">
        <f>'输入_需求计划'!A299</f>
      </c>
      <c r="B299" s="20">
        <f>'输入_需求计划'!C299</f>
      </c>
      <c r="C299" s="20">
        <f>'输入_需求计划'!D299</f>
      </c>
      <c r="D299" s="20">
        <f>'输入_需求计划'!G299</f>
      </c>
      <c r="E299" s="59">
        <f>'输入_需求计划'!H299</f>
      </c>
      <c r="F299" s="2">
        <f>IFERROR(VLOOKUP(B299,'输入_物料库存信息'!A:F,3,FALSE),0)+IFERROR(VLOOKUP(B299,'未完工数据透视表2'!A:B,2,FALSE),0)</f>
      </c>
      <c r="G299" s="2">
        <f>IFERROR(VLOOKUP(B299,'输入_物料库存信息'!A:F,4,FALSE),0)</f>
      </c>
      <c r="H299" s="2">
        <f>IFERROR(VLOOKUP(B299,'输入_物料库存信息'!A:F,5,FALSE),0)</f>
      </c>
      <c r="I299" s="2">
        <f>IFERROR(VLOOKUP(B299,'输入_物料库存信息'!A:F,6,FALSE),0)</f>
      </c>
      <c r="J299" s="2">
        <f>IFERROR(IFERROR(VLOOKUP(B299,'输入-物料产能数据-不考虑工序'!A:E,3,FALSE),0),0)</f>
      </c>
      <c r="K299" s="2">
        <f>IFERROR(VLOOKUP(B299,'输入-物料产能数据-不考虑工序'!A:E,4,FALSE),0)</f>
      </c>
      <c r="L299" s="2">
        <f>IFERROR(VLOOKUP(B299,'输入-物料产能数据-不考虑工序'!A:E,5,FALSE),0)</f>
      </c>
      <c r="M299">
        <f>IFERROR(VLOOKUP(A299,'输入_需求计划'!A:I,9,FALSE),0)</f>
      </c>
    </row>
    <row r="300">
      <c r="A300" s="20">
        <f>'输入_需求计划'!A300</f>
      </c>
      <c r="B300" s="20">
        <f>'输入_需求计划'!C300</f>
      </c>
      <c r="C300" s="20">
        <f>'输入_需求计划'!D300</f>
      </c>
      <c r="D300" s="20">
        <f>'输入_需求计划'!G300</f>
      </c>
      <c r="E300" s="59">
        <f>'输入_需求计划'!H300</f>
      </c>
      <c r="F300" s="2">
        <f>IFERROR(VLOOKUP(B300,'输入_物料库存信息'!A:F,3,FALSE),0)+IFERROR(VLOOKUP(B300,'未完工数据透视表2'!A:B,2,FALSE),0)</f>
      </c>
      <c r="G300" s="2">
        <f>IFERROR(VLOOKUP(B300,'输入_物料库存信息'!A:F,4,FALSE),0)</f>
      </c>
      <c r="H300" s="2">
        <f>IFERROR(VLOOKUP(B300,'输入_物料库存信息'!A:F,5,FALSE),0)</f>
      </c>
      <c r="I300" s="2">
        <f>IFERROR(VLOOKUP(B300,'输入_物料库存信息'!A:F,6,FALSE),0)</f>
      </c>
      <c r="J300" s="2">
        <f>IFERROR(IFERROR(VLOOKUP(B300,'输入-物料产能数据-不考虑工序'!A:E,3,FALSE),0),0)</f>
      </c>
      <c r="K300" s="2">
        <f>IFERROR(VLOOKUP(B300,'输入-物料产能数据-不考虑工序'!A:E,4,FALSE),0)</f>
      </c>
      <c r="L300" s="2">
        <f>IFERROR(VLOOKUP(B300,'输入-物料产能数据-不考虑工序'!A:E,5,FALSE),0)</f>
      </c>
      <c r="M300">
        <f>IFERROR(VLOOKUP(A300,'输入_需求计划'!A:I,9,FALSE),0)</f>
      </c>
    </row>
    <row r="301">
      <c r="A301" s="20">
        <f>'输入_需求计划'!A301</f>
      </c>
      <c r="B301" s="20">
        <f>'输入_需求计划'!C301</f>
      </c>
      <c r="C301" s="20">
        <f>'输入_需求计划'!D301</f>
      </c>
      <c r="D301" s="20">
        <f>'输入_需求计划'!G301</f>
      </c>
      <c r="E301" s="59">
        <f>'输入_需求计划'!H301</f>
      </c>
      <c r="F301" s="2">
        <f>IFERROR(VLOOKUP(B301,'输入_物料库存信息'!A:F,3,FALSE),0)+IFERROR(VLOOKUP(B301,'未完工数据透视表2'!A:B,2,FALSE),0)</f>
      </c>
      <c r="G301" s="2">
        <f>IFERROR(VLOOKUP(B301,'输入_物料库存信息'!A:F,4,FALSE),0)</f>
      </c>
      <c r="H301" s="2">
        <f>IFERROR(VLOOKUP(B301,'输入_物料库存信息'!A:F,5,FALSE),0)</f>
      </c>
      <c r="I301" s="2">
        <f>IFERROR(VLOOKUP(B301,'输入_物料库存信息'!A:F,6,FALSE),0)</f>
      </c>
      <c r="J301" s="2">
        <f>IFERROR(IFERROR(VLOOKUP(B301,'输入-物料产能数据-不考虑工序'!A:E,3,FALSE),0),0)</f>
      </c>
      <c r="K301" s="2">
        <f>IFERROR(VLOOKUP(B301,'输入-物料产能数据-不考虑工序'!A:E,4,FALSE),0)</f>
      </c>
      <c r="L301" s="2">
        <f>IFERROR(VLOOKUP(B301,'输入-物料产能数据-不考虑工序'!A:E,5,FALSE),0)</f>
      </c>
      <c r="M301">
        <f>IFERROR(VLOOKUP(A301,'输入_需求计划'!A:I,9,FALSE),0)</f>
      </c>
    </row>
    <row r="302">
      <c r="A302" s="20">
        <f>'输入_需求计划'!A302</f>
      </c>
      <c r="B302" s="20">
        <f>'输入_需求计划'!C302</f>
      </c>
      <c r="C302" s="20">
        <f>'输入_需求计划'!D302</f>
      </c>
      <c r="D302" s="20">
        <f>'输入_需求计划'!G302</f>
      </c>
      <c r="E302" s="59">
        <f>'输入_需求计划'!H302</f>
      </c>
      <c r="F302" s="2">
        <f>IFERROR(VLOOKUP(B302,'输入_物料库存信息'!A:F,3,FALSE),0)+IFERROR(VLOOKUP(B302,'未完工数据透视表2'!A:B,2,FALSE),0)</f>
      </c>
      <c r="G302" s="2">
        <f>IFERROR(VLOOKUP(B302,'输入_物料库存信息'!A:F,4,FALSE),0)</f>
      </c>
      <c r="H302" s="2">
        <f>IFERROR(VLOOKUP(B302,'输入_物料库存信息'!A:F,5,FALSE),0)</f>
      </c>
      <c r="I302" s="2">
        <f>IFERROR(VLOOKUP(B302,'输入_物料库存信息'!A:F,6,FALSE),0)</f>
      </c>
      <c r="J302" s="2">
        <f>IFERROR(IFERROR(VLOOKUP(B302,'输入-物料产能数据-不考虑工序'!A:E,3,FALSE),0),0)</f>
      </c>
      <c r="K302" s="2">
        <f>IFERROR(VLOOKUP(B302,'输入-物料产能数据-不考虑工序'!A:E,4,FALSE),0)</f>
      </c>
      <c r="L302" s="2">
        <f>IFERROR(VLOOKUP(B302,'输入-物料产能数据-不考虑工序'!A:E,5,FALSE),0)</f>
      </c>
      <c r="M302">
        <f>IFERROR(VLOOKUP(A302,'输入_需求计划'!A:I,9,FALSE),0)</f>
      </c>
    </row>
    <row r="303">
      <c r="A303" s="20">
        <f>'输入_需求计划'!A303</f>
      </c>
      <c r="B303" s="20">
        <f>'输入_需求计划'!C303</f>
      </c>
      <c r="C303" s="20">
        <f>'输入_需求计划'!D303</f>
      </c>
      <c r="D303" s="20">
        <f>'输入_需求计划'!G303</f>
      </c>
      <c r="E303" s="59">
        <f>'输入_需求计划'!H303</f>
      </c>
      <c r="F303" s="2">
        <f>IFERROR(VLOOKUP(B303,'输入_物料库存信息'!A:F,3,FALSE),0)+IFERROR(VLOOKUP(B303,'未完工数据透视表2'!A:B,2,FALSE),0)</f>
      </c>
      <c r="G303" s="2">
        <f>IFERROR(VLOOKUP(B303,'输入_物料库存信息'!A:F,4,FALSE),0)</f>
      </c>
      <c r="H303" s="2">
        <f>IFERROR(VLOOKUP(B303,'输入_物料库存信息'!A:F,5,FALSE),0)</f>
      </c>
      <c r="I303" s="2">
        <f>IFERROR(VLOOKUP(B303,'输入_物料库存信息'!A:F,6,FALSE),0)</f>
      </c>
      <c r="J303" s="2">
        <f>IFERROR(IFERROR(VLOOKUP(B303,'输入-物料产能数据-不考虑工序'!A:E,3,FALSE),0),0)</f>
      </c>
      <c r="K303" s="2">
        <f>IFERROR(VLOOKUP(B303,'输入-物料产能数据-不考虑工序'!A:E,4,FALSE),0)</f>
      </c>
      <c r="L303" s="2">
        <f>IFERROR(VLOOKUP(B303,'输入-物料产能数据-不考虑工序'!A:E,5,FALSE),0)</f>
      </c>
      <c r="M303">
        <f>IFERROR(VLOOKUP(A303,'输入_需求计划'!A:I,9,FALSE),0)</f>
      </c>
    </row>
    <row r="304">
      <c r="A304" s="20">
        <f>'输入_需求计划'!A304</f>
      </c>
      <c r="B304" s="20">
        <f>'输入_需求计划'!C304</f>
      </c>
      <c r="C304" s="20">
        <f>'输入_需求计划'!D304</f>
      </c>
      <c r="D304" s="20">
        <f>'输入_需求计划'!G304</f>
      </c>
      <c r="E304" s="59">
        <f>'输入_需求计划'!H304</f>
      </c>
      <c r="F304" s="2">
        <f>IFERROR(VLOOKUP(B304,'输入_物料库存信息'!A:F,3,FALSE),0)+IFERROR(VLOOKUP(B304,'未完工数据透视表2'!A:B,2,FALSE),0)</f>
      </c>
      <c r="G304" s="2">
        <f>IFERROR(VLOOKUP(B304,'输入_物料库存信息'!A:F,4,FALSE),0)</f>
      </c>
      <c r="H304" s="2">
        <f>IFERROR(VLOOKUP(B304,'输入_物料库存信息'!A:F,5,FALSE),0)</f>
      </c>
      <c r="I304" s="2">
        <f>IFERROR(VLOOKUP(B304,'输入_物料库存信息'!A:F,6,FALSE),0)</f>
      </c>
      <c r="J304" s="2">
        <f>IFERROR(IFERROR(VLOOKUP(B304,'输入-物料产能数据-不考虑工序'!A:E,3,FALSE),0),0)</f>
      </c>
      <c r="K304" s="2">
        <f>IFERROR(VLOOKUP(B304,'输入-物料产能数据-不考虑工序'!A:E,4,FALSE),0)</f>
      </c>
      <c r="L304" s="2">
        <f>IFERROR(VLOOKUP(B304,'输入-物料产能数据-不考虑工序'!A:E,5,FALSE),0)</f>
      </c>
      <c r="M304">
        <f>IFERROR(VLOOKUP(A304,'输入_需求计划'!A:I,9,FALSE),0)</f>
      </c>
    </row>
    <row r="305">
      <c r="A305" s="20">
        <f>'输入_需求计划'!A305</f>
      </c>
      <c r="B305" s="20">
        <f>'输入_需求计划'!C305</f>
      </c>
      <c r="C305" s="20">
        <f>'输入_需求计划'!D305</f>
      </c>
      <c r="D305" s="20">
        <f>'输入_需求计划'!G305</f>
      </c>
      <c r="E305" s="59">
        <f>'输入_需求计划'!H305</f>
      </c>
      <c r="F305" s="2">
        <f>IFERROR(VLOOKUP(B305,'输入_物料库存信息'!A:F,3,FALSE),0)+IFERROR(VLOOKUP(B305,'未完工数据透视表2'!A:B,2,FALSE),0)</f>
      </c>
      <c r="G305" s="2">
        <f>IFERROR(VLOOKUP(B305,'输入_物料库存信息'!A:F,4,FALSE),0)</f>
      </c>
      <c r="H305" s="2">
        <f>IFERROR(VLOOKUP(B305,'输入_物料库存信息'!A:F,5,FALSE),0)</f>
      </c>
      <c r="I305" s="2">
        <f>IFERROR(VLOOKUP(B305,'输入_物料库存信息'!A:F,6,FALSE),0)</f>
      </c>
      <c r="J305" s="2">
        <f>IFERROR(IFERROR(VLOOKUP(B305,'输入-物料产能数据-不考虑工序'!A:E,3,FALSE),0),0)</f>
      </c>
      <c r="K305" s="2">
        <f>IFERROR(VLOOKUP(B305,'输入-物料产能数据-不考虑工序'!A:E,4,FALSE),0)</f>
      </c>
      <c r="L305" s="2">
        <f>IFERROR(VLOOKUP(B305,'输入-物料产能数据-不考虑工序'!A:E,5,FALSE),0)</f>
      </c>
      <c r="M305">
        <f>IFERROR(VLOOKUP(A305,'输入_需求计划'!A:I,9,FALSE),0)</f>
      </c>
    </row>
    <row r="306">
      <c r="A306" s="20">
        <f>'输入_需求计划'!A306</f>
      </c>
      <c r="B306" s="20">
        <f>'输入_需求计划'!C306</f>
      </c>
      <c r="C306" s="20">
        <f>'输入_需求计划'!D306</f>
      </c>
      <c r="D306" s="20">
        <f>'输入_需求计划'!G306</f>
      </c>
      <c r="E306" s="59">
        <f>'输入_需求计划'!H306</f>
      </c>
      <c r="F306" s="2">
        <f>IFERROR(VLOOKUP(B306,'输入_物料库存信息'!A:F,3,FALSE),0)+IFERROR(VLOOKUP(B306,'未完工数据透视表2'!A:B,2,FALSE),0)</f>
      </c>
      <c r="G306" s="2">
        <f>IFERROR(VLOOKUP(B306,'输入_物料库存信息'!A:F,4,FALSE),0)</f>
      </c>
      <c r="H306" s="2">
        <f>IFERROR(VLOOKUP(B306,'输入_物料库存信息'!A:F,5,FALSE),0)</f>
      </c>
      <c r="I306" s="2">
        <f>IFERROR(VLOOKUP(B306,'输入_物料库存信息'!A:F,6,FALSE),0)</f>
      </c>
      <c r="J306" s="2">
        <f>IFERROR(IFERROR(VLOOKUP(B306,'输入-物料产能数据-不考虑工序'!A:E,3,FALSE),0),0)</f>
      </c>
      <c r="K306" s="2">
        <f>IFERROR(VLOOKUP(B306,'输入-物料产能数据-不考虑工序'!A:E,4,FALSE),0)</f>
      </c>
      <c r="L306" s="2">
        <f>IFERROR(VLOOKUP(B306,'输入-物料产能数据-不考虑工序'!A:E,5,FALSE),0)</f>
      </c>
      <c r="M306">
        <f>IFERROR(VLOOKUP(A306,'输入_需求计划'!A:I,9,FALSE),0)</f>
      </c>
    </row>
    <row r="307">
      <c r="A307" s="20">
        <f>'输入_需求计划'!A307</f>
      </c>
      <c r="B307" s="20">
        <f>'输入_需求计划'!C307</f>
      </c>
      <c r="C307" s="20">
        <f>'输入_需求计划'!D307</f>
      </c>
      <c r="D307" s="20">
        <f>'输入_需求计划'!G307</f>
      </c>
      <c r="E307" s="59">
        <f>'输入_需求计划'!H307</f>
      </c>
      <c r="F307" s="2">
        <f>IFERROR(VLOOKUP(B307,'输入_物料库存信息'!A:F,3,FALSE),0)+IFERROR(VLOOKUP(B307,'未完工数据透视表2'!A:B,2,FALSE),0)</f>
      </c>
      <c r="G307" s="2">
        <f>IFERROR(VLOOKUP(B307,'输入_物料库存信息'!A:F,4,FALSE),0)</f>
      </c>
      <c r="H307" s="2">
        <f>IFERROR(VLOOKUP(B307,'输入_物料库存信息'!A:F,5,FALSE),0)</f>
      </c>
      <c r="I307" s="2">
        <f>IFERROR(VLOOKUP(B307,'输入_物料库存信息'!A:F,6,FALSE),0)</f>
      </c>
      <c r="J307" s="2">
        <f>IFERROR(IFERROR(VLOOKUP(B307,'输入-物料产能数据-不考虑工序'!A:E,3,FALSE),0),0)</f>
      </c>
      <c r="K307" s="2">
        <f>IFERROR(VLOOKUP(B307,'输入-物料产能数据-不考虑工序'!A:E,4,FALSE),0)</f>
      </c>
      <c r="L307" s="2">
        <f>IFERROR(VLOOKUP(B307,'输入-物料产能数据-不考虑工序'!A:E,5,FALSE),0)</f>
      </c>
      <c r="M307">
        <f>IFERROR(VLOOKUP(A307,'输入_需求计划'!A:I,9,FALSE),0)</f>
      </c>
    </row>
    <row r="308">
      <c r="A308" s="20">
        <f>'输入_需求计划'!A308</f>
      </c>
      <c r="B308" s="20">
        <f>'输入_需求计划'!C308</f>
      </c>
      <c r="C308" s="20">
        <f>'输入_需求计划'!D308</f>
      </c>
      <c r="D308" s="20">
        <f>'输入_需求计划'!G308</f>
      </c>
      <c r="E308" s="59">
        <f>'输入_需求计划'!H308</f>
      </c>
      <c r="F308" s="2">
        <f>IFERROR(VLOOKUP(B308,'输入_物料库存信息'!A:F,3,FALSE),0)+IFERROR(VLOOKUP(B308,'未完工数据透视表2'!A:B,2,FALSE),0)</f>
      </c>
      <c r="G308" s="2">
        <f>IFERROR(VLOOKUP(B308,'输入_物料库存信息'!A:F,4,FALSE),0)</f>
      </c>
      <c r="H308" s="2">
        <f>IFERROR(VLOOKUP(B308,'输入_物料库存信息'!A:F,5,FALSE),0)</f>
      </c>
      <c r="I308" s="2">
        <f>IFERROR(VLOOKUP(B308,'输入_物料库存信息'!A:F,6,FALSE),0)</f>
      </c>
      <c r="J308" s="2">
        <f>IFERROR(IFERROR(VLOOKUP(B308,'输入-物料产能数据-不考虑工序'!A:E,3,FALSE),0),0)</f>
      </c>
      <c r="K308" s="2">
        <f>IFERROR(VLOOKUP(B308,'输入-物料产能数据-不考虑工序'!A:E,4,FALSE),0)</f>
      </c>
      <c r="L308" s="2">
        <f>IFERROR(VLOOKUP(B308,'输入-物料产能数据-不考虑工序'!A:E,5,FALSE),0)</f>
      </c>
      <c r="M308">
        <f>IFERROR(VLOOKUP(A308,'输入_需求计划'!A:I,9,FALSE),0)</f>
      </c>
    </row>
    <row r="309">
      <c r="A309" s="20">
        <f>'输入_需求计划'!A309</f>
      </c>
      <c r="B309" s="20">
        <f>'输入_需求计划'!C309</f>
      </c>
      <c r="C309" s="20">
        <f>'输入_需求计划'!D309</f>
      </c>
      <c r="D309" s="20">
        <f>'输入_需求计划'!G309</f>
      </c>
      <c r="E309" s="59">
        <f>'输入_需求计划'!H309</f>
      </c>
      <c r="F309" s="2">
        <f>IFERROR(VLOOKUP(B309,'输入_物料库存信息'!A:F,3,FALSE),0)+IFERROR(VLOOKUP(B309,'未完工数据透视表2'!A:B,2,FALSE),0)</f>
      </c>
      <c r="G309" s="2">
        <f>IFERROR(VLOOKUP(B309,'输入_物料库存信息'!A:F,4,FALSE),0)</f>
      </c>
      <c r="H309" s="2">
        <f>IFERROR(VLOOKUP(B309,'输入_物料库存信息'!A:F,5,FALSE),0)</f>
      </c>
      <c r="I309" s="2">
        <f>IFERROR(VLOOKUP(B309,'输入_物料库存信息'!A:F,6,FALSE),0)</f>
      </c>
      <c r="J309" s="2">
        <f>IFERROR(IFERROR(VLOOKUP(B309,'输入-物料产能数据-不考虑工序'!A:E,3,FALSE),0),0)</f>
      </c>
      <c r="K309" s="2">
        <f>IFERROR(VLOOKUP(B309,'输入-物料产能数据-不考虑工序'!A:E,4,FALSE),0)</f>
      </c>
      <c r="L309" s="2">
        <f>IFERROR(VLOOKUP(B309,'输入-物料产能数据-不考虑工序'!A:E,5,FALSE),0)</f>
      </c>
      <c r="M309">
        <f>IFERROR(VLOOKUP(A309,'输入_需求计划'!A:I,9,FALSE),0)</f>
      </c>
    </row>
    <row r="310">
      <c r="A310" s="20">
        <f>'输入_需求计划'!A310</f>
      </c>
      <c r="B310" s="20">
        <f>'输入_需求计划'!C310</f>
      </c>
      <c r="C310" s="20">
        <f>'输入_需求计划'!D310</f>
      </c>
      <c r="D310" s="20">
        <f>'输入_需求计划'!G310</f>
      </c>
      <c r="E310" s="59">
        <f>'输入_需求计划'!H310</f>
      </c>
      <c r="F310" s="2">
        <f>IFERROR(VLOOKUP(B310,'输入_物料库存信息'!A:F,3,FALSE),0)+IFERROR(VLOOKUP(B310,'未完工数据透视表2'!A:B,2,FALSE),0)</f>
      </c>
      <c r="G310" s="2">
        <f>IFERROR(VLOOKUP(B310,'输入_物料库存信息'!A:F,4,FALSE),0)</f>
      </c>
      <c r="H310" s="2">
        <f>IFERROR(VLOOKUP(B310,'输入_物料库存信息'!A:F,5,FALSE),0)</f>
      </c>
      <c r="I310" s="2">
        <f>IFERROR(VLOOKUP(B310,'输入_物料库存信息'!A:F,6,FALSE),0)</f>
      </c>
      <c r="J310" s="2">
        <f>IFERROR(IFERROR(VLOOKUP(B310,'输入-物料产能数据-不考虑工序'!A:E,3,FALSE),0),0)</f>
      </c>
      <c r="K310" s="2">
        <f>IFERROR(VLOOKUP(B310,'输入-物料产能数据-不考虑工序'!A:E,4,FALSE),0)</f>
      </c>
      <c r="L310" s="2">
        <f>IFERROR(VLOOKUP(B310,'输入-物料产能数据-不考虑工序'!A:E,5,FALSE),0)</f>
      </c>
      <c r="M310">
        <f>IFERROR(VLOOKUP(A310,'输入_需求计划'!A:I,9,FALSE),0)</f>
      </c>
    </row>
    <row r="311">
      <c r="A311" s="20">
        <f>'输入_需求计划'!A311</f>
      </c>
      <c r="B311" s="20">
        <f>'输入_需求计划'!C311</f>
      </c>
      <c r="C311" s="20">
        <f>'输入_需求计划'!D311</f>
      </c>
      <c r="D311" s="20">
        <f>'输入_需求计划'!G311</f>
      </c>
      <c r="E311" s="59">
        <f>'输入_需求计划'!H311</f>
      </c>
      <c r="F311" s="2">
        <f>IFERROR(VLOOKUP(B311,'输入_物料库存信息'!A:F,3,FALSE),0)+IFERROR(VLOOKUP(B311,'未完工数据透视表2'!A:B,2,FALSE),0)</f>
      </c>
      <c r="G311" s="2">
        <f>IFERROR(VLOOKUP(B311,'输入_物料库存信息'!A:F,4,FALSE),0)</f>
      </c>
      <c r="H311" s="2">
        <f>IFERROR(VLOOKUP(B311,'输入_物料库存信息'!A:F,5,FALSE),0)</f>
      </c>
      <c r="I311" s="2">
        <f>IFERROR(VLOOKUP(B311,'输入_物料库存信息'!A:F,6,FALSE),0)</f>
      </c>
      <c r="J311" s="2">
        <f>IFERROR(IFERROR(VLOOKUP(B311,'输入-物料产能数据-不考虑工序'!A:E,3,FALSE),0),0)</f>
      </c>
      <c r="K311" s="2">
        <f>IFERROR(VLOOKUP(B311,'输入-物料产能数据-不考虑工序'!A:E,4,FALSE),0)</f>
      </c>
      <c r="L311" s="2">
        <f>IFERROR(VLOOKUP(B311,'输入-物料产能数据-不考虑工序'!A:E,5,FALSE),0)</f>
      </c>
      <c r="M311">
        <f>IFERROR(VLOOKUP(A311,'输入_需求计划'!A:I,9,FALSE),0)</f>
      </c>
    </row>
    <row r="312">
      <c r="A312" s="20">
        <f>'输入_需求计划'!A312</f>
      </c>
      <c r="B312" s="20">
        <f>'输入_需求计划'!C312</f>
      </c>
      <c r="C312" s="20">
        <f>'输入_需求计划'!D312</f>
      </c>
      <c r="D312" s="20">
        <f>'输入_需求计划'!G312</f>
      </c>
      <c r="E312" s="59">
        <f>'输入_需求计划'!H312</f>
      </c>
      <c r="F312" s="2">
        <f>IFERROR(VLOOKUP(B312,'输入_物料库存信息'!A:F,3,FALSE),0)+IFERROR(VLOOKUP(B312,'未完工数据透视表2'!A:B,2,FALSE),0)</f>
      </c>
      <c r="G312" s="2">
        <f>IFERROR(VLOOKUP(B312,'输入_物料库存信息'!A:F,4,FALSE),0)</f>
      </c>
      <c r="H312" s="2">
        <f>IFERROR(VLOOKUP(B312,'输入_物料库存信息'!A:F,5,FALSE),0)</f>
      </c>
      <c r="I312" s="2">
        <f>IFERROR(VLOOKUP(B312,'输入_物料库存信息'!A:F,6,FALSE),0)</f>
      </c>
      <c r="J312" s="2">
        <f>IFERROR(IFERROR(VLOOKUP(B312,'输入-物料产能数据-不考虑工序'!A:E,3,FALSE),0),0)</f>
      </c>
      <c r="K312" s="2">
        <f>IFERROR(VLOOKUP(B312,'输入-物料产能数据-不考虑工序'!A:E,4,FALSE),0)</f>
      </c>
      <c r="L312" s="2">
        <f>IFERROR(VLOOKUP(B312,'输入-物料产能数据-不考虑工序'!A:E,5,FALSE),0)</f>
      </c>
      <c r="M312">
        <f>IFERROR(VLOOKUP(A312,'输入_需求计划'!A:I,9,FALSE),0)</f>
      </c>
    </row>
    <row r="313">
      <c r="A313" s="20">
        <f>'输入_需求计划'!A313</f>
      </c>
      <c r="B313" s="20">
        <f>'输入_需求计划'!C313</f>
      </c>
      <c r="C313" s="20">
        <f>'输入_需求计划'!D313</f>
      </c>
      <c r="D313" s="20">
        <f>'输入_需求计划'!G313</f>
      </c>
      <c r="E313" s="59">
        <f>'输入_需求计划'!H313</f>
      </c>
      <c r="F313" s="2">
        <f>IFERROR(VLOOKUP(B313,'输入_物料库存信息'!A:F,3,FALSE),0)+IFERROR(VLOOKUP(B313,'未完工数据透视表2'!A:B,2,FALSE),0)</f>
      </c>
      <c r="G313" s="2">
        <f>IFERROR(VLOOKUP(B313,'输入_物料库存信息'!A:F,4,FALSE),0)</f>
      </c>
      <c r="H313" s="2">
        <f>IFERROR(VLOOKUP(B313,'输入_物料库存信息'!A:F,5,FALSE),0)</f>
      </c>
      <c r="I313" s="2">
        <f>IFERROR(VLOOKUP(B313,'输入_物料库存信息'!A:F,6,FALSE),0)</f>
      </c>
      <c r="J313" s="2">
        <f>IFERROR(IFERROR(VLOOKUP(B313,'输入-物料产能数据-不考虑工序'!A:E,3,FALSE),0),0)</f>
      </c>
      <c r="K313" s="2">
        <f>IFERROR(VLOOKUP(B313,'输入-物料产能数据-不考虑工序'!A:E,4,FALSE),0)</f>
      </c>
      <c r="L313" s="2">
        <f>IFERROR(VLOOKUP(B313,'输入-物料产能数据-不考虑工序'!A:E,5,FALSE),0)</f>
      </c>
      <c r="M313">
        <f>IFERROR(VLOOKUP(A313,'输入_需求计划'!A:I,9,FALSE),0)</f>
      </c>
    </row>
    <row r="314">
      <c r="A314" s="20">
        <f>'输入_需求计划'!A314</f>
      </c>
      <c r="B314" s="20">
        <f>'输入_需求计划'!C314</f>
      </c>
      <c r="C314" s="20">
        <f>'输入_需求计划'!D314</f>
      </c>
      <c r="D314" s="20">
        <f>'输入_需求计划'!G314</f>
      </c>
      <c r="E314" s="59">
        <f>'输入_需求计划'!H314</f>
      </c>
      <c r="F314" s="2">
        <f>IFERROR(VLOOKUP(B314,'输入_物料库存信息'!A:F,3,FALSE),0)+IFERROR(VLOOKUP(B314,'未完工数据透视表2'!A:B,2,FALSE),0)</f>
      </c>
      <c r="G314" s="2">
        <f>IFERROR(VLOOKUP(B314,'输入_物料库存信息'!A:F,4,FALSE),0)</f>
      </c>
      <c r="H314" s="2">
        <f>IFERROR(VLOOKUP(B314,'输入_物料库存信息'!A:F,5,FALSE),0)</f>
      </c>
      <c r="I314" s="2">
        <f>IFERROR(VLOOKUP(B314,'输入_物料库存信息'!A:F,6,FALSE),0)</f>
      </c>
      <c r="J314" s="2">
        <f>IFERROR(IFERROR(VLOOKUP(B314,'输入-物料产能数据-不考虑工序'!A:E,3,FALSE),0),0)</f>
      </c>
      <c r="K314" s="2">
        <f>IFERROR(VLOOKUP(B314,'输入-物料产能数据-不考虑工序'!A:E,4,FALSE),0)</f>
      </c>
      <c r="L314" s="2">
        <f>IFERROR(VLOOKUP(B314,'输入-物料产能数据-不考虑工序'!A:E,5,FALSE),0)</f>
      </c>
      <c r="M314">
        <f>IFERROR(VLOOKUP(A314,'输入_需求计划'!A:I,9,FALSE),0)</f>
      </c>
    </row>
    <row r="315">
      <c r="A315" s="20">
        <f>'输入_需求计划'!A315</f>
      </c>
      <c r="B315" s="20">
        <f>'输入_需求计划'!C315</f>
      </c>
      <c r="C315" s="20">
        <f>'输入_需求计划'!D315</f>
      </c>
      <c r="D315" s="20">
        <f>'输入_需求计划'!G315</f>
      </c>
      <c r="E315" s="59">
        <f>'输入_需求计划'!H315</f>
      </c>
      <c r="F315" s="2">
        <f>IFERROR(VLOOKUP(B315,'输入_物料库存信息'!A:F,3,FALSE),0)+IFERROR(VLOOKUP(B315,'未完工数据透视表2'!A:B,2,FALSE),0)</f>
      </c>
      <c r="G315" s="2">
        <f>IFERROR(VLOOKUP(B315,'输入_物料库存信息'!A:F,4,FALSE),0)</f>
      </c>
      <c r="H315" s="2">
        <f>IFERROR(VLOOKUP(B315,'输入_物料库存信息'!A:F,5,FALSE),0)</f>
      </c>
      <c r="I315" s="2">
        <f>IFERROR(VLOOKUP(B315,'输入_物料库存信息'!A:F,6,FALSE),0)</f>
      </c>
      <c r="J315" s="2">
        <f>IFERROR(IFERROR(VLOOKUP(B315,'输入-物料产能数据-不考虑工序'!A:E,3,FALSE),0),0)</f>
      </c>
      <c r="K315" s="2">
        <f>IFERROR(VLOOKUP(B315,'输入-物料产能数据-不考虑工序'!A:E,4,FALSE),0)</f>
      </c>
      <c r="L315" s="2">
        <f>IFERROR(VLOOKUP(B315,'输入-物料产能数据-不考虑工序'!A:E,5,FALSE),0)</f>
      </c>
      <c r="M315">
        <f>IFERROR(VLOOKUP(A315,'输入_需求计划'!A:I,9,FALSE),0)</f>
      </c>
    </row>
    <row r="316">
      <c r="A316" s="20">
        <f>'输入_需求计划'!A316</f>
      </c>
      <c r="B316" s="20">
        <f>'输入_需求计划'!C316</f>
      </c>
      <c r="C316" s="20">
        <f>'输入_需求计划'!D316</f>
      </c>
      <c r="D316" s="20">
        <f>'输入_需求计划'!G316</f>
      </c>
      <c r="E316" s="59">
        <f>'输入_需求计划'!H316</f>
      </c>
      <c r="F316" s="2">
        <f>IFERROR(VLOOKUP(B316,'输入_物料库存信息'!A:F,3,FALSE),0)+IFERROR(VLOOKUP(B316,'未完工数据透视表2'!A:B,2,FALSE),0)</f>
      </c>
      <c r="G316" s="2">
        <f>IFERROR(VLOOKUP(B316,'输入_物料库存信息'!A:F,4,FALSE),0)</f>
      </c>
      <c r="H316" s="2">
        <f>IFERROR(VLOOKUP(B316,'输入_物料库存信息'!A:F,5,FALSE),0)</f>
      </c>
      <c r="I316" s="2">
        <f>IFERROR(VLOOKUP(B316,'输入_物料库存信息'!A:F,6,FALSE),0)</f>
      </c>
      <c r="J316" s="2">
        <f>IFERROR(IFERROR(VLOOKUP(B316,'输入-物料产能数据-不考虑工序'!A:E,3,FALSE),0),0)</f>
      </c>
      <c r="K316" s="2">
        <f>IFERROR(VLOOKUP(B316,'输入-物料产能数据-不考虑工序'!A:E,4,FALSE),0)</f>
      </c>
      <c r="L316" s="2">
        <f>IFERROR(VLOOKUP(B316,'输入-物料产能数据-不考虑工序'!A:E,5,FALSE),0)</f>
      </c>
      <c r="M316">
        <f>IFERROR(VLOOKUP(A316,'输入_需求计划'!A:I,9,FALSE),0)</f>
      </c>
    </row>
    <row r="317">
      <c r="A317" s="20">
        <f>'输入_需求计划'!A317</f>
      </c>
      <c r="B317" s="20">
        <f>'输入_需求计划'!C317</f>
      </c>
      <c r="C317" s="20">
        <f>'输入_需求计划'!D317</f>
      </c>
      <c r="D317" s="20">
        <f>'输入_需求计划'!G317</f>
      </c>
      <c r="E317" s="59">
        <f>'输入_需求计划'!H317</f>
      </c>
      <c r="F317" s="2">
        <f>IFERROR(VLOOKUP(B317,'输入_物料库存信息'!A:F,3,FALSE),0)+IFERROR(VLOOKUP(B317,'未完工数据透视表2'!A:B,2,FALSE),0)</f>
      </c>
      <c r="G317" s="2">
        <f>IFERROR(VLOOKUP(B317,'输入_物料库存信息'!A:F,4,FALSE),0)</f>
      </c>
      <c r="H317" s="2">
        <f>IFERROR(VLOOKUP(B317,'输入_物料库存信息'!A:F,5,FALSE),0)</f>
      </c>
      <c r="I317" s="2">
        <f>IFERROR(VLOOKUP(B317,'输入_物料库存信息'!A:F,6,FALSE),0)</f>
      </c>
      <c r="J317" s="2">
        <f>IFERROR(IFERROR(VLOOKUP(B317,'输入-物料产能数据-不考虑工序'!A:E,3,FALSE),0),0)</f>
      </c>
      <c r="K317" s="2">
        <f>IFERROR(VLOOKUP(B317,'输入-物料产能数据-不考虑工序'!A:E,4,FALSE),0)</f>
      </c>
      <c r="L317" s="2">
        <f>IFERROR(VLOOKUP(B317,'输入-物料产能数据-不考虑工序'!A:E,5,FALSE),0)</f>
      </c>
      <c r="M317">
        <f>IFERROR(VLOOKUP(A317,'输入_需求计划'!A:I,9,FALSE),0)</f>
      </c>
    </row>
    <row r="318">
      <c r="A318" s="20">
        <f>'输入_需求计划'!A318</f>
      </c>
      <c r="B318" s="20">
        <f>'输入_需求计划'!C318</f>
      </c>
      <c r="C318" s="20">
        <f>'输入_需求计划'!D318</f>
      </c>
      <c r="D318" s="20">
        <f>'输入_需求计划'!G318</f>
      </c>
      <c r="E318" s="59">
        <f>'输入_需求计划'!H318</f>
      </c>
      <c r="F318" s="2">
        <f>IFERROR(VLOOKUP(B318,'输入_物料库存信息'!A:F,3,FALSE),0)+IFERROR(VLOOKUP(B318,'未完工数据透视表2'!A:B,2,FALSE),0)</f>
      </c>
      <c r="G318" s="2">
        <f>IFERROR(VLOOKUP(B318,'输入_物料库存信息'!A:F,4,FALSE),0)</f>
      </c>
      <c r="H318" s="2">
        <f>IFERROR(VLOOKUP(B318,'输入_物料库存信息'!A:F,5,FALSE),0)</f>
      </c>
      <c r="I318" s="2">
        <f>IFERROR(VLOOKUP(B318,'输入_物料库存信息'!A:F,6,FALSE),0)</f>
      </c>
      <c r="J318" s="2">
        <f>IFERROR(IFERROR(VLOOKUP(B318,'输入-物料产能数据-不考虑工序'!A:E,3,FALSE),0),0)</f>
      </c>
      <c r="K318" s="2">
        <f>IFERROR(VLOOKUP(B318,'输入-物料产能数据-不考虑工序'!A:E,4,FALSE),0)</f>
      </c>
      <c r="L318" s="2">
        <f>IFERROR(VLOOKUP(B318,'输入-物料产能数据-不考虑工序'!A:E,5,FALSE),0)</f>
      </c>
      <c r="M318">
        <f>IFERROR(VLOOKUP(A318,'输入_需求计划'!A:I,9,FALSE),0)</f>
      </c>
    </row>
    <row r="319">
      <c r="A319" s="20">
        <f>'输入_需求计划'!A319</f>
      </c>
      <c r="B319" s="20">
        <f>'输入_需求计划'!C319</f>
      </c>
      <c r="C319" s="20">
        <f>'输入_需求计划'!D319</f>
      </c>
      <c r="D319" s="20">
        <f>'输入_需求计划'!G319</f>
      </c>
      <c r="E319" s="59">
        <f>'输入_需求计划'!H319</f>
      </c>
      <c r="F319" s="2">
        <f>IFERROR(VLOOKUP(B319,'输入_物料库存信息'!A:F,3,FALSE),0)+IFERROR(VLOOKUP(B319,'未完工数据透视表2'!A:B,2,FALSE),0)</f>
      </c>
      <c r="G319" s="2">
        <f>IFERROR(VLOOKUP(B319,'输入_物料库存信息'!A:F,4,FALSE),0)</f>
      </c>
      <c r="H319" s="2">
        <f>IFERROR(VLOOKUP(B319,'输入_物料库存信息'!A:F,5,FALSE),0)</f>
      </c>
      <c r="I319" s="2">
        <f>IFERROR(VLOOKUP(B319,'输入_物料库存信息'!A:F,6,FALSE),0)</f>
      </c>
      <c r="J319" s="2">
        <f>IFERROR(IFERROR(VLOOKUP(B319,'输入-物料产能数据-不考虑工序'!A:E,3,FALSE),0),0)</f>
      </c>
      <c r="K319" s="2">
        <f>IFERROR(VLOOKUP(B319,'输入-物料产能数据-不考虑工序'!A:E,4,FALSE),0)</f>
      </c>
      <c r="L319" s="2">
        <f>IFERROR(VLOOKUP(B319,'输入-物料产能数据-不考虑工序'!A:E,5,FALSE),0)</f>
      </c>
      <c r="M319">
        <f>IFERROR(VLOOKUP(A319,'输入_需求计划'!A:I,9,FALSE),0)</f>
      </c>
    </row>
    <row r="320">
      <c r="A320" s="20">
        <f>'输入_需求计划'!A320</f>
      </c>
      <c r="B320" s="20">
        <f>'输入_需求计划'!C320</f>
      </c>
      <c r="C320" s="20">
        <f>'输入_需求计划'!D320</f>
      </c>
      <c r="D320" s="20">
        <f>'输入_需求计划'!G320</f>
      </c>
      <c r="E320" s="59">
        <f>'输入_需求计划'!H320</f>
      </c>
      <c r="F320" s="2">
        <f>IFERROR(VLOOKUP(B320,'输入_物料库存信息'!A:F,3,FALSE),0)+IFERROR(VLOOKUP(B320,'未完工数据透视表2'!A:B,2,FALSE),0)</f>
      </c>
      <c r="G320" s="2">
        <f>IFERROR(VLOOKUP(B320,'输入_物料库存信息'!A:F,4,FALSE),0)</f>
      </c>
      <c r="H320" s="2">
        <f>IFERROR(VLOOKUP(B320,'输入_物料库存信息'!A:F,5,FALSE),0)</f>
      </c>
      <c r="I320" s="2">
        <f>IFERROR(VLOOKUP(B320,'输入_物料库存信息'!A:F,6,FALSE),0)</f>
      </c>
      <c r="J320" s="2">
        <f>IFERROR(IFERROR(VLOOKUP(B320,'输入-物料产能数据-不考虑工序'!A:E,3,FALSE),0),0)</f>
      </c>
      <c r="K320" s="2">
        <f>IFERROR(VLOOKUP(B320,'输入-物料产能数据-不考虑工序'!A:E,4,FALSE),0)</f>
      </c>
      <c r="L320" s="2">
        <f>IFERROR(VLOOKUP(B320,'输入-物料产能数据-不考虑工序'!A:E,5,FALSE),0)</f>
      </c>
      <c r="M320">
        <f>IFERROR(VLOOKUP(A320,'输入_需求计划'!A:I,9,FALSE),0)</f>
      </c>
    </row>
    <row r="321">
      <c r="A321" s="20">
        <f>'输入_需求计划'!A321</f>
      </c>
      <c r="B321" s="20">
        <f>'输入_需求计划'!C321</f>
      </c>
      <c r="C321" s="20">
        <f>'输入_需求计划'!D321</f>
      </c>
      <c r="D321" s="20">
        <f>'输入_需求计划'!G321</f>
      </c>
      <c r="E321" s="59">
        <f>'输入_需求计划'!H321</f>
      </c>
      <c r="F321" s="2">
        <f>IFERROR(VLOOKUP(B321,'输入_物料库存信息'!A:F,3,FALSE),0)+IFERROR(VLOOKUP(B321,'未完工数据透视表2'!A:B,2,FALSE),0)</f>
      </c>
      <c r="G321" s="2">
        <f>IFERROR(VLOOKUP(B321,'输入_物料库存信息'!A:F,4,FALSE),0)</f>
      </c>
      <c r="H321" s="2">
        <f>IFERROR(VLOOKUP(B321,'输入_物料库存信息'!A:F,5,FALSE),0)</f>
      </c>
      <c r="I321" s="2">
        <f>IFERROR(VLOOKUP(B321,'输入_物料库存信息'!A:F,6,FALSE),0)</f>
      </c>
      <c r="J321" s="2">
        <f>IFERROR(IFERROR(VLOOKUP(B321,'输入-物料产能数据-不考虑工序'!A:E,3,FALSE),0),0)</f>
      </c>
      <c r="K321" s="2">
        <f>IFERROR(VLOOKUP(B321,'输入-物料产能数据-不考虑工序'!A:E,4,FALSE),0)</f>
      </c>
      <c r="L321" s="2">
        <f>IFERROR(VLOOKUP(B321,'输入-物料产能数据-不考虑工序'!A:E,5,FALSE),0)</f>
      </c>
      <c r="M321">
        <f>IFERROR(VLOOKUP(A321,'输入_需求计划'!A:I,9,FALSE),0)</f>
      </c>
    </row>
    <row r="322">
      <c r="A322" s="20">
        <f>'输入_需求计划'!A322</f>
      </c>
      <c r="B322" s="20">
        <f>'输入_需求计划'!C322</f>
      </c>
      <c r="C322" s="20">
        <f>'输入_需求计划'!D322</f>
      </c>
      <c r="D322" s="20">
        <f>'输入_需求计划'!G322</f>
      </c>
      <c r="E322" s="59">
        <f>'输入_需求计划'!H322</f>
      </c>
      <c r="F322" s="2">
        <f>IFERROR(VLOOKUP(B322,'输入_物料库存信息'!A:F,3,FALSE),0)+IFERROR(VLOOKUP(B322,'未完工数据透视表2'!A:B,2,FALSE),0)</f>
      </c>
      <c r="G322" s="2">
        <f>IFERROR(VLOOKUP(B322,'输入_物料库存信息'!A:F,4,FALSE),0)</f>
      </c>
      <c r="H322" s="2">
        <f>IFERROR(VLOOKUP(B322,'输入_物料库存信息'!A:F,5,FALSE),0)</f>
      </c>
      <c r="I322" s="2">
        <f>IFERROR(VLOOKUP(B322,'输入_物料库存信息'!A:F,6,FALSE),0)</f>
      </c>
      <c r="J322" s="2">
        <f>IFERROR(IFERROR(VLOOKUP(B322,'输入-物料产能数据-不考虑工序'!A:E,3,FALSE),0),0)</f>
      </c>
      <c r="K322" s="2">
        <f>IFERROR(VLOOKUP(B322,'输入-物料产能数据-不考虑工序'!A:E,4,FALSE),0)</f>
      </c>
      <c r="L322" s="2">
        <f>IFERROR(VLOOKUP(B322,'输入-物料产能数据-不考虑工序'!A:E,5,FALSE),0)</f>
      </c>
      <c r="M322">
        <f>IFERROR(VLOOKUP(A322,'输入_需求计划'!A:I,9,FALSE),0)</f>
      </c>
    </row>
    <row r="323">
      <c r="A323" s="20">
        <f>'输入_需求计划'!A323</f>
      </c>
      <c r="B323" s="20">
        <f>'输入_需求计划'!C323</f>
      </c>
      <c r="C323" s="20">
        <f>'输入_需求计划'!D323</f>
      </c>
      <c r="D323" s="20">
        <f>'输入_需求计划'!G323</f>
      </c>
      <c r="E323" s="59">
        <f>'输入_需求计划'!H323</f>
      </c>
      <c r="F323" s="2">
        <f>IFERROR(VLOOKUP(B323,'输入_物料库存信息'!A:F,3,FALSE),0)+IFERROR(VLOOKUP(B323,'未完工数据透视表2'!A:B,2,FALSE),0)</f>
      </c>
      <c r="G323" s="2">
        <f>IFERROR(VLOOKUP(B323,'输入_物料库存信息'!A:F,4,FALSE),0)</f>
      </c>
      <c r="H323" s="2">
        <f>IFERROR(VLOOKUP(B323,'输入_物料库存信息'!A:F,5,FALSE),0)</f>
      </c>
      <c r="I323" s="2">
        <f>IFERROR(VLOOKUP(B323,'输入_物料库存信息'!A:F,6,FALSE),0)</f>
      </c>
      <c r="J323" s="2">
        <f>IFERROR(IFERROR(VLOOKUP(B323,'输入-物料产能数据-不考虑工序'!A:E,3,FALSE),0),0)</f>
      </c>
      <c r="K323" s="2">
        <f>IFERROR(VLOOKUP(B323,'输入-物料产能数据-不考虑工序'!A:E,4,FALSE),0)</f>
      </c>
      <c r="L323" s="2">
        <f>IFERROR(VLOOKUP(B323,'输入-物料产能数据-不考虑工序'!A:E,5,FALSE),0)</f>
      </c>
      <c r="M323">
        <f>IFERROR(VLOOKUP(A323,'输入_需求计划'!A:I,9,FALSE),0)</f>
      </c>
    </row>
    <row r="324">
      <c r="A324" s="20">
        <f>'输入_需求计划'!A324</f>
      </c>
      <c r="B324" s="20">
        <f>'输入_需求计划'!C324</f>
      </c>
      <c r="C324" s="20">
        <f>'输入_需求计划'!D324</f>
      </c>
      <c r="D324" s="20">
        <f>'输入_需求计划'!G324</f>
      </c>
      <c r="E324" s="59">
        <f>'输入_需求计划'!H324</f>
      </c>
      <c r="F324" s="2">
        <f>IFERROR(VLOOKUP(B324,'输入_物料库存信息'!A:F,3,FALSE),0)+IFERROR(VLOOKUP(B324,'未完工数据透视表2'!A:B,2,FALSE),0)</f>
      </c>
      <c r="G324" s="2">
        <f>IFERROR(VLOOKUP(B324,'输入_物料库存信息'!A:F,4,FALSE),0)</f>
      </c>
      <c r="H324" s="2">
        <f>IFERROR(VLOOKUP(B324,'输入_物料库存信息'!A:F,5,FALSE),0)</f>
      </c>
      <c r="I324" s="2">
        <f>IFERROR(VLOOKUP(B324,'输入_物料库存信息'!A:F,6,FALSE),0)</f>
      </c>
      <c r="J324" s="2">
        <f>IFERROR(IFERROR(VLOOKUP(B324,'输入-物料产能数据-不考虑工序'!A:E,3,FALSE),0),0)</f>
      </c>
      <c r="K324" s="2">
        <f>IFERROR(VLOOKUP(B324,'输入-物料产能数据-不考虑工序'!A:E,4,FALSE),0)</f>
      </c>
      <c r="L324" s="2">
        <f>IFERROR(VLOOKUP(B324,'输入-物料产能数据-不考虑工序'!A:E,5,FALSE),0)</f>
      </c>
      <c r="M324">
        <f>IFERROR(VLOOKUP(A324,'输入_需求计划'!A:I,9,FALSE),0)</f>
      </c>
    </row>
    <row r="325">
      <c r="A325" s="20">
        <f>'输入_需求计划'!A325</f>
      </c>
      <c r="B325" s="20">
        <f>'输入_需求计划'!C325</f>
      </c>
      <c r="C325" s="20">
        <f>'输入_需求计划'!D325</f>
      </c>
      <c r="D325" s="20">
        <f>'输入_需求计划'!G325</f>
      </c>
      <c r="E325" s="59">
        <f>'输入_需求计划'!H325</f>
      </c>
      <c r="F325" s="2">
        <f>IFERROR(VLOOKUP(B325,'输入_物料库存信息'!A:F,3,FALSE),0)+IFERROR(VLOOKUP(B325,'未完工数据透视表2'!A:B,2,FALSE),0)</f>
      </c>
      <c r="G325" s="2">
        <f>IFERROR(VLOOKUP(B325,'输入_物料库存信息'!A:F,4,FALSE),0)</f>
      </c>
      <c r="H325" s="2">
        <f>IFERROR(VLOOKUP(B325,'输入_物料库存信息'!A:F,5,FALSE),0)</f>
      </c>
      <c r="I325" s="2">
        <f>IFERROR(VLOOKUP(B325,'输入_物料库存信息'!A:F,6,FALSE),0)</f>
      </c>
      <c r="J325" s="2">
        <f>IFERROR(IFERROR(VLOOKUP(B325,'输入-物料产能数据-不考虑工序'!A:E,3,FALSE),0),0)</f>
      </c>
      <c r="K325" s="2">
        <f>IFERROR(VLOOKUP(B325,'输入-物料产能数据-不考虑工序'!A:E,4,FALSE),0)</f>
      </c>
      <c r="L325" s="2">
        <f>IFERROR(VLOOKUP(B325,'输入-物料产能数据-不考虑工序'!A:E,5,FALSE),0)</f>
      </c>
      <c r="M325">
        <f>IFERROR(VLOOKUP(A325,'输入_需求计划'!A:I,9,FALSE),0)</f>
      </c>
    </row>
    <row r="326">
      <c r="A326" s="20">
        <f>'输入_需求计划'!A326</f>
      </c>
      <c r="B326" s="20">
        <f>'输入_需求计划'!C326</f>
      </c>
      <c r="C326" s="20">
        <f>'输入_需求计划'!D326</f>
      </c>
      <c r="D326" s="20">
        <f>'输入_需求计划'!G326</f>
      </c>
      <c r="E326" s="59">
        <f>'输入_需求计划'!H326</f>
      </c>
      <c r="F326" s="2">
        <f>IFERROR(VLOOKUP(B326,'输入_物料库存信息'!A:F,3,FALSE),0)+IFERROR(VLOOKUP(B326,'未完工数据透视表2'!A:B,2,FALSE),0)</f>
      </c>
      <c r="G326" s="2">
        <f>IFERROR(VLOOKUP(B326,'输入_物料库存信息'!A:F,4,FALSE),0)</f>
      </c>
      <c r="H326" s="2">
        <f>IFERROR(VLOOKUP(B326,'输入_物料库存信息'!A:F,5,FALSE),0)</f>
      </c>
      <c r="I326" s="2">
        <f>IFERROR(VLOOKUP(B326,'输入_物料库存信息'!A:F,6,FALSE),0)</f>
      </c>
      <c r="J326" s="2">
        <f>IFERROR(IFERROR(VLOOKUP(B326,'输入-物料产能数据-不考虑工序'!A:E,3,FALSE),0),0)</f>
      </c>
      <c r="K326" s="2">
        <f>IFERROR(VLOOKUP(B326,'输入-物料产能数据-不考虑工序'!A:E,4,FALSE),0)</f>
      </c>
      <c r="L326" s="2">
        <f>IFERROR(VLOOKUP(B326,'输入-物料产能数据-不考虑工序'!A:E,5,FALSE),0)</f>
      </c>
      <c r="M326">
        <f>IFERROR(VLOOKUP(A326,'输入_需求计划'!A:I,9,FALSE),0)</f>
      </c>
    </row>
    <row r="327">
      <c r="A327" s="20">
        <f>'输入_需求计划'!A327</f>
      </c>
      <c r="B327" s="20">
        <f>'输入_需求计划'!C327</f>
      </c>
      <c r="C327" s="20">
        <f>'输入_需求计划'!D327</f>
      </c>
      <c r="D327" s="20">
        <f>'输入_需求计划'!G327</f>
      </c>
      <c r="E327" s="59">
        <f>'输入_需求计划'!H327</f>
      </c>
      <c r="F327" s="2">
        <f>IFERROR(VLOOKUP(B327,'输入_物料库存信息'!A:F,3,FALSE),0)+IFERROR(VLOOKUP(B327,'未完工数据透视表2'!A:B,2,FALSE),0)</f>
      </c>
      <c r="G327" s="2">
        <f>IFERROR(VLOOKUP(B327,'输入_物料库存信息'!A:F,4,FALSE),0)</f>
      </c>
      <c r="H327" s="2">
        <f>IFERROR(VLOOKUP(B327,'输入_物料库存信息'!A:F,5,FALSE),0)</f>
      </c>
      <c r="I327" s="2">
        <f>IFERROR(VLOOKUP(B327,'输入_物料库存信息'!A:F,6,FALSE),0)</f>
      </c>
      <c r="J327" s="2">
        <f>IFERROR(IFERROR(VLOOKUP(B327,'输入-物料产能数据-不考虑工序'!A:E,3,FALSE),0),0)</f>
      </c>
      <c r="K327" s="2">
        <f>IFERROR(VLOOKUP(B327,'输入-物料产能数据-不考虑工序'!A:E,4,FALSE),0)</f>
      </c>
      <c r="L327" s="2">
        <f>IFERROR(VLOOKUP(B327,'输入-物料产能数据-不考虑工序'!A:E,5,FALSE),0)</f>
      </c>
      <c r="M327">
        <f>IFERROR(VLOOKUP(A327,'输入_需求计划'!A:I,9,FALSE),0)</f>
      </c>
    </row>
    <row r="328">
      <c r="A328" s="20">
        <f>'输入_需求计划'!A328</f>
      </c>
      <c r="B328" s="20">
        <f>'输入_需求计划'!C328</f>
      </c>
      <c r="C328" s="20">
        <f>'输入_需求计划'!D328</f>
      </c>
      <c r="D328" s="20">
        <f>'输入_需求计划'!G328</f>
      </c>
      <c r="E328" s="59">
        <f>'输入_需求计划'!H328</f>
      </c>
      <c r="F328" s="2">
        <f>IFERROR(VLOOKUP(B328,'输入_物料库存信息'!A:F,3,FALSE),0)+IFERROR(VLOOKUP(B328,'未完工数据透视表2'!A:B,2,FALSE),0)</f>
      </c>
      <c r="G328" s="2">
        <f>IFERROR(VLOOKUP(B328,'输入_物料库存信息'!A:F,4,FALSE),0)</f>
      </c>
      <c r="H328" s="2">
        <f>IFERROR(VLOOKUP(B328,'输入_物料库存信息'!A:F,5,FALSE),0)</f>
      </c>
      <c r="I328" s="2">
        <f>IFERROR(VLOOKUP(B328,'输入_物料库存信息'!A:F,6,FALSE),0)</f>
      </c>
      <c r="J328" s="2">
        <f>IFERROR(IFERROR(VLOOKUP(B328,'输入-物料产能数据-不考虑工序'!A:E,3,FALSE),0),0)</f>
      </c>
      <c r="K328" s="2">
        <f>IFERROR(VLOOKUP(B328,'输入-物料产能数据-不考虑工序'!A:E,4,FALSE),0)</f>
      </c>
      <c r="L328" s="2">
        <f>IFERROR(VLOOKUP(B328,'输入-物料产能数据-不考虑工序'!A:E,5,FALSE),0)</f>
      </c>
      <c r="M328">
        <f>IFERROR(VLOOKUP(A328,'输入_需求计划'!A:I,9,FALSE),0)</f>
      </c>
    </row>
    <row r="329">
      <c r="A329" s="20">
        <f>'输入_需求计划'!A329</f>
      </c>
      <c r="B329" s="20">
        <f>'输入_需求计划'!C329</f>
      </c>
      <c r="C329" s="20">
        <f>'输入_需求计划'!D329</f>
      </c>
      <c r="D329" s="20">
        <f>'输入_需求计划'!G329</f>
      </c>
      <c r="E329" s="59">
        <f>'输入_需求计划'!H329</f>
      </c>
      <c r="F329" s="2">
        <f>IFERROR(VLOOKUP(B329,'输入_物料库存信息'!A:F,3,FALSE),0)+IFERROR(VLOOKUP(B329,'未完工数据透视表2'!A:B,2,FALSE),0)</f>
      </c>
      <c r="G329" s="2">
        <f>IFERROR(VLOOKUP(B329,'输入_物料库存信息'!A:F,4,FALSE),0)</f>
      </c>
      <c r="H329" s="2">
        <f>IFERROR(VLOOKUP(B329,'输入_物料库存信息'!A:F,5,FALSE),0)</f>
      </c>
      <c r="I329" s="2">
        <f>IFERROR(VLOOKUP(B329,'输入_物料库存信息'!A:F,6,FALSE),0)</f>
      </c>
      <c r="J329" s="2">
        <f>IFERROR(IFERROR(VLOOKUP(B329,'输入-物料产能数据-不考虑工序'!A:E,3,FALSE),0),0)</f>
      </c>
      <c r="K329" s="2">
        <f>IFERROR(VLOOKUP(B329,'输入-物料产能数据-不考虑工序'!A:E,4,FALSE),0)</f>
      </c>
      <c r="L329" s="2">
        <f>IFERROR(VLOOKUP(B329,'输入-物料产能数据-不考虑工序'!A:E,5,FALSE),0)</f>
      </c>
      <c r="M329">
        <f>IFERROR(VLOOKUP(A329,'输入_需求计划'!A:I,9,FALSE),0)</f>
      </c>
    </row>
    <row r="330">
      <c r="A330" s="20">
        <f>'输入_需求计划'!A330</f>
      </c>
      <c r="B330" s="20">
        <f>'输入_需求计划'!C330</f>
      </c>
      <c r="C330" s="20">
        <f>'输入_需求计划'!D330</f>
      </c>
      <c r="D330" s="20">
        <f>'输入_需求计划'!G330</f>
      </c>
      <c r="E330" s="59">
        <f>'输入_需求计划'!H330</f>
      </c>
      <c r="F330" s="2">
        <f>IFERROR(VLOOKUP(B330,'输入_物料库存信息'!A:F,3,FALSE),0)+IFERROR(VLOOKUP(B330,'未完工数据透视表2'!A:B,2,FALSE),0)</f>
      </c>
      <c r="G330" s="2">
        <f>IFERROR(VLOOKUP(B330,'输入_物料库存信息'!A:F,4,FALSE),0)</f>
      </c>
      <c r="H330" s="2">
        <f>IFERROR(VLOOKUP(B330,'输入_物料库存信息'!A:F,5,FALSE),0)</f>
      </c>
      <c r="I330" s="2">
        <f>IFERROR(VLOOKUP(B330,'输入_物料库存信息'!A:F,6,FALSE),0)</f>
      </c>
      <c r="J330" s="2">
        <f>IFERROR(IFERROR(VLOOKUP(B330,'输入-物料产能数据-不考虑工序'!A:E,3,FALSE),0),0)</f>
      </c>
      <c r="K330" s="2">
        <f>IFERROR(VLOOKUP(B330,'输入-物料产能数据-不考虑工序'!A:E,4,FALSE),0)</f>
      </c>
      <c r="L330" s="2">
        <f>IFERROR(VLOOKUP(B330,'输入-物料产能数据-不考虑工序'!A:E,5,FALSE),0)</f>
      </c>
      <c r="M330">
        <f>IFERROR(VLOOKUP(A330,'输入_需求计划'!A:I,9,FALSE),0)</f>
      </c>
    </row>
    <row r="331">
      <c r="A331" s="20">
        <f>'输入_需求计划'!A331</f>
      </c>
      <c r="B331" s="20">
        <f>'输入_需求计划'!C331</f>
      </c>
      <c r="C331" s="20">
        <f>'输入_需求计划'!D331</f>
      </c>
      <c r="D331" s="20">
        <f>'输入_需求计划'!G331</f>
      </c>
      <c r="E331" s="59">
        <f>'输入_需求计划'!H331</f>
      </c>
      <c r="F331" s="2">
        <f>IFERROR(VLOOKUP(B331,'输入_物料库存信息'!A:F,3,FALSE),0)+IFERROR(VLOOKUP(B331,'未完工数据透视表2'!A:B,2,FALSE),0)</f>
      </c>
      <c r="G331" s="2">
        <f>IFERROR(VLOOKUP(B331,'输入_物料库存信息'!A:F,4,FALSE),0)</f>
      </c>
      <c r="H331" s="2">
        <f>IFERROR(VLOOKUP(B331,'输入_物料库存信息'!A:F,5,FALSE),0)</f>
      </c>
      <c r="I331" s="2">
        <f>IFERROR(VLOOKUP(B331,'输入_物料库存信息'!A:F,6,FALSE),0)</f>
      </c>
      <c r="J331" s="2">
        <f>IFERROR(IFERROR(VLOOKUP(B331,'输入-物料产能数据-不考虑工序'!A:E,3,FALSE),0),0)</f>
      </c>
      <c r="K331" s="2">
        <f>IFERROR(VLOOKUP(B331,'输入-物料产能数据-不考虑工序'!A:E,4,FALSE),0)</f>
      </c>
      <c r="L331" s="2">
        <f>IFERROR(VLOOKUP(B331,'输入-物料产能数据-不考虑工序'!A:E,5,FALSE),0)</f>
      </c>
      <c r="M331">
        <f>IFERROR(VLOOKUP(A331,'输入_需求计划'!A:I,9,FALSE),0)</f>
      </c>
    </row>
    <row r="332">
      <c r="A332" s="20">
        <f>'输入_需求计划'!A332</f>
      </c>
      <c r="B332" s="20">
        <f>'输入_需求计划'!C332</f>
      </c>
      <c r="C332" s="20">
        <f>'输入_需求计划'!D332</f>
      </c>
      <c r="D332" s="20">
        <f>'输入_需求计划'!G332</f>
      </c>
      <c r="E332" s="59">
        <f>'输入_需求计划'!H332</f>
      </c>
      <c r="F332" s="2">
        <f>IFERROR(VLOOKUP(B332,'输入_物料库存信息'!A:F,3,FALSE),0)+IFERROR(VLOOKUP(B332,'未完工数据透视表2'!A:B,2,FALSE),0)</f>
      </c>
      <c r="G332" s="2">
        <f>IFERROR(VLOOKUP(B332,'输入_物料库存信息'!A:F,4,FALSE),0)</f>
      </c>
      <c r="H332" s="2">
        <f>IFERROR(VLOOKUP(B332,'输入_物料库存信息'!A:F,5,FALSE),0)</f>
      </c>
      <c r="I332" s="2">
        <f>IFERROR(VLOOKUP(B332,'输入_物料库存信息'!A:F,6,FALSE),0)</f>
      </c>
      <c r="J332" s="2">
        <f>IFERROR(IFERROR(VLOOKUP(B332,'输入-物料产能数据-不考虑工序'!A:E,3,FALSE),0),0)</f>
      </c>
      <c r="K332" s="2">
        <f>IFERROR(VLOOKUP(B332,'输入-物料产能数据-不考虑工序'!A:E,4,FALSE),0)</f>
      </c>
      <c r="L332" s="2">
        <f>IFERROR(VLOOKUP(B332,'输入-物料产能数据-不考虑工序'!A:E,5,FALSE),0)</f>
      </c>
      <c r="M332">
        <f>IFERROR(VLOOKUP(A332,'输入_需求计划'!A:I,9,FALSE),0)</f>
      </c>
    </row>
    <row r="333">
      <c r="A333" s="20">
        <f>'输入_需求计划'!A333</f>
      </c>
      <c r="B333" s="20">
        <f>'输入_需求计划'!C333</f>
      </c>
      <c r="C333" s="20">
        <f>'输入_需求计划'!D333</f>
      </c>
      <c r="D333" s="20">
        <f>'输入_需求计划'!G333</f>
      </c>
      <c r="E333" s="59">
        <f>'输入_需求计划'!H333</f>
      </c>
      <c r="F333" s="2">
        <f>IFERROR(VLOOKUP(B333,'输入_物料库存信息'!A:F,3,FALSE),0)+IFERROR(VLOOKUP(B333,'未完工数据透视表2'!A:B,2,FALSE),0)</f>
      </c>
      <c r="G333" s="2">
        <f>IFERROR(VLOOKUP(B333,'输入_物料库存信息'!A:F,4,FALSE),0)</f>
      </c>
      <c r="H333" s="2">
        <f>IFERROR(VLOOKUP(B333,'输入_物料库存信息'!A:F,5,FALSE),0)</f>
      </c>
      <c r="I333" s="2">
        <f>IFERROR(VLOOKUP(B333,'输入_物料库存信息'!A:F,6,FALSE),0)</f>
      </c>
      <c r="J333" s="2">
        <f>IFERROR(IFERROR(VLOOKUP(B333,'输入-物料产能数据-不考虑工序'!A:E,3,FALSE),0),0)</f>
      </c>
      <c r="K333" s="2">
        <f>IFERROR(VLOOKUP(B333,'输入-物料产能数据-不考虑工序'!A:E,4,FALSE),0)</f>
      </c>
      <c r="L333" s="2">
        <f>IFERROR(VLOOKUP(B333,'输入-物料产能数据-不考虑工序'!A:E,5,FALSE),0)</f>
      </c>
      <c r="M333">
        <f>IFERROR(VLOOKUP(A333,'输入_需求计划'!A:I,9,FALSE),0)</f>
      </c>
    </row>
    <row r="334">
      <c r="A334" s="20">
        <f>'输入_需求计划'!A334</f>
      </c>
      <c r="B334" s="20">
        <f>'输入_需求计划'!C334</f>
      </c>
      <c r="C334" s="20">
        <f>'输入_需求计划'!D334</f>
      </c>
      <c r="D334" s="20">
        <f>'输入_需求计划'!G334</f>
      </c>
      <c r="E334" s="59">
        <f>'输入_需求计划'!H334</f>
      </c>
      <c r="F334" s="2">
        <f>IFERROR(VLOOKUP(B334,'输入_物料库存信息'!A:F,3,FALSE),0)+IFERROR(VLOOKUP(B334,'未完工数据透视表2'!A:B,2,FALSE),0)</f>
      </c>
      <c r="G334" s="2">
        <f>IFERROR(VLOOKUP(B334,'输入_物料库存信息'!A:F,4,FALSE),0)</f>
      </c>
      <c r="H334" s="2">
        <f>IFERROR(VLOOKUP(B334,'输入_物料库存信息'!A:F,5,FALSE),0)</f>
      </c>
      <c r="I334" s="2">
        <f>IFERROR(VLOOKUP(B334,'输入_物料库存信息'!A:F,6,FALSE),0)</f>
      </c>
      <c r="J334" s="2">
        <f>IFERROR(IFERROR(VLOOKUP(B334,'输入-物料产能数据-不考虑工序'!A:E,3,FALSE),0),0)</f>
      </c>
      <c r="K334" s="2">
        <f>IFERROR(VLOOKUP(B334,'输入-物料产能数据-不考虑工序'!A:E,4,FALSE),0)</f>
      </c>
      <c r="L334" s="2">
        <f>IFERROR(VLOOKUP(B334,'输入-物料产能数据-不考虑工序'!A:E,5,FALSE),0)</f>
      </c>
      <c r="M334">
        <f>IFERROR(VLOOKUP(A334,'输入_需求计划'!A:I,9,FALSE),0)</f>
      </c>
    </row>
    <row r="335">
      <c r="A335" s="20">
        <f>'输入_需求计划'!A335</f>
      </c>
      <c r="B335" s="20">
        <f>'输入_需求计划'!C335</f>
      </c>
      <c r="C335" s="20">
        <f>'输入_需求计划'!D335</f>
      </c>
      <c r="D335" s="20">
        <f>'输入_需求计划'!G335</f>
      </c>
      <c r="E335" s="59">
        <f>'输入_需求计划'!H335</f>
      </c>
      <c r="F335" s="2">
        <f>IFERROR(VLOOKUP(B335,'输入_物料库存信息'!A:F,3,FALSE),0)+IFERROR(VLOOKUP(B335,'未完工数据透视表2'!A:B,2,FALSE),0)</f>
      </c>
      <c r="G335" s="2">
        <f>IFERROR(VLOOKUP(B335,'输入_物料库存信息'!A:F,4,FALSE),0)</f>
      </c>
      <c r="H335" s="2">
        <f>IFERROR(VLOOKUP(B335,'输入_物料库存信息'!A:F,5,FALSE),0)</f>
      </c>
      <c r="I335" s="2">
        <f>IFERROR(VLOOKUP(B335,'输入_物料库存信息'!A:F,6,FALSE),0)</f>
      </c>
      <c r="J335" s="2">
        <f>IFERROR(IFERROR(VLOOKUP(B335,'输入-物料产能数据-不考虑工序'!A:E,3,FALSE),0),0)</f>
      </c>
      <c r="K335" s="2">
        <f>IFERROR(VLOOKUP(B335,'输入-物料产能数据-不考虑工序'!A:E,4,FALSE),0)</f>
      </c>
      <c r="L335" s="2">
        <f>IFERROR(VLOOKUP(B335,'输入-物料产能数据-不考虑工序'!A:E,5,FALSE),0)</f>
      </c>
      <c r="M335">
        <f>IFERROR(VLOOKUP(A335,'输入_需求计划'!A:I,9,FALSE),0)</f>
      </c>
    </row>
    <row r="336">
      <c r="A336" s="20">
        <f>'输入_需求计划'!A336</f>
      </c>
      <c r="B336" s="20">
        <f>'输入_需求计划'!C336</f>
      </c>
      <c r="C336" s="20">
        <f>'输入_需求计划'!D336</f>
      </c>
      <c r="D336" s="20">
        <f>'输入_需求计划'!G336</f>
      </c>
      <c r="E336" s="59">
        <f>'输入_需求计划'!H336</f>
      </c>
      <c r="F336" s="2">
        <f>IFERROR(VLOOKUP(B336,'输入_物料库存信息'!A:F,3,FALSE),0)+IFERROR(VLOOKUP(B336,'未完工数据透视表2'!A:B,2,FALSE),0)</f>
      </c>
      <c r="G336" s="2">
        <f>IFERROR(VLOOKUP(B336,'输入_物料库存信息'!A:F,4,FALSE),0)</f>
      </c>
      <c r="H336" s="2">
        <f>IFERROR(VLOOKUP(B336,'输入_物料库存信息'!A:F,5,FALSE),0)</f>
      </c>
      <c r="I336" s="2">
        <f>IFERROR(VLOOKUP(B336,'输入_物料库存信息'!A:F,6,FALSE),0)</f>
      </c>
      <c r="J336" s="2">
        <f>IFERROR(IFERROR(VLOOKUP(B336,'输入-物料产能数据-不考虑工序'!A:E,3,FALSE),0),0)</f>
      </c>
      <c r="K336" s="2">
        <f>IFERROR(VLOOKUP(B336,'输入-物料产能数据-不考虑工序'!A:E,4,FALSE),0)</f>
      </c>
      <c r="L336" s="2">
        <f>IFERROR(VLOOKUP(B336,'输入-物料产能数据-不考虑工序'!A:E,5,FALSE),0)</f>
      </c>
      <c r="M336">
        <f>IFERROR(VLOOKUP(A336,'输入_需求计划'!A:I,9,FALSE),0)</f>
      </c>
    </row>
    <row r="337">
      <c r="A337" s="20">
        <f>'输入_需求计划'!A337</f>
      </c>
      <c r="B337" s="20">
        <f>'输入_需求计划'!C337</f>
      </c>
      <c r="C337" s="20">
        <f>'输入_需求计划'!D337</f>
      </c>
      <c r="D337" s="20">
        <f>'输入_需求计划'!G337</f>
      </c>
      <c r="E337" s="59">
        <f>'输入_需求计划'!H337</f>
      </c>
      <c r="F337" s="2">
        <f>IFERROR(VLOOKUP(B337,'输入_物料库存信息'!A:F,3,FALSE),0)+IFERROR(VLOOKUP(B337,'未完工数据透视表2'!A:B,2,FALSE),0)</f>
      </c>
      <c r="G337" s="2">
        <f>IFERROR(VLOOKUP(B337,'输入_物料库存信息'!A:F,4,FALSE),0)</f>
      </c>
      <c r="H337" s="2">
        <f>IFERROR(VLOOKUP(B337,'输入_物料库存信息'!A:F,5,FALSE),0)</f>
      </c>
      <c r="I337" s="2">
        <f>IFERROR(VLOOKUP(B337,'输入_物料库存信息'!A:F,6,FALSE),0)</f>
      </c>
      <c r="J337" s="2">
        <f>IFERROR(IFERROR(VLOOKUP(B337,'输入-物料产能数据-不考虑工序'!A:E,3,FALSE),0),0)</f>
      </c>
      <c r="K337" s="2">
        <f>IFERROR(VLOOKUP(B337,'输入-物料产能数据-不考虑工序'!A:E,4,FALSE),0)</f>
      </c>
      <c r="L337" s="2">
        <f>IFERROR(VLOOKUP(B337,'输入-物料产能数据-不考虑工序'!A:E,5,FALSE),0)</f>
      </c>
      <c r="M337">
        <f>IFERROR(VLOOKUP(A337,'输入_需求计划'!A:I,9,FALSE),0)</f>
      </c>
    </row>
    <row r="338">
      <c r="A338" s="20">
        <f>'输入_需求计划'!A338</f>
      </c>
      <c r="B338" s="20">
        <f>'输入_需求计划'!C338</f>
      </c>
      <c r="C338" s="20">
        <f>'输入_需求计划'!D338</f>
      </c>
      <c r="D338" s="20">
        <f>'输入_需求计划'!G338</f>
      </c>
      <c r="E338" s="59">
        <f>'输入_需求计划'!H338</f>
      </c>
      <c r="F338" s="2">
        <f>IFERROR(VLOOKUP(B338,'输入_物料库存信息'!A:F,3,FALSE),0)+IFERROR(VLOOKUP(B338,'未完工数据透视表2'!A:B,2,FALSE),0)</f>
      </c>
      <c r="G338" s="2">
        <f>IFERROR(VLOOKUP(B338,'输入_物料库存信息'!A:F,4,FALSE),0)</f>
      </c>
      <c r="H338" s="2">
        <f>IFERROR(VLOOKUP(B338,'输入_物料库存信息'!A:F,5,FALSE),0)</f>
      </c>
      <c r="I338" s="2">
        <f>IFERROR(VLOOKUP(B338,'输入_物料库存信息'!A:F,6,FALSE),0)</f>
      </c>
      <c r="J338" s="2">
        <f>IFERROR(IFERROR(VLOOKUP(B338,'输入-物料产能数据-不考虑工序'!A:E,3,FALSE),0),0)</f>
      </c>
      <c r="K338" s="2">
        <f>IFERROR(VLOOKUP(B338,'输入-物料产能数据-不考虑工序'!A:E,4,FALSE),0)</f>
      </c>
      <c r="L338" s="2">
        <f>IFERROR(VLOOKUP(B338,'输入-物料产能数据-不考虑工序'!A:E,5,FALSE),0)</f>
      </c>
      <c r="M338">
        <f>IFERROR(VLOOKUP(A338,'输入_需求计划'!A:I,9,FALSE),0)</f>
      </c>
    </row>
    <row r="339">
      <c r="A339" s="20">
        <f>'输入_需求计划'!A339</f>
      </c>
      <c r="B339" s="20">
        <f>'输入_需求计划'!C339</f>
      </c>
      <c r="C339" s="20">
        <f>'输入_需求计划'!D339</f>
      </c>
      <c r="D339" s="20">
        <f>'输入_需求计划'!G339</f>
      </c>
      <c r="E339" s="59">
        <f>'输入_需求计划'!H339</f>
      </c>
      <c r="F339" s="2">
        <f>IFERROR(VLOOKUP(B339,'输入_物料库存信息'!A:F,3,FALSE),0)+IFERROR(VLOOKUP(B339,'未完工数据透视表2'!A:B,2,FALSE),0)</f>
      </c>
      <c r="G339" s="2">
        <f>IFERROR(VLOOKUP(B339,'输入_物料库存信息'!A:F,4,FALSE),0)</f>
      </c>
      <c r="H339" s="2">
        <f>IFERROR(VLOOKUP(B339,'输入_物料库存信息'!A:F,5,FALSE),0)</f>
      </c>
      <c r="I339" s="2">
        <f>IFERROR(VLOOKUP(B339,'输入_物料库存信息'!A:F,6,FALSE),0)</f>
      </c>
      <c r="J339" s="2">
        <f>IFERROR(IFERROR(VLOOKUP(B339,'输入-物料产能数据-不考虑工序'!A:E,3,FALSE),0),0)</f>
      </c>
      <c r="K339" s="2">
        <f>IFERROR(VLOOKUP(B339,'输入-物料产能数据-不考虑工序'!A:E,4,FALSE),0)</f>
      </c>
      <c r="L339" s="2">
        <f>IFERROR(VLOOKUP(B339,'输入-物料产能数据-不考虑工序'!A:E,5,FALSE),0)</f>
      </c>
      <c r="M339">
        <f>IFERROR(VLOOKUP(A339,'输入_需求计划'!A:I,9,FALSE),0)</f>
      </c>
    </row>
    <row r="340">
      <c r="A340" s="20">
        <f>'输入_需求计划'!A340</f>
      </c>
      <c r="B340" s="20">
        <f>'输入_需求计划'!C340</f>
      </c>
      <c r="C340" s="20">
        <f>'输入_需求计划'!D340</f>
      </c>
      <c r="D340" s="20">
        <f>'输入_需求计划'!G340</f>
      </c>
      <c r="E340" s="59">
        <f>'输入_需求计划'!H340</f>
      </c>
      <c r="F340" s="2">
        <f>IFERROR(VLOOKUP(B340,'输入_物料库存信息'!A:F,3,FALSE),0)+IFERROR(VLOOKUP(B340,'未完工数据透视表2'!A:B,2,FALSE),0)</f>
      </c>
      <c r="G340" s="2">
        <f>IFERROR(VLOOKUP(B340,'输入_物料库存信息'!A:F,4,FALSE),0)</f>
      </c>
      <c r="H340" s="2">
        <f>IFERROR(VLOOKUP(B340,'输入_物料库存信息'!A:F,5,FALSE),0)</f>
      </c>
      <c r="I340" s="2">
        <f>IFERROR(VLOOKUP(B340,'输入_物料库存信息'!A:F,6,FALSE),0)</f>
      </c>
      <c r="J340" s="2">
        <f>IFERROR(IFERROR(VLOOKUP(B340,'输入-物料产能数据-不考虑工序'!A:E,3,FALSE),0),0)</f>
      </c>
      <c r="K340" s="2">
        <f>IFERROR(VLOOKUP(B340,'输入-物料产能数据-不考虑工序'!A:E,4,FALSE),0)</f>
      </c>
      <c r="L340" s="2">
        <f>IFERROR(VLOOKUP(B340,'输入-物料产能数据-不考虑工序'!A:E,5,FALSE),0)</f>
      </c>
      <c r="M340">
        <f>IFERROR(VLOOKUP(A340,'输入_需求计划'!A:I,9,FALSE),0)</f>
      </c>
    </row>
    <row r="341">
      <c r="A341" s="20">
        <f>'输入_需求计划'!A341</f>
      </c>
      <c r="B341" s="20">
        <f>'输入_需求计划'!C341</f>
      </c>
      <c r="C341" s="20">
        <f>'输入_需求计划'!D341</f>
      </c>
      <c r="D341" s="20">
        <f>'输入_需求计划'!G341</f>
      </c>
      <c r="E341" s="59">
        <f>'输入_需求计划'!H341</f>
      </c>
      <c r="F341" s="2">
        <f>IFERROR(VLOOKUP(B341,'输入_物料库存信息'!A:F,3,FALSE),0)+IFERROR(VLOOKUP(B341,'未完工数据透视表2'!A:B,2,FALSE),0)</f>
      </c>
      <c r="G341" s="2">
        <f>IFERROR(VLOOKUP(B341,'输入_物料库存信息'!A:F,4,FALSE),0)</f>
      </c>
      <c r="H341" s="2">
        <f>IFERROR(VLOOKUP(B341,'输入_物料库存信息'!A:F,5,FALSE),0)</f>
      </c>
      <c r="I341" s="2">
        <f>IFERROR(VLOOKUP(B341,'输入_物料库存信息'!A:F,6,FALSE),0)</f>
      </c>
      <c r="J341" s="2">
        <f>IFERROR(IFERROR(VLOOKUP(B341,'输入-物料产能数据-不考虑工序'!A:E,3,FALSE),0),0)</f>
      </c>
      <c r="K341" s="2">
        <f>IFERROR(VLOOKUP(B341,'输入-物料产能数据-不考虑工序'!A:E,4,FALSE),0)</f>
      </c>
      <c r="L341" s="2">
        <f>IFERROR(VLOOKUP(B341,'输入-物料产能数据-不考虑工序'!A:E,5,FALSE),0)</f>
      </c>
      <c r="M341">
        <f>IFERROR(VLOOKUP(A341,'输入_需求计划'!A:I,9,FALSE),0)</f>
      </c>
    </row>
    <row r="342">
      <c r="A342" s="20">
        <f>'输入_需求计划'!A342</f>
      </c>
      <c r="B342" s="20">
        <f>'输入_需求计划'!C342</f>
      </c>
      <c r="C342" s="20">
        <f>'输入_需求计划'!D342</f>
      </c>
      <c r="D342" s="20">
        <f>'输入_需求计划'!G342</f>
      </c>
      <c r="E342" s="59">
        <f>'输入_需求计划'!H342</f>
      </c>
      <c r="F342" s="2">
        <f>IFERROR(VLOOKUP(B342,'输入_物料库存信息'!A:F,3,FALSE),0)+IFERROR(VLOOKUP(B342,'未完工数据透视表2'!A:B,2,FALSE),0)</f>
      </c>
      <c r="G342" s="2">
        <f>IFERROR(VLOOKUP(B342,'输入_物料库存信息'!A:F,4,FALSE),0)</f>
      </c>
      <c r="H342" s="2">
        <f>IFERROR(VLOOKUP(B342,'输入_物料库存信息'!A:F,5,FALSE),0)</f>
      </c>
      <c r="I342" s="2">
        <f>IFERROR(VLOOKUP(B342,'输入_物料库存信息'!A:F,6,FALSE),0)</f>
      </c>
      <c r="J342" s="2">
        <f>IFERROR(IFERROR(VLOOKUP(B342,'输入-物料产能数据-不考虑工序'!A:E,3,FALSE),0),0)</f>
      </c>
      <c r="K342" s="2">
        <f>IFERROR(VLOOKUP(B342,'输入-物料产能数据-不考虑工序'!A:E,4,FALSE),0)</f>
      </c>
      <c r="L342" s="2">
        <f>IFERROR(VLOOKUP(B342,'输入-物料产能数据-不考虑工序'!A:E,5,FALSE),0)</f>
      </c>
      <c r="M342">
        <f>IFERROR(VLOOKUP(A342,'输入_需求计划'!A:I,9,FALSE),0)</f>
      </c>
    </row>
    <row r="343">
      <c r="A343" s="20">
        <f>'输入_需求计划'!A343</f>
      </c>
      <c r="B343" s="20">
        <f>'输入_需求计划'!C343</f>
      </c>
      <c r="C343" s="20">
        <f>'输入_需求计划'!D343</f>
      </c>
      <c r="D343" s="20">
        <f>'输入_需求计划'!G343</f>
      </c>
      <c r="E343" s="59">
        <f>'输入_需求计划'!H343</f>
      </c>
      <c r="F343" s="2">
        <f>IFERROR(VLOOKUP(B343,'输入_物料库存信息'!A:F,3,FALSE),0)+IFERROR(VLOOKUP(B343,'未完工数据透视表2'!A:B,2,FALSE),0)</f>
      </c>
      <c r="G343" s="2">
        <f>IFERROR(VLOOKUP(B343,'输入_物料库存信息'!A:F,4,FALSE),0)</f>
      </c>
      <c r="H343" s="2">
        <f>IFERROR(VLOOKUP(B343,'输入_物料库存信息'!A:F,5,FALSE),0)</f>
      </c>
      <c r="I343" s="2">
        <f>IFERROR(VLOOKUP(B343,'输入_物料库存信息'!A:F,6,FALSE),0)</f>
      </c>
      <c r="J343" s="2">
        <f>IFERROR(IFERROR(VLOOKUP(B343,'输入-物料产能数据-不考虑工序'!A:E,3,FALSE),0),0)</f>
      </c>
      <c r="K343" s="2">
        <f>IFERROR(VLOOKUP(B343,'输入-物料产能数据-不考虑工序'!A:E,4,FALSE),0)</f>
      </c>
      <c r="L343" s="2">
        <f>IFERROR(VLOOKUP(B343,'输入-物料产能数据-不考虑工序'!A:E,5,FALSE),0)</f>
      </c>
      <c r="M343">
        <f>IFERROR(VLOOKUP(A343,'输入_需求计划'!A:I,9,FALSE),0)</f>
      </c>
    </row>
    <row r="344">
      <c r="A344" s="20">
        <f>'输入_需求计划'!A344</f>
      </c>
      <c r="B344" s="20">
        <f>'输入_需求计划'!C344</f>
      </c>
      <c r="C344" s="20">
        <f>'输入_需求计划'!D344</f>
      </c>
      <c r="D344" s="20">
        <f>'输入_需求计划'!G344</f>
      </c>
      <c r="E344" s="59">
        <f>'输入_需求计划'!H344</f>
      </c>
      <c r="F344" s="2">
        <f>IFERROR(VLOOKUP(B344,'输入_物料库存信息'!A:F,3,FALSE),0)+IFERROR(VLOOKUP(B344,'未完工数据透视表2'!A:B,2,FALSE),0)</f>
      </c>
      <c r="G344" s="2">
        <f>IFERROR(VLOOKUP(B344,'输入_物料库存信息'!A:F,4,FALSE),0)</f>
      </c>
      <c r="H344" s="2">
        <f>IFERROR(VLOOKUP(B344,'输入_物料库存信息'!A:F,5,FALSE),0)</f>
      </c>
      <c r="I344" s="2">
        <f>IFERROR(VLOOKUP(B344,'输入_物料库存信息'!A:F,6,FALSE),0)</f>
      </c>
      <c r="J344" s="2">
        <f>IFERROR(IFERROR(VLOOKUP(B344,'输入-物料产能数据-不考虑工序'!A:E,3,FALSE),0),0)</f>
      </c>
      <c r="K344" s="2">
        <f>IFERROR(VLOOKUP(B344,'输入-物料产能数据-不考虑工序'!A:E,4,FALSE),0)</f>
      </c>
      <c r="L344" s="2">
        <f>IFERROR(VLOOKUP(B344,'输入-物料产能数据-不考虑工序'!A:E,5,FALSE),0)</f>
      </c>
      <c r="M344">
        <f>IFERROR(VLOOKUP(A344,'输入_需求计划'!A:I,9,FALSE),0)</f>
      </c>
    </row>
    <row r="345">
      <c r="A345" s="20">
        <f>'输入_需求计划'!A345</f>
      </c>
      <c r="B345" s="20">
        <f>'输入_需求计划'!C345</f>
      </c>
      <c r="C345" s="20">
        <f>'输入_需求计划'!D345</f>
      </c>
      <c r="D345" s="20">
        <f>'输入_需求计划'!G345</f>
      </c>
      <c r="E345" s="59">
        <f>'输入_需求计划'!H345</f>
      </c>
      <c r="F345" s="2">
        <f>IFERROR(VLOOKUP(B345,'输入_物料库存信息'!A:F,3,FALSE),0)+IFERROR(VLOOKUP(B345,'未完工数据透视表2'!A:B,2,FALSE),0)</f>
      </c>
      <c r="G345" s="2">
        <f>IFERROR(VLOOKUP(B345,'输入_物料库存信息'!A:F,4,FALSE),0)</f>
      </c>
      <c r="H345" s="2">
        <f>IFERROR(VLOOKUP(B345,'输入_物料库存信息'!A:F,5,FALSE),0)</f>
      </c>
      <c r="I345" s="2">
        <f>IFERROR(VLOOKUP(B345,'输入_物料库存信息'!A:F,6,FALSE),0)</f>
      </c>
      <c r="J345" s="2">
        <f>IFERROR(IFERROR(VLOOKUP(B345,'输入-物料产能数据-不考虑工序'!A:E,3,FALSE),0),0)</f>
      </c>
      <c r="K345" s="2">
        <f>IFERROR(VLOOKUP(B345,'输入-物料产能数据-不考虑工序'!A:E,4,FALSE),0)</f>
      </c>
      <c r="L345" s="2">
        <f>IFERROR(VLOOKUP(B345,'输入-物料产能数据-不考虑工序'!A:E,5,FALSE),0)</f>
      </c>
      <c r="M345">
        <f>IFERROR(VLOOKUP(A345,'输入_需求计划'!A:I,9,FALSE),0)</f>
      </c>
    </row>
    <row r="346">
      <c r="A346" s="20">
        <f>'输入_需求计划'!A346</f>
      </c>
      <c r="B346" s="20">
        <f>'输入_需求计划'!C346</f>
      </c>
      <c r="C346" s="20">
        <f>'输入_需求计划'!D346</f>
      </c>
      <c r="D346" s="20">
        <f>'输入_需求计划'!G346</f>
      </c>
      <c r="E346" s="59">
        <f>'输入_需求计划'!H346</f>
      </c>
      <c r="F346" s="2">
        <f>IFERROR(VLOOKUP(B346,'输入_物料库存信息'!A:F,3,FALSE),0)+IFERROR(VLOOKUP(B346,'未完工数据透视表2'!A:B,2,FALSE),0)</f>
      </c>
      <c r="G346" s="2">
        <f>IFERROR(VLOOKUP(B346,'输入_物料库存信息'!A:F,4,FALSE),0)</f>
      </c>
      <c r="H346" s="2">
        <f>IFERROR(VLOOKUP(B346,'输入_物料库存信息'!A:F,5,FALSE),0)</f>
      </c>
      <c r="I346" s="2">
        <f>IFERROR(VLOOKUP(B346,'输入_物料库存信息'!A:F,6,FALSE),0)</f>
      </c>
      <c r="J346" s="2">
        <f>IFERROR(IFERROR(VLOOKUP(B346,'输入-物料产能数据-不考虑工序'!A:E,3,FALSE),0),0)</f>
      </c>
      <c r="K346" s="2">
        <f>IFERROR(VLOOKUP(B346,'输入-物料产能数据-不考虑工序'!A:E,4,FALSE),0)</f>
      </c>
      <c r="L346" s="2">
        <f>IFERROR(VLOOKUP(B346,'输入-物料产能数据-不考虑工序'!A:E,5,FALSE),0)</f>
      </c>
      <c r="M346">
        <f>IFERROR(VLOOKUP(A346,'输入_需求计划'!A:I,9,FALSE),0)</f>
      </c>
    </row>
    <row r="347">
      <c r="A347" s="20">
        <f>'输入_需求计划'!A347</f>
      </c>
      <c r="B347" s="20">
        <f>'输入_需求计划'!C347</f>
      </c>
      <c r="C347" s="20">
        <f>'输入_需求计划'!D347</f>
      </c>
      <c r="D347" s="20">
        <f>'输入_需求计划'!G347</f>
      </c>
      <c r="E347" s="59">
        <f>'输入_需求计划'!H347</f>
      </c>
      <c r="F347" s="2">
        <f>IFERROR(VLOOKUP(B347,'输入_物料库存信息'!A:F,3,FALSE),0)+IFERROR(VLOOKUP(B347,'未完工数据透视表2'!A:B,2,FALSE),0)</f>
      </c>
      <c r="G347" s="2">
        <f>IFERROR(VLOOKUP(B347,'输入_物料库存信息'!A:F,4,FALSE),0)</f>
      </c>
      <c r="H347" s="2">
        <f>IFERROR(VLOOKUP(B347,'输入_物料库存信息'!A:F,5,FALSE),0)</f>
      </c>
      <c r="I347" s="2">
        <f>IFERROR(VLOOKUP(B347,'输入_物料库存信息'!A:F,6,FALSE),0)</f>
      </c>
      <c r="J347" s="2">
        <f>IFERROR(IFERROR(VLOOKUP(B347,'输入-物料产能数据-不考虑工序'!A:E,3,FALSE),0),0)</f>
      </c>
      <c r="K347" s="2">
        <f>IFERROR(VLOOKUP(B347,'输入-物料产能数据-不考虑工序'!A:E,4,FALSE),0)</f>
      </c>
      <c r="L347" s="2">
        <f>IFERROR(VLOOKUP(B347,'输入-物料产能数据-不考虑工序'!A:E,5,FALSE),0)</f>
      </c>
      <c r="M347">
        <f>IFERROR(VLOOKUP(A347,'输入_需求计划'!A:I,9,FALSE),0)</f>
      </c>
    </row>
    <row r="348">
      <c r="A348" s="20">
        <f>'输入_需求计划'!A348</f>
      </c>
      <c r="B348" s="20">
        <f>'输入_需求计划'!C348</f>
      </c>
      <c r="C348" s="20">
        <f>'输入_需求计划'!D348</f>
      </c>
      <c r="D348" s="20">
        <f>'输入_需求计划'!G348</f>
      </c>
      <c r="E348" s="59">
        <f>'输入_需求计划'!H348</f>
      </c>
      <c r="F348" s="2">
        <f>IFERROR(VLOOKUP(B348,'输入_物料库存信息'!A:F,3,FALSE),0)+IFERROR(VLOOKUP(B348,'未完工数据透视表2'!A:B,2,FALSE),0)</f>
      </c>
      <c r="G348" s="2">
        <f>IFERROR(VLOOKUP(B348,'输入_物料库存信息'!A:F,4,FALSE),0)</f>
      </c>
      <c r="H348" s="2">
        <f>IFERROR(VLOOKUP(B348,'输入_物料库存信息'!A:F,5,FALSE),0)</f>
      </c>
      <c r="I348" s="2">
        <f>IFERROR(VLOOKUP(B348,'输入_物料库存信息'!A:F,6,FALSE),0)</f>
      </c>
      <c r="J348" s="2">
        <f>IFERROR(IFERROR(VLOOKUP(B348,'输入-物料产能数据-不考虑工序'!A:E,3,FALSE),0),0)</f>
      </c>
      <c r="K348" s="2">
        <f>IFERROR(VLOOKUP(B348,'输入-物料产能数据-不考虑工序'!A:E,4,FALSE),0)</f>
      </c>
      <c r="L348" s="2">
        <f>IFERROR(VLOOKUP(B348,'输入-物料产能数据-不考虑工序'!A:E,5,FALSE),0)</f>
      </c>
      <c r="M348">
        <f>IFERROR(VLOOKUP(A348,'输入_需求计划'!A:I,9,FALSE),0)</f>
      </c>
    </row>
    <row r="349">
      <c r="A349" s="20">
        <f>'输入_需求计划'!A349</f>
      </c>
      <c r="B349" s="20">
        <f>'输入_需求计划'!C349</f>
      </c>
      <c r="C349" s="20">
        <f>'输入_需求计划'!D349</f>
      </c>
      <c r="D349" s="20">
        <f>'输入_需求计划'!G349</f>
      </c>
      <c r="E349" s="59">
        <f>'输入_需求计划'!H349</f>
      </c>
      <c r="F349" s="2">
        <f>IFERROR(VLOOKUP(B349,'输入_物料库存信息'!A:F,3,FALSE),0)+IFERROR(VLOOKUP(B349,'未完工数据透视表2'!A:B,2,FALSE),0)</f>
      </c>
      <c r="G349" s="2">
        <f>IFERROR(VLOOKUP(B349,'输入_物料库存信息'!A:F,4,FALSE),0)</f>
      </c>
      <c r="H349" s="2">
        <f>IFERROR(VLOOKUP(B349,'输入_物料库存信息'!A:F,5,FALSE),0)</f>
      </c>
      <c r="I349" s="2">
        <f>IFERROR(VLOOKUP(B349,'输入_物料库存信息'!A:F,6,FALSE),0)</f>
      </c>
      <c r="J349" s="2">
        <f>IFERROR(IFERROR(VLOOKUP(B349,'输入-物料产能数据-不考虑工序'!A:E,3,FALSE),0),0)</f>
      </c>
      <c r="K349" s="2">
        <f>IFERROR(VLOOKUP(B349,'输入-物料产能数据-不考虑工序'!A:E,4,FALSE),0)</f>
      </c>
      <c r="L349" s="2">
        <f>IFERROR(VLOOKUP(B349,'输入-物料产能数据-不考虑工序'!A:E,5,FALSE),0)</f>
      </c>
      <c r="M349">
        <f>IFERROR(VLOOKUP(A349,'输入_需求计划'!A:I,9,FALSE),0)</f>
      </c>
    </row>
    <row r="350">
      <c r="A350" s="20">
        <f>'输入_需求计划'!A350</f>
      </c>
      <c r="B350" s="20">
        <f>'输入_需求计划'!C350</f>
      </c>
      <c r="C350" s="20">
        <f>'输入_需求计划'!D350</f>
      </c>
      <c r="D350" s="20">
        <f>'输入_需求计划'!G350</f>
      </c>
      <c r="E350" s="59">
        <f>'输入_需求计划'!H350</f>
      </c>
      <c r="F350" s="2">
        <f>IFERROR(VLOOKUP(B350,'输入_物料库存信息'!A:F,3,FALSE),0)+IFERROR(VLOOKUP(B350,'未完工数据透视表2'!A:B,2,FALSE),0)</f>
      </c>
      <c r="G350" s="2">
        <f>IFERROR(VLOOKUP(B350,'输入_物料库存信息'!A:F,4,FALSE),0)</f>
      </c>
      <c r="H350" s="2">
        <f>IFERROR(VLOOKUP(B350,'输入_物料库存信息'!A:F,5,FALSE),0)</f>
      </c>
      <c r="I350" s="2">
        <f>IFERROR(VLOOKUP(B350,'输入_物料库存信息'!A:F,6,FALSE),0)</f>
      </c>
      <c r="J350" s="2">
        <f>IFERROR(IFERROR(VLOOKUP(B350,'输入-物料产能数据-不考虑工序'!A:E,3,FALSE),0),0)</f>
      </c>
      <c r="K350" s="2">
        <f>IFERROR(VLOOKUP(B350,'输入-物料产能数据-不考虑工序'!A:E,4,FALSE),0)</f>
      </c>
      <c r="L350" s="2">
        <f>IFERROR(VLOOKUP(B350,'输入-物料产能数据-不考虑工序'!A:E,5,FALSE),0)</f>
      </c>
      <c r="M350">
        <f>IFERROR(VLOOKUP(A350,'输入_需求计划'!A:I,9,FALSE),0)</f>
      </c>
    </row>
    <row r="351">
      <c r="A351" s="20">
        <f>'输入_需求计划'!A351</f>
      </c>
      <c r="B351" s="20">
        <f>'输入_需求计划'!C351</f>
      </c>
      <c r="C351" s="20">
        <f>'输入_需求计划'!D351</f>
      </c>
      <c r="D351" s="20">
        <f>'输入_需求计划'!G351</f>
      </c>
      <c r="E351" s="59">
        <f>'输入_需求计划'!H351</f>
      </c>
      <c r="F351" s="2">
        <f>IFERROR(VLOOKUP(B351,'输入_物料库存信息'!A:F,3,FALSE),0)+IFERROR(VLOOKUP(B351,'未完工数据透视表2'!A:B,2,FALSE),0)</f>
      </c>
      <c r="G351" s="2">
        <f>IFERROR(VLOOKUP(B351,'输入_物料库存信息'!A:F,4,FALSE),0)</f>
      </c>
      <c r="H351" s="2">
        <f>IFERROR(VLOOKUP(B351,'输入_物料库存信息'!A:F,5,FALSE),0)</f>
      </c>
      <c r="I351" s="2">
        <f>IFERROR(VLOOKUP(B351,'输入_物料库存信息'!A:F,6,FALSE),0)</f>
      </c>
      <c r="J351" s="2">
        <f>IFERROR(IFERROR(VLOOKUP(B351,'输入-物料产能数据-不考虑工序'!A:E,3,FALSE),0),0)</f>
      </c>
      <c r="K351" s="2">
        <f>IFERROR(VLOOKUP(B351,'输入-物料产能数据-不考虑工序'!A:E,4,FALSE),0)</f>
      </c>
      <c r="L351" s="2">
        <f>IFERROR(VLOOKUP(B351,'输入-物料产能数据-不考虑工序'!A:E,5,FALSE),0)</f>
      </c>
      <c r="M351">
        <f>IFERROR(VLOOKUP(A351,'输入_需求计划'!A:I,9,FALSE),0)</f>
      </c>
    </row>
    <row r="352">
      <c r="A352" s="20">
        <f>'输入_需求计划'!A352</f>
      </c>
      <c r="B352" s="20">
        <f>'输入_需求计划'!C352</f>
      </c>
      <c r="C352" s="20">
        <f>'输入_需求计划'!D352</f>
      </c>
      <c r="D352" s="20">
        <f>'输入_需求计划'!G352</f>
      </c>
      <c r="E352" s="59">
        <f>'输入_需求计划'!H352</f>
      </c>
      <c r="F352" s="2">
        <f>IFERROR(VLOOKUP(B352,'输入_物料库存信息'!A:F,3,FALSE),0)+IFERROR(VLOOKUP(B352,'未完工数据透视表2'!A:B,2,FALSE),0)</f>
      </c>
      <c r="G352" s="2">
        <f>IFERROR(VLOOKUP(B352,'输入_物料库存信息'!A:F,4,FALSE),0)</f>
      </c>
      <c r="H352" s="2">
        <f>IFERROR(VLOOKUP(B352,'输入_物料库存信息'!A:F,5,FALSE),0)</f>
      </c>
      <c r="I352" s="2">
        <f>IFERROR(VLOOKUP(B352,'输入_物料库存信息'!A:F,6,FALSE),0)</f>
      </c>
      <c r="J352" s="2">
        <f>IFERROR(IFERROR(VLOOKUP(B352,'输入-物料产能数据-不考虑工序'!A:E,3,FALSE),0),0)</f>
      </c>
      <c r="K352" s="2">
        <f>IFERROR(VLOOKUP(B352,'输入-物料产能数据-不考虑工序'!A:E,4,FALSE),0)</f>
      </c>
      <c r="L352" s="2">
        <f>IFERROR(VLOOKUP(B352,'输入-物料产能数据-不考虑工序'!A:E,5,FALSE),0)</f>
      </c>
      <c r="M352">
        <f>IFERROR(VLOOKUP(A352,'输入_需求计划'!A:I,9,FALSE),0)</f>
      </c>
    </row>
    <row r="353">
      <c r="A353" s="20">
        <f>'输入_需求计划'!A353</f>
      </c>
      <c r="B353" s="20">
        <f>'输入_需求计划'!C353</f>
      </c>
      <c r="C353" s="20">
        <f>'输入_需求计划'!D353</f>
      </c>
      <c r="D353" s="20">
        <f>'输入_需求计划'!G353</f>
      </c>
      <c r="E353" s="59">
        <f>'输入_需求计划'!H353</f>
      </c>
      <c r="F353" s="2">
        <f>IFERROR(VLOOKUP(B353,'输入_物料库存信息'!A:F,3,FALSE),0)+IFERROR(VLOOKUP(B353,'未完工数据透视表2'!A:B,2,FALSE),0)</f>
      </c>
      <c r="G353" s="2">
        <f>IFERROR(VLOOKUP(B353,'输入_物料库存信息'!A:F,4,FALSE),0)</f>
      </c>
      <c r="H353" s="2">
        <f>IFERROR(VLOOKUP(B353,'输入_物料库存信息'!A:F,5,FALSE),0)</f>
      </c>
      <c r="I353" s="2">
        <f>IFERROR(VLOOKUP(B353,'输入_物料库存信息'!A:F,6,FALSE),0)</f>
      </c>
      <c r="J353" s="2">
        <f>IFERROR(IFERROR(VLOOKUP(B353,'输入-物料产能数据-不考虑工序'!A:E,3,FALSE),0),0)</f>
      </c>
      <c r="K353" s="2">
        <f>IFERROR(VLOOKUP(B353,'输入-物料产能数据-不考虑工序'!A:E,4,FALSE),0)</f>
      </c>
      <c r="L353" s="2">
        <f>IFERROR(VLOOKUP(B353,'输入-物料产能数据-不考虑工序'!A:E,5,FALSE),0)</f>
      </c>
      <c r="M353">
        <f>IFERROR(VLOOKUP(A353,'输入_需求计划'!A:I,9,FALSE),0)</f>
      </c>
    </row>
    <row r="354">
      <c r="A354" s="20">
        <f>'输入_需求计划'!A354</f>
      </c>
      <c r="B354" s="20">
        <f>'输入_需求计划'!C354</f>
      </c>
      <c r="C354" s="20">
        <f>'输入_需求计划'!D354</f>
      </c>
      <c r="D354" s="20">
        <f>'输入_需求计划'!G354</f>
      </c>
      <c r="E354" s="59">
        <f>'输入_需求计划'!H354</f>
      </c>
      <c r="F354" s="2">
        <f>IFERROR(VLOOKUP(B354,'输入_物料库存信息'!A:F,3,FALSE),0)+IFERROR(VLOOKUP(B354,'未完工数据透视表2'!A:B,2,FALSE),0)</f>
      </c>
      <c r="G354" s="2">
        <f>IFERROR(VLOOKUP(B354,'输入_物料库存信息'!A:F,4,FALSE),0)</f>
      </c>
      <c r="H354" s="2">
        <f>IFERROR(VLOOKUP(B354,'输入_物料库存信息'!A:F,5,FALSE),0)</f>
      </c>
      <c r="I354" s="2">
        <f>IFERROR(VLOOKUP(B354,'输入_物料库存信息'!A:F,6,FALSE),0)</f>
      </c>
      <c r="J354" s="2">
        <f>IFERROR(IFERROR(VLOOKUP(B354,'输入-物料产能数据-不考虑工序'!A:E,3,FALSE),0),0)</f>
      </c>
      <c r="K354" s="2">
        <f>IFERROR(VLOOKUP(B354,'输入-物料产能数据-不考虑工序'!A:E,4,FALSE),0)</f>
      </c>
      <c r="L354" s="2">
        <f>IFERROR(VLOOKUP(B354,'输入-物料产能数据-不考虑工序'!A:E,5,FALSE),0)</f>
      </c>
      <c r="M354">
        <f>IFERROR(VLOOKUP(A354,'输入_需求计划'!A:I,9,FALSE),0)</f>
      </c>
    </row>
    <row r="355">
      <c r="A355" s="20">
        <f>'输入_需求计划'!A355</f>
      </c>
      <c r="B355" s="20">
        <f>'输入_需求计划'!C355</f>
      </c>
      <c r="C355" s="20">
        <f>'输入_需求计划'!D355</f>
      </c>
      <c r="D355" s="20">
        <f>'输入_需求计划'!G355</f>
      </c>
      <c r="E355" s="59">
        <f>'输入_需求计划'!H355</f>
      </c>
      <c r="F355" s="2">
        <f>IFERROR(VLOOKUP(B355,'输入_物料库存信息'!A:F,3,FALSE),0)+IFERROR(VLOOKUP(B355,'未完工数据透视表2'!A:B,2,FALSE),0)</f>
      </c>
      <c r="G355" s="2">
        <f>IFERROR(VLOOKUP(B355,'输入_物料库存信息'!A:F,4,FALSE),0)</f>
      </c>
      <c r="H355" s="2">
        <f>IFERROR(VLOOKUP(B355,'输入_物料库存信息'!A:F,5,FALSE),0)</f>
      </c>
      <c r="I355" s="2">
        <f>IFERROR(VLOOKUP(B355,'输入_物料库存信息'!A:F,6,FALSE),0)</f>
      </c>
      <c r="J355" s="2">
        <f>IFERROR(IFERROR(VLOOKUP(B355,'输入-物料产能数据-不考虑工序'!A:E,3,FALSE),0),0)</f>
      </c>
      <c r="K355" s="2">
        <f>IFERROR(VLOOKUP(B355,'输入-物料产能数据-不考虑工序'!A:E,4,FALSE),0)</f>
      </c>
      <c r="L355" s="2">
        <f>IFERROR(VLOOKUP(B355,'输入-物料产能数据-不考虑工序'!A:E,5,FALSE),0)</f>
      </c>
      <c r="M355">
        <f>IFERROR(VLOOKUP(A355,'输入_需求计划'!A:I,9,FALSE),0)</f>
      </c>
    </row>
    <row r="356">
      <c r="A356" s="20">
        <f>'输入_需求计划'!A356</f>
      </c>
      <c r="B356" s="20">
        <f>'输入_需求计划'!C356</f>
      </c>
      <c r="C356" s="20">
        <f>'输入_需求计划'!D356</f>
      </c>
      <c r="D356" s="20">
        <f>'输入_需求计划'!G356</f>
      </c>
      <c r="E356" s="59">
        <f>'输入_需求计划'!H356</f>
      </c>
      <c r="F356" s="2">
        <f>IFERROR(VLOOKUP(B356,'输入_物料库存信息'!A:F,3,FALSE),0)+IFERROR(VLOOKUP(B356,'未完工数据透视表2'!A:B,2,FALSE),0)</f>
      </c>
      <c r="G356" s="2">
        <f>IFERROR(VLOOKUP(B356,'输入_物料库存信息'!A:F,4,FALSE),0)</f>
      </c>
      <c r="H356" s="2">
        <f>IFERROR(VLOOKUP(B356,'输入_物料库存信息'!A:F,5,FALSE),0)</f>
      </c>
      <c r="I356" s="2">
        <f>IFERROR(VLOOKUP(B356,'输入_物料库存信息'!A:F,6,FALSE),0)</f>
      </c>
      <c r="J356" s="2">
        <f>IFERROR(IFERROR(VLOOKUP(B356,'输入-物料产能数据-不考虑工序'!A:E,3,FALSE),0),0)</f>
      </c>
      <c r="K356" s="2">
        <f>IFERROR(VLOOKUP(B356,'输入-物料产能数据-不考虑工序'!A:E,4,FALSE),0)</f>
      </c>
      <c r="L356" s="2">
        <f>IFERROR(VLOOKUP(B356,'输入-物料产能数据-不考虑工序'!A:E,5,FALSE),0)</f>
      </c>
      <c r="M356">
        <f>IFERROR(VLOOKUP(A356,'输入_需求计划'!A:I,9,FALSE),0)</f>
      </c>
    </row>
    <row r="357">
      <c r="A357" s="20">
        <f>'输入_需求计划'!A357</f>
      </c>
      <c r="B357" s="20">
        <f>'输入_需求计划'!C357</f>
      </c>
      <c r="C357" s="20">
        <f>'输入_需求计划'!D357</f>
      </c>
      <c r="D357" s="20">
        <f>'输入_需求计划'!G357</f>
      </c>
      <c r="E357" s="59">
        <f>'输入_需求计划'!H357</f>
      </c>
      <c r="F357" s="2">
        <f>IFERROR(VLOOKUP(B357,'输入_物料库存信息'!A:F,3,FALSE),0)+IFERROR(VLOOKUP(B357,'未完工数据透视表2'!A:B,2,FALSE),0)</f>
      </c>
      <c r="G357" s="2">
        <f>IFERROR(VLOOKUP(B357,'输入_物料库存信息'!A:F,4,FALSE),0)</f>
      </c>
      <c r="H357" s="2">
        <f>IFERROR(VLOOKUP(B357,'输入_物料库存信息'!A:F,5,FALSE),0)</f>
      </c>
      <c r="I357" s="2">
        <f>IFERROR(VLOOKUP(B357,'输入_物料库存信息'!A:F,6,FALSE),0)</f>
      </c>
      <c r="J357" s="2">
        <f>IFERROR(IFERROR(VLOOKUP(B357,'输入-物料产能数据-不考虑工序'!A:E,3,FALSE),0),0)</f>
      </c>
      <c r="K357" s="2">
        <f>IFERROR(VLOOKUP(B357,'输入-物料产能数据-不考虑工序'!A:E,4,FALSE),0)</f>
      </c>
      <c r="L357" s="2">
        <f>IFERROR(VLOOKUP(B357,'输入-物料产能数据-不考虑工序'!A:E,5,FALSE),0)</f>
      </c>
      <c r="M357">
        <f>IFERROR(VLOOKUP(A357,'输入_需求计划'!A:I,9,FALSE),0)</f>
      </c>
    </row>
    <row r="358">
      <c r="A358" s="20">
        <f>'输入_需求计划'!A358</f>
      </c>
      <c r="B358" s="20">
        <f>'输入_需求计划'!C358</f>
      </c>
      <c r="C358" s="20">
        <f>'输入_需求计划'!D358</f>
      </c>
      <c r="D358" s="20">
        <f>'输入_需求计划'!G358</f>
      </c>
      <c r="E358" s="59">
        <f>'输入_需求计划'!H358</f>
      </c>
      <c r="F358" s="2">
        <f>IFERROR(VLOOKUP(B358,'输入_物料库存信息'!A:F,3,FALSE),0)+IFERROR(VLOOKUP(B358,'未完工数据透视表2'!A:B,2,FALSE),0)</f>
      </c>
      <c r="G358" s="2">
        <f>IFERROR(VLOOKUP(B358,'输入_物料库存信息'!A:F,4,FALSE),0)</f>
      </c>
      <c r="H358" s="2">
        <f>IFERROR(VLOOKUP(B358,'输入_物料库存信息'!A:F,5,FALSE),0)</f>
      </c>
      <c r="I358" s="2">
        <f>IFERROR(VLOOKUP(B358,'输入_物料库存信息'!A:F,6,FALSE),0)</f>
      </c>
      <c r="J358" s="2">
        <f>IFERROR(IFERROR(VLOOKUP(B358,'输入-物料产能数据-不考虑工序'!A:E,3,FALSE),0),0)</f>
      </c>
      <c r="K358" s="2">
        <f>IFERROR(VLOOKUP(B358,'输入-物料产能数据-不考虑工序'!A:E,4,FALSE),0)</f>
      </c>
      <c r="L358" s="2">
        <f>IFERROR(VLOOKUP(B358,'输入-物料产能数据-不考虑工序'!A:E,5,FALSE),0)</f>
      </c>
      <c r="M358">
        <f>IFERROR(VLOOKUP(A358,'输入_需求计划'!A:I,9,FALSE),0)</f>
      </c>
    </row>
    <row r="359">
      <c r="A359" s="20">
        <f>'输入_需求计划'!A359</f>
      </c>
      <c r="B359" s="20">
        <f>'输入_需求计划'!C359</f>
      </c>
      <c r="C359" s="20">
        <f>'输入_需求计划'!D359</f>
      </c>
      <c r="D359" s="20">
        <f>'输入_需求计划'!G359</f>
      </c>
      <c r="E359" s="59">
        <f>'输入_需求计划'!H359</f>
      </c>
      <c r="F359" s="2">
        <f>IFERROR(VLOOKUP(B359,'输入_物料库存信息'!A:F,3,FALSE),0)+IFERROR(VLOOKUP(B359,'未完工数据透视表2'!A:B,2,FALSE),0)</f>
      </c>
      <c r="G359" s="2">
        <f>IFERROR(VLOOKUP(B359,'输入_物料库存信息'!A:F,4,FALSE),0)</f>
      </c>
      <c r="H359" s="2">
        <f>IFERROR(VLOOKUP(B359,'输入_物料库存信息'!A:F,5,FALSE),0)</f>
      </c>
      <c r="I359" s="2">
        <f>IFERROR(VLOOKUP(B359,'输入_物料库存信息'!A:F,6,FALSE),0)</f>
      </c>
      <c r="J359" s="2">
        <f>IFERROR(IFERROR(VLOOKUP(B359,'输入-物料产能数据-不考虑工序'!A:E,3,FALSE),0),0)</f>
      </c>
      <c r="K359" s="2">
        <f>IFERROR(VLOOKUP(B359,'输入-物料产能数据-不考虑工序'!A:E,4,FALSE),0)</f>
      </c>
      <c r="L359" s="2">
        <f>IFERROR(VLOOKUP(B359,'输入-物料产能数据-不考虑工序'!A:E,5,FALSE),0)</f>
      </c>
      <c r="M359">
        <f>IFERROR(VLOOKUP(A359,'输入_需求计划'!A:I,9,FALSE),0)</f>
      </c>
    </row>
    <row r="360">
      <c r="A360" s="20">
        <f>'输入_需求计划'!A360</f>
      </c>
      <c r="B360" s="20">
        <f>'输入_需求计划'!C360</f>
      </c>
      <c r="C360" s="20">
        <f>'输入_需求计划'!D360</f>
      </c>
      <c r="D360" s="20">
        <f>'输入_需求计划'!G360</f>
      </c>
      <c r="E360" s="59">
        <f>'输入_需求计划'!H360</f>
      </c>
      <c r="F360" s="2">
        <f>IFERROR(VLOOKUP(B360,'输入_物料库存信息'!A:F,3,FALSE),0)+IFERROR(VLOOKUP(B360,'未完工数据透视表2'!A:B,2,FALSE),0)</f>
      </c>
      <c r="G360" s="2">
        <f>IFERROR(VLOOKUP(B360,'输入_物料库存信息'!A:F,4,FALSE),0)</f>
      </c>
      <c r="H360" s="2">
        <f>IFERROR(VLOOKUP(B360,'输入_物料库存信息'!A:F,5,FALSE),0)</f>
      </c>
      <c r="I360" s="2">
        <f>IFERROR(VLOOKUP(B360,'输入_物料库存信息'!A:F,6,FALSE),0)</f>
      </c>
      <c r="J360" s="2">
        <f>IFERROR(IFERROR(VLOOKUP(B360,'输入-物料产能数据-不考虑工序'!A:E,3,FALSE),0),0)</f>
      </c>
      <c r="K360" s="2">
        <f>IFERROR(VLOOKUP(B360,'输入-物料产能数据-不考虑工序'!A:E,4,FALSE),0)</f>
      </c>
      <c r="L360" s="2">
        <f>IFERROR(VLOOKUP(B360,'输入-物料产能数据-不考虑工序'!A:E,5,FALSE),0)</f>
      </c>
      <c r="M360">
        <f>IFERROR(VLOOKUP(A360,'输入_需求计划'!A:I,9,FALSE),0)</f>
      </c>
    </row>
    <row r="361">
      <c r="A361" s="20">
        <f>'输入_需求计划'!A361</f>
      </c>
      <c r="B361" s="20">
        <f>'输入_需求计划'!C361</f>
      </c>
      <c r="C361" s="20">
        <f>'输入_需求计划'!D361</f>
      </c>
      <c r="D361" s="20">
        <f>'输入_需求计划'!G361</f>
      </c>
      <c r="E361" s="59">
        <f>'输入_需求计划'!H361</f>
      </c>
      <c r="F361" s="2">
        <f>IFERROR(VLOOKUP(B361,'输入_物料库存信息'!A:F,3,FALSE),0)+IFERROR(VLOOKUP(B361,'未完工数据透视表2'!A:B,2,FALSE),0)</f>
      </c>
      <c r="G361" s="2">
        <f>IFERROR(VLOOKUP(B361,'输入_物料库存信息'!A:F,4,FALSE),0)</f>
      </c>
      <c r="H361" s="2">
        <f>IFERROR(VLOOKUP(B361,'输入_物料库存信息'!A:F,5,FALSE),0)</f>
      </c>
      <c r="I361" s="2">
        <f>IFERROR(VLOOKUP(B361,'输入_物料库存信息'!A:F,6,FALSE),0)</f>
      </c>
      <c r="J361" s="2">
        <f>IFERROR(IFERROR(VLOOKUP(B361,'输入-物料产能数据-不考虑工序'!A:E,3,FALSE),0),0)</f>
      </c>
      <c r="K361" s="2">
        <f>IFERROR(VLOOKUP(B361,'输入-物料产能数据-不考虑工序'!A:E,4,FALSE),0)</f>
      </c>
      <c r="L361" s="2">
        <f>IFERROR(VLOOKUP(B361,'输入-物料产能数据-不考虑工序'!A:E,5,FALSE),0)</f>
      </c>
      <c r="M361">
        <f>IFERROR(VLOOKUP(A361,'输入_需求计划'!A:I,9,FALSE),0)</f>
      </c>
    </row>
    <row r="362">
      <c r="A362" s="20">
        <f>'输入_需求计划'!A362</f>
      </c>
      <c r="B362" s="20">
        <f>'输入_需求计划'!C362</f>
      </c>
      <c r="C362" s="20">
        <f>'输入_需求计划'!D362</f>
      </c>
      <c r="D362" s="20">
        <f>'输入_需求计划'!G362</f>
      </c>
      <c r="E362" s="59">
        <f>'输入_需求计划'!H362</f>
      </c>
      <c r="F362" s="2">
        <f>IFERROR(VLOOKUP(B362,'输入_物料库存信息'!A:F,3,FALSE),0)+IFERROR(VLOOKUP(B362,'未完工数据透视表2'!A:B,2,FALSE),0)</f>
      </c>
      <c r="G362" s="2">
        <f>IFERROR(VLOOKUP(B362,'输入_物料库存信息'!A:F,4,FALSE),0)</f>
      </c>
      <c r="H362" s="2">
        <f>IFERROR(VLOOKUP(B362,'输入_物料库存信息'!A:F,5,FALSE),0)</f>
      </c>
      <c r="I362" s="2">
        <f>IFERROR(VLOOKUP(B362,'输入_物料库存信息'!A:F,6,FALSE),0)</f>
      </c>
      <c r="J362" s="2">
        <f>IFERROR(IFERROR(VLOOKUP(B362,'输入-物料产能数据-不考虑工序'!A:E,3,FALSE),0),0)</f>
      </c>
      <c r="K362" s="2">
        <f>IFERROR(VLOOKUP(B362,'输入-物料产能数据-不考虑工序'!A:E,4,FALSE),0)</f>
      </c>
      <c r="L362" s="2">
        <f>IFERROR(VLOOKUP(B362,'输入-物料产能数据-不考虑工序'!A:E,5,FALSE),0)</f>
      </c>
      <c r="M362">
        <f>IFERROR(VLOOKUP(A362,'输入_需求计划'!A:I,9,FALSE),0)</f>
      </c>
    </row>
    <row r="363">
      <c r="A363" s="20">
        <f>'输入_需求计划'!A363</f>
      </c>
      <c r="B363" s="20">
        <f>'输入_需求计划'!C363</f>
      </c>
      <c r="C363" s="20">
        <f>'输入_需求计划'!D363</f>
      </c>
      <c r="D363" s="20">
        <f>'输入_需求计划'!G363</f>
      </c>
      <c r="E363" s="59">
        <f>'输入_需求计划'!H363</f>
      </c>
      <c r="F363" s="2">
        <f>IFERROR(VLOOKUP(B363,'输入_物料库存信息'!A:F,3,FALSE),0)+IFERROR(VLOOKUP(B363,'未完工数据透视表2'!A:B,2,FALSE),0)</f>
      </c>
      <c r="G363" s="2">
        <f>IFERROR(VLOOKUP(B363,'输入_物料库存信息'!A:F,4,FALSE),0)</f>
      </c>
      <c r="H363" s="2">
        <f>IFERROR(VLOOKUP(B363,'输入_物料库存信息'!A:F,5,FALSE),0)</f>
      </c>
      <c r="I363" s="2">
        <f>IFERROR(VLOOKUP(B363,'输入_物料库存信息'!A:F,6,FALSE),0)</f>
      </c>
      <c r="J363" s="2">
        <f>IFERROR(IFERROR(VLOOKUP(B363,'输入-物料产能数据-不考虑工序'!A:E,3,FALSE),0),0)</f>
      </c>
      <c r="K363" s="2">
        <f>IFERROR(VLOOKUP(B363,'输入-物料产能数据-不考虑工序'!A:E,4,FALSE),0)</f>
      </c>
      <c r="L363" s="2">
        <f>IFERROR(VLOOKUP(B363,'输入-物料产能数据-不考虑工序'!A:E,5,FALSE),0)</f>
      </c>
      <c r="M363">
        <f>IFERROR(VLOOKUP(A363,'输入_需求计划'!A:I,9,FALSE),0)</f>
      </c>
    </row>
    <row r="364">
      <c r="A364" s="20">
        <f>'输入_需求计划'!A364</f>
      </c>
      <c r="B364" s="20">
        <f>'输入_需求计划'!C364</f>
      </c>
      <c r="C364" s="20">
        <f>'输入_需求计划'!D364</f>
      </c>
      <c r="D364" s="20">
        <f>'输入_需求计划'!G364</f>
      </c>
      <c r="E364" s="59">
        <f>'输入_需求计划'!H364</f>
      </c>
      <c r="F364" s="2">
        <f>IFERROR(VLOOKUP(B364,'输入_物料库存信息'!A:F,3,FALSE),0)+IFERROR(VLOOKUP(B364,'未完工数据透视表2'!A:B,2,FALSE),0)</f>
      </c>
      <c r="G364" s="2">
        <f>IFERROR(VLOOKUP(B364,'输入_物料库存信息'!A:F,4,FALSE),0)</f>
      </c>
      <c r="H364" s="2">
        <f>IFERROR(VLOOKUP(B364,'输入_物料库存信息'!A:F,5,FALSE),0)</f>
      </c>
      <c r="I364" s="2">
        <f>IFERROR(VLOOKUP(B364,'输入_物料库存信息'!A:F,6,FALSE),0)</f>
      </c>
      <c r="J364" s="2">
        <f>IFERROR(IFERROR(VLOOKUP(B364,'输入-物料产能数据-不考虑工序'!A:E,3,FALSE),0),0)</f>
      </c>
      <c r="K364" s="2">
        <f>IFERROR(VLOOKUP(B364,'输入-物料产能数据-不考虑工序'!A:E,4,FALSE),0)</f>
      </c>
      <c r="L364" s="2">
        <f>IFERROR(VLOOKUP(B364,'输入-物料产能数据-不考虑工序'!A:E,5,FALSE),0)</f>
      </c>
      <c r="M364">
        <f>IFERROR(VLOOKUP(A364,'输入_需求计划'!A:I,9,FALSE),0)</f>
      </c>
    </row>
    <row r="365">
      <c r="A365" s="20">
        <f>'输入_需求计划'!A365</f>
      </c>
      <c r="B365" s="20">
        <f>'输入_需求计划'!C365</f>
      </c>
      <c r="C365" s="20">
        <f>'输入_需求计划'!D365</f>
      </c>
      <c r="D365" s="20">
        <f>'输入_需求计划'!G365</f>
      </c>
      <c r="E365" s="59">
        <f>'输入_需求计划'!H365</f>
      </c>
      <c r="F365" s="2">
        <f>IFERROR(VLOOKUP(B365,'输入_物料库存信息'!A:F,3,FALSE),0)+IFERROR(VLOOKUP(B365,'未完工数据透视表2'!A:B,2,FALSE),0)</f>
      </c>
      <c r="G365" s="2">
        <f>IFERROR(VLOOKUP(B365,'输入_物料库存信息'!A:F,4,FALSE),0)</f>
      </c>
      <c r="H365" s="2">
        <f>IFERROR(VLOOKUP(B365,'输入_物料库存信息'!A:F,5,FALSE),0)</f>
      </c>
      <c r="I365" s="2">
        <f>IFERROR(VLOOKUP(B365,'输入_物料库存信息'!A:F,6,FALSE),0)</f>
      </c>
      <c r="J365" s="2">
        <f>IFERROR(IFERROR(VLOOKUP(B365,'输入-物料产能数据-不考虑工序'!A:E,3,FALSE),0),0)</f>
      </c>
      <c r="K365" s="2">
        <f>IFERROR(VLOOKUP(B365,'输入-物料产能数据-不考虑工序'!A:E,4,FALSE),0)</f>
      </c>
      <c r="L365" s="2">
        <f>IFERROR(VLOOKUP(B365,'输入-物料产能数据-不考虑工序'!A:E,5,FALSE),0)</f>
      </c>
      <c r="M365">
        <f>IFERROR(VLOOKUP(A365,'输入_需求计划'!A:I,9,FALSE),0)</f>
      </c>
    </row>
    <row r="366">
      <c r="A366" s="20">
        <f>'输入_需求计划'!A366</f>
      </c>
      <c r="B366" s="20">
        <f>'输入_需求计划'!C366</f>
      </c>
      <c r="C366" s="20">
        <f>'输入_需求计划'!D366</f>
      </c>
      <c r="D366" s="20">
        <f>'输入_需求计划'!G366</f>
      </c>
      <c r="E366" s="59">
        <f>'输入_需求计划'!H366</f>
      </c>
      <c r="F366" s="2">
        <f>IFERROR(VLOOKUP(B366,'输入_物料库存信息'!A:F,3,FALSE),0)+IFERROR(VLOOKUP(B366,'未完工数据透视表2'!A:B,2,FALSE),0)</f>
      </c>
      <c r="G366" s="2">
        <f>IFERROR(VLOOKUP(B366,'输入_物料库存信息'!A:F,4,FALSE),0)</f>
      </c>
      <c r="H366" s="2">
        <f>IFERROR(VLOOKUP(B366,'输入_物料库存信息'!A:F,5,FALSE),0)</f>
      </c>
      <c r="I366" s="2">
        <f>IFERROR(VLOOKUP(B366,'输入_物料库存信息'!A:F,6,FALSE),0)</f>
      </c>
      <c r="J366" s="2">
        <f>IFERROR(IFERROR(VLOOKUP(B366,'输入-物料产能数据-不考虑工序'!A:E,3,FALSE),0),0)</f>
      </c>
      <c r="K366" s="2">
        <f>IFERROR(VLOOKUP(B366,'输入-物料产能数据-不考虑工序'!A:E,4,FALSE),0)</f>
      </c>
      <c r="L366" s="2">
        <f>IFERROR(VLOOKUP(B366,'输入-物料产能数据-不考虑工序'!A:E,5,FALSE),0)</f>
      </c>
      <c r="M366">
        <f>IFERROR(VLOOKUP(A366,'输入_需求计划'!A:I,9,FALSE),0)</f>
      </c>
    </row>
    <row r="367">
      <c r="A367" s="20">
        <f>'输入_需求计划'!A367</f>
      </c>
      <c r="B367" s="20">
        <f>'输入_需求计划'!C367</f>
      </c>
      <c r="C367" s="20">
        <f>'输入_需求计划'!D367</f>
      </c>
      <c r="D367" s="20">
        <f>'输入_需求计划'!G367</f>
      </c>
      <c r="E367" s="59">
        <f>'输入_需求计划'!H367</f>
      </c>
      <c r="F367" s="2">
        <f>IFERROR(VLOOKUP(B367,'输入_物料库存信息'!A:F,3,FALSE),0)+IFERROR(VLOOKUP(B367,'未完工数据透视表2'!A:B,2,FALSE),0)</f>
      </c>
      <c r="G367" s="2">
        <f>IFERROR(VLOOKUP(B367,'输入_物料库存信息'!A:F,4,FALSE),0)</f>
      </c>
      <c r="H367" s="2">
        <f>IFERROR(VLOOKUP(B367,'输入_物料库存信息'!A:F,5,FALSE),0)</f>
      </c>
      <c r="I367" s="2">
        <f>IFERROR(VLOOKUP(B367,'输入_物料库存信息'!A:F,6,FALSE),0)</f>
      </c>
      <c r="J367" s="2">
        <f>IFERROR(IFERROR(VLOOKUP(B367,'输入-物料产能数据-不考虑工序'!A:E,3,FALSE),0),0)</f>
      </c>
      <c r="K367" s="2">
        <f>IFERROR(VLOOKUP(B367,'输入-物料产能数据-不考虑工序'!A:E,4,FALSE),0)</f>
      </c>
      <c r="L367" s="2">
        <f>IFERROR(VLOOKUP(B367,'输入-物料产能数据-不考虑工序'!A:E,5,FALSE),0)</f>
      </c>
      <c r="M367">
        <f>IFERROR(VLOOKUP(A367,'输入_需求计划'!A:I,9,FALSE),0)</f>
      </c>
    </row>
    <row r="368">
      <c r="A368" s="20">
        <f>'输入_需求计划'!A368</f>
      </c>
      <c r="B368" s="20">
        <f>'输入_需求计划'!C368</f>
      </c>
      <c r="C368" s="20">
        <f>'输入_需求计划'!D368</f>
      </c>
      <c r="D368" s="20">
        <f>'输入_需求计划'!G368</f>
      </c>
      <c r="E368" s="59">
        <f>'输入_需求计划'!H368</f>
      </c>
      <c r="F368" s="2">
        <f>IFERROR(VLOOKUP(B368,'输入_物料库存信息'!A:F,3,FALSE),0)+IFERROR(VLOOKUP(B368,'未完工数据透视表2'!A:B,2,FALSE),0)</f>
      </c>
      <c r="G368" s="2">
        <f>IFERROR(VLOOKUP(B368,'输入_物料库存信息'!A:F,4,FALSE),0)</f>
      </c>
      <c r="H368" s="2">
        <f>IFERROR(VLOOKUP(B368,'输入_物料库存信息'!A:F,5,FALSE),0)</f>
      </c>
      <c r="I368" s="2">
        <f>IFERROR(VLOOKUP(B368,'输入_物料库存信息'!A:F,6,FALSE),0)</f>
      </c>
      <c r="J368" s="2">
        <f>IFERROR(IFERROR(VLOOKUP(B368,'输入-物料产能数据-不考虑工序'!A:E,3,FALSE),0),0)</f>
      </c>
      <c r="K368" s="2">
        <f>IFERROR(VLOOKUP(B368,'输入-物料产能数据-不考虑工序'!A:E,4,FALSE),0)</f>
      </c>
      <c r="L368" s="2">
        <f>IFERROR(VLOOKUP(B368,'输入-物料产能数据-不考虑工序'!A:E,5,FALSE),0)</f>
      </c>
      <c r="M368">
        <f>IFERROR(VLOOKUP(A368,'输入_需求计划'!A:I,9,FALSE),0)</f>
      </c>
    </row>
    <row r="369">
      <c r="A369" s="20">
        <f>'输入_需求计划'!A369</f>
      </c>
      <c r="B369" s="20">
        <f>'输入_需求计划'!C369</f>
      </c>
      <c r="C369" s="20">
        <f>'输入_需求计划'!D369</f>
      </c>
      <c r="D369" s="20">
        <f>'输入_需求计划'!G369</f>
      </c>
      <c r="E369" s="59">
        <f>'输入_需求计划'!H369</f>
      </c>
      <c r="F369" s="2">
        <f>IFERROR(VLOOKUP(B369,'输入_物料库存信息'!A:F,3,FALSE),0)+IFERROR(VLOOKUP(B369,'未完工数据透视表2'!A:B,2,FALSE),0)</f>
      </c>
      <c r="G369" s="2">
        <f>IFERROR(VLOOKUP(B369,'输入_物料库存信息'!A:F,4,FALSE),0)</f>
      </c>
      <c r="H369" s="2">
        <f>IFERROR(VLOOKUP(B369,'输入_物料库存信息'!A:F,5,FALSE),0)</f>
      </c>
      <c r="I369" s="2">
        <f>IFERROR(VLOOKUP(B369,'输入_物料库存信息'!A:F,6,FALSE),0)</f>
      </c>
      <c r="J369" s="2">
        <f>IFERROR(IFERROR(VLOOKUP(B369,'输入-物料产能数据-不考虑工序'!A:E,3,FALSE),0),0)</f>
      </c>
      <c r="K369" s="2">
        <f>IFERROR(VLOOKUP(B369,'输入-物料产能数据-不考虑工序'!A:E,4,FALSE),0)</f>
      </c>
      <c r="L369" s="2">
        <f>IFERROR(VLOOKUP(B369,'输入-物料产能数据-不考虑工序'!A:E,5,FALSE),0)</f>
      </c>
      <c r="M369">
        <f>IFERROR(VLOOKUP(A369,'输入_需求计划'!A:I,9,FALSE),0)</f>
      </c>
    </row>
    <row r="370">
      <c r="A370" s="20">
        <f>'输入_需求计划'!A370</f>
      </c>
      <c r="B370" s="20">
        <f>'输入_需求计划'!C370</f>
      </c>
      <c r="C370" s="20">
        <f>'输入_需求计划'!D370</f>
      </c>
      <c r="D370" s="20">
        <f>'输入_需求计划'!G370</f>
      </c>
      <c r="E370" s="59">
        <f>'输入_需求计划'!H370</f>
      </c>
      <c r="F370" s="2">
        <f>IFERROR(VLOOKUP(B370,'输入_物料库存信息'!A:F,3,FALSE),0)+IFERROR(VLOOKUP(B370,'未完工数据透视表2'!A:B,2,FALSE),0)</f>
      </c>
      <c r="G370" s="2">
        <f>IFERROR(VLOOKUP(B370,'输入_物料库存信息'!A:F,4,FALSE),0)</f>
      </c>
      <c r="H370" s="2">
        <f>IFERROR(VLOOKUP(B370,'输入_物料库存信息'!A:F,5,FALSE),0)</f>
      </c>
      <c r="I370" s="2">
        <f>IFERROR(VLOOKUP(B370,'输入_物料库存信息'!A:F,6,FALSE),0)</f>
      </c>
      <c r="J370" s="2">
        <f>IFERROR(IFERROR(VLOOKUP(B370,'输入-物料产能数据-不考虑工序'!A:E,3,FALSE),0),0)</f>
      </c>
      <c r="K370" s="2">
        <f>IFERROR(VLOOKUP(B370,'输入-物料产能数据-不考虑工序'!A:E,4,FALSE),0)</f>
      </c>
      <c r="L370" s="2">
        <f>IFERROR(VLOOKUP(B370,'输入-物料产能数据-不考虑工序'!A:E,5,FALSE),0)</f>
      </c>
      <c r="M370">
        <f>IFERROR(VLOOKUP(A370,'输入_需求计划'!A:I,9,FALSE),0)</f>
      </c>
    </row>
    <row r="371">
      <c r="A371" s="20">
        <f>'输入_需求计划'!A371</f>
      </c>
      <c r="B371" s="20">
        <f>'输入_需求计划'!C371</f>
      </c>
      <c r="C371" s="20">
        <f>'输入_需求计划'!D371</f>
      </c>
      <c r="D371" s="20">
        <f>'输入_需求计划'!G371</f>
      </c>
      <c r="E371" s="59">
        <f>'输入_需求计划'!H371</f>
      </c>
      <c r="F371" s="2">
        <f>IFERROR(VLOOKUP(B371,'输入_物料库存信息'!A:F,3,FALSE),0)+IFERROR(VLOOKUP(B371,'未完工数据透视表2'!A:B,2,FALSE),0)</f>
      </c>
      <c r="G371" s="2">
        <f>IFERROR(VLOOKUP(B371,'输入_物料库存信息'!A:F,4,FALSE),0)</f>
      </c>
      <c r="H371" s="2">
        <f>IFERROR(VLOOKUP(B371,'输入_物料库存信息'!A:F,5,FALSE),0)</f>
      </c>
      <c r="I371" s="2">
        <f>IFERROR(VLOOKUP(B371,'输入_物料库存信息'!A:F,6,FALSE),0)</f>
      </c>
      <c r="J371" s="2">
        <f>IFERROR(IFERROR(VLOOKUP(B371,'输入-物料产能数据-不考虑工序'!A:E,3,FALSE),0),0)</f>
      </c>
      <c r="K371" s="2">
        <f>IFERROR(VLOOKUP(B371,'输入-物料产能数据-不考虑工序'!A:E,4,FALSE),0)</f>
      </c>
      <c r="L371" s="2">
        <f>IFERROR(VLOOKUP(B371,'输入-物料产能数据-不考虑工序'!A:E,5,FALSE),0)</f>
      </c>
      <c r="M371">
        <f>IFERROR(VLOOKUP(A371,'输入_需求计划'!A:I,9,FALSE),0)</f>
      </c>
    </row>
    <row r="372">
      <c r="A372" s="20">
        <f>'输入_需求计划'!A372</f>
      </c>
      <c r="B372" s="20">
        <f>'输入_需求计划'!C372</f>
      </c>
      <c r="C372" s="20">
        <f>'输入_需求计划'!D372</f>
      </c>
      <c r="D372" s="20">
        <f>'输入_需求计划'!G372</f>
      </c>
      <c r="E372" s="59">
        <f>'输入_需求计划'!H372</f>
      </c>
      <c r="F372" s="2">
        <f>IFERROR(VLOOKUP(B372,'输入_物料库存信息'!A:F,3,FALSE),0)+IFERROR(VLOOKUP(B372,'未完工数据透视表2'!A:B,2,FALSE),0)</f>
      </c>
      <c r="G372" s="2">
        <f>IFERROR(VLOOKUP(B372,'输入_物料库存信息'!A:F,4,FALSE),0)</f>
      </c>
      <c r="H372" s="2">
        <f>IFERROR(VLOOKUP(B372,'输入_物料库存信息'!A:F,5,FALSE),0)</f>
      </c>
      <c r="I372" s="2">
        <f>IFERROR(VLOOKUP(B372,'输入_物料库存信息'!A:F,6,FALSE),0)</f>
      </c>
      <c r="J372" s="2">
        <f>IFERROR(IFERROR(VLOOKUP(B372,'输入-物料产能数据-不考虑工序'!A:E,3,FALSE),0),0)</f>
      </c>
      <c r="K372" s="2">
        <f>IFERROR(VLOOKUP(B372,'输入-物料产能数据-不考虑工序'!A:E,4,FALSE),0)</f>
      </c>
      <c r="L372" s="2">
        <f>IFERROR(VLOOKUP(B372,'输入-物料产能数据-不考虑工序'!A:E,5,FALSE),0)</f>
      </c>
      <c r="M372">
        <f>IFERROR(VLOOKUP(A372,'输入_需求计划'!A:I,9,FALSE),0)</f>
      </c>
    </row>
    <row r="373">
      <c r="A373" s="20">
        <f>'输入_需求计划'!A373</f>
      </c>
      <c r="B373" s="20">
        <f>'输入_需求计划'!C373</f>
      </c>
      <c r="C373" s="20">
        <f>'输入_需求计划'!D373</f>
      </c>
      <c r="D373" s="20">
        <f>'输入_需求计划'!G373</f>
      </c>
      <c r="E373" s="59">
        <f>'输入_需求计划'!H373</f>
      </c>
      <c r="F373" s="2">
        <f>IFERROR(VLOOKUP(B373,'输入_物料库存信息'!A:F,3,FALSE),0)+IFERROR(VLOOKUP(B373,'未完工数据透视表2'!A:B,2,FALSE),0)</f>
      </c>
      <c r="G373" s="2">
        <f>IFERROR(VLOOKUP(B373,'输入_物料库存信息'!A:F,4,FALSE),0)</f>
      </c>
      <c r="H373" s="2">
        <f>IFERROR(VLOOKUP(B373,'输入_物料库存信息'!A:F,5,FALSE),0)</f>
      </c>
      <c r="I373" s="2">
        <f>IFERROR(VLOOKUP(B373,'输入_物料库存信息'!A:F,6,FALSE),0)</f>
      </c>
      <c r="J373" s="2">
        <f>IFERROR(IFERROR(VLOOKUP(B373,'输入-物料产能数据-不考虑工序'!A:E,3,FALSE),0),0)</f>
      </c>
      <c r="K373" s="2">
        <f>IFERROR(VLOOKUP(B373,'输入-物料产能数据-不考虑工序'!A:E,4,FALSE),0)</f>
      </c>
      <c r="L373" s="2">
        <f>IFERROR(VLOOKUP(B373,'输入-物料产能数据-不考虑工序'!A:E,5,FALSE),0)</f>
      </c>
      <c r="M373">
        <f>IFERROR(VLOOKUP(A373,'输入_需求计划'!A:I,9,FALSE),0)</f>
      </c>
    </row>
    <row r="374">
      <c r="A374" s="20">
        <f>'输入_需求计划'!A374</f>
      </c>
      <c r="B374" s="20">
        <f>'输入_需求计划'!C374</f>
      </c>
      <c r="C374" s="20">
        <f>'输入_需求计划'!D374</f>
      </c>
      <c r="D374" s="20">
        <f>'输入_需求计划'!G374</f>
      </c>
      <c r="E374" s="59">
        <f>'输入_需求计划'!H374</f>
      </c>
      <c r="F374" s="2">
        <f>IFERROR(VLOOKUP(B374,'输入_物料库存信息'!A:F,3,FALSE),0)+IFERROR(VLOOKUP(B374,'未完工数据透视表2'!A:B,2,FALSE),0)</f>
      </c>
      <c r="G374" s="2">
        <f>IFERROR(VLOOKUP(B374,'输入_物料库存信息'!A:F,4,FALSE),0)</f>
      </c>
      <c r="H374" s="2">
        <f>IFERROR(VLOOKUP(B374,'输入_物料库存信息'!A:F,5,FALSE),0)</f>
      </c>
      <c r="I374" s="2">
        <f>IFERROR(VLOOKUP(B374,'输入_物料库存信息'!A:F,6,FALSE),0)</f>
      </c>
      <c r="J374" s="2">
        <f>IFERROR(IFERROR(VLOOKUP(B374,'输入-物料产能数据-不考虑工序'!A:E,3,FALSE),0),0)</f>
      </c>
      <c r="K374" s="2">
        <f>IFERROR(VLOOKUP(B374,'输入-物料产能数据-不考虑工序'!A:E,4,FALSE),0)</f>
      </c>
      <c r="L374" s="2">
        <f>IFERROR(VLOOKUP(B374,'输入-物料产能数据-不考虑工序'!A:E,5,FALSE),0)</f>
      </c>
      <c r="M374">
        <f>IFERROR(VLOOKUP(A374,'输入_需求计划'!A:I,9,FALSE),0)</f>
      </c>
    </row>
    <row r="375">
      <c r="A375" s="20">
        <f>'输入_需求计划'!A375</f>
      </c>
      <c r="B375" s="20">
        <f>'输入_需求计划'!C375</f>
      </c>
      <c r="C375" s="20">
        <f>'输入_需求计划'!D375</f>
      </c>
      <c r="D375" s="20">
        <f>'输入_需求计划'!G375</f>
      </c>
      <c r="E375" s="59">
        <f>'输入_需求计划'!H375</f>
      </c>
      <c r="F375" s="2">
        <f>IFERROR(VLOOKUP(B375,'输入_物料库存信息'!A:F,3,FALSE),0)+IFERROR(VLOOKUP(B375,'未完工数据透视表2'!A:B,2,FALSE),0)</f>
      </c>
      <c r="G375" s="2">
        <f>IFERROR(VLOOKUP(B375,'输入_物料库存信息'!A:F,4,FALSE),0)</f>
      </c>
      <c r="H375" s="2">
        <f>IFERROR(VLOOKUP(B375,'输入_物料库存信息'!A:F,5,FALSE),0)</f>
      </c>
      <c r="I375" s="2">
        <f>IFERROR(VLOOKUP(B375,'输入_物料库存信息'!A:F,6,FALSE),0)</f>
      </c>
      <c r="J375" s="2">
        <f>IFERROR(IFERROR(VLOOKUP(B375,'输入-物料产能数据-不考虑工序'!A:E,3,FALSE),0),0)</f>
      </c>
      <c r="K375" s="2">
        <f>IFERROR(VLOOKUP(B375,'输入-物料产能数据-不考虑工序'!A:E,4,FALSE),0)</f>
      </c>
      <c r="L375" s="2">
        <f>IFERROR(VLOOKUP(B375,'输入-物料产能数据-不考虑工序'!A:E,5,FALSE),0)</f>
      </c>
      <c r="M375">
        <f>IFERROR(VLOOKUP(A375,'输入_需求计划'!A:I,9,FALSE),0)</f>
      </c>
    </row>
    <row r="376">
      <c r="A376" s="20">
        <f>'输入_需求计划'!A376</f>
      </c>
      <c r="B376" s="20">
        <f>'输入_需求计划'!C376</f>
      </c>
      <c r="C376" s="20">
        <f>'输入_需求计划'!D376</f>
      </c>
      <c r="D376" s="20">
        <f>'输入_需求计划'!G376</f>
      </c>
      <c r="E376" s="59">
        <f>'输入_需求计划'!H376</f>
      </c>
      <c r="F376" s="2">
        <f>IFERROR(VLOOKUP(B376,'输入_物料库存信息'!A:F,3,FALSE),0)+IFERROR(VLOOKUP(B376,'未完工数据透视表2'!A:B,2,FALSE),0)</f>
      </c>
      <c r="G376" s="2">
        <f>IFERROR(VLOOKUP(B376,'输入_物料库存信息'!A:F,4,FALSE),0)</f>
      </c>
      <c r="H376" s="2">
        <f>IFERROR(VLOOKUP(B376,'输入_物料库存信息'!A:F,5,FALSE),0)</f>
      </c>
      <c r="I376" s="2">
        <f>IFERROR(VLOOKUP(B376,'输入_物料库存信息'!A:F,6,FALSE),0)</f>
      </c>
      <c r="J376" s="2">
        <f>IFERROR(IFERROR(VLOOKUP(B376,'输入-物料产能数据-不考虑工序'!A:E,3,FALSE),0),0)</f>
      </c>
      <c r="K376" s="2">
        <f>IFERROR(VLOOKUP(B376,'输入-物料产能数据-不考虑工序'!A:E,4,FALSE),0)</f>
      </c>
      <c r="L376" s="2">
        <f>IFERROR(VLOOKUP(B376,'输入-物料产能数据-不考虑工序'!A:E,5,FALSE),0)</f>
      </c>
      <c r="M376">
        <f>IFERROR(VLOOKUP(A376,'输入_需求计划'!A:I,9,FALSE),0)</f>
      </c>
    </row>
    <row r="377">
      <c r="A377" s="20">
        <f>'输入_需求计划'!A377</f>
      </c>
      <c r="B377" s="20">
        <f>'输入_需求计划'!C377</f>
      </c>
      <c r="C377" s="20">
        <f>'输入_需求计划'!D377</f>
      </c>
      <c r="D377" s="20">
        <f>'输入_需求计划'!G377</f>
      </c>
      <c r="E377" s="59">
        <f>'输入_需求计划'!H377</f>
      </c>
      <c r="F377" s="2">
        <f>IFERROR(VLOOKUP(B377,'输入_物料库存信息'!A:F,3,FALSE),0)+IFERROR(VLOOKUP(B377,'未完工数据透视表2'!A:B,2,FALSE),0)</f>
      </c>
      <c r="G377" s="2">
        <f>IFERROR(VLOOKUP(B377,'输入_物料库存信息'!A:F,4,FALSE),0)</f>
      </c>
      <c r="H377" s="2">
        <f>IFERROR(VLOOKUP(B377,'输入_物料库存信息'!A:F,5,FALSE),0)</f>
      </c>
      <c r="I377" s="2">
        <f>IFERROR(VLOOKUP(B377,'输入_物料库存信息'!A:F,6,FALSE),0)</f>
      </c>
      <c r="J377" s="2">
        <f>IFERROR(IFERROR(VLOOKUP(B377,'输入-物料产能数据-不考虑工序'!A:E,3,FALSE),0),0)</f>
      </c>
      <c r="K377" s="2">
        <f>IFERROR(VLOOKUP(B377,'输入-物料产能数据-不考虑工序'!A:E,4,FALSE),0)</f>
      </c>
      <c r="L377" s="2">
        <f>IFERROR(VLOOKUP(B377,'输入-物料产能数据-不考虑工序'!A:E,5,FALSE),0)</f>
      </c>
      <c r="M377">
        <f>IFERROR(VLOOKUP(A377,'输入_需求计划'!A:I,9,FALSE),0)</f>
      </c>
    </row>
    <row r="378">
      <c r="A378" s="20">
        <f>'输入_需求计划'!A378</f>
      </c>
      <c r="B378" s="20">
        <f>'输入_需求计划'!C378</f>
      </c>
      <c r="C378" s="20">
        <f>'输入_需求计划'!D378</f>
      </c>
      <c r="D378" s="20">
        <f>'输入_需求计划'!G378</f>
      </c>
      <c r="E378" s="59">
        <f>'输入_需求计划'!H378</f>
      </c>
      <c r="F378" s="2">
        <f>IFERROR(VLOOKUP(B378,'输入_物料库存信息'!A:F,3,FALSE),0)+IFERROR(VLOOKUP(B378,'未完工数据透视表2'!A:B,2,FALSE),0)</f>
      </c>
      <c r="G378" s="2">
        <f>IFERROR(VLOOKUP(B378,'输入_物料库存信息'!A:F,4,FALSE),0)</f>
      </c>
      <c r="H378" s="2">
        <f>IFERROR(VLOOKUP(B378,'输入_物料库存信息'!A:F,5,FALSE),0)</f>
      </c>
      <c r="I378" s="2">
        <f>IFERROR(VLOOKUP(B378,'输入_物料库存信息'!A:F,6,FALSE),0)</f>
      </c>
      <c r="J378" s="2">
        <f>IFERROR(IFERROR(VLOOKUP(B378,'输入-物料产能数据-不考虑工序'!A:E,3,FALSE),0),0)</f>
      </c>
      <c r="K378" s="2">
        <f>IFERROR(VLOOKUP(B378,'输入-物料产能数据-不考虑工序'!A:E,4,FALSE),0)</f>
      </c>
      <c r="L378" s="2">
        <f>IFERROR(VLOOKUP(B378,'输入-物料产能数据-不考虑工序'!A:E,5,FALSE),0)</f>
      </c>
      <c r="M378">
        <f>IFERROR(VLOOKUP(A378,'输入_需求计划'!A:I,9,FALSE),0)</f>
      </c>
    </row>
    <row r="379">
      <c r="A379" s="20">
        <f>'输入_需求计划'!A379</f>
      </c>
      <c r="B379" s="20">
        <f>'输入_需求计划'!C379</f>
      </c>
      <c r="C379" s="20">
        <f>'输入_需求计划'!D379</f>
      </c>
      <c r="D379" s="20">
        <f>'输入_需求计划'!G379</f>
      </c>
      <c r="E379" s="59">
        <f>'输入_需求计划'!H379</f>
      </c>
      <c r="F379" s="2">
        <f>IFERROR(VLOOKUP(B379,'输入_物料库存信息'!A:F,3,FALSE),0)+IFERROR(VLOOKUP(B379,'未完工数据透视表2'!A:B,2,FALSE),0)</f>
      </c>
      <c r="G379" s="2">
        <f>IFERROR(VLOOKUP(B379,'输入_物料库存信息'!A:F,4,FALSE),0)</f>
      </c>
      <c r="H379" s="2">
        <f>IFERROR(VLOOKUP(B379,'输入_物料库存信息'!A:F,5,FALSE),0)</f>
      </c>
      <c r="I379" s="2">
        <f>IFERROR(VLOOKUP(B379,'输入_物料库存信息'!A:F,6,FALSE),0)</f>
      </c>
      <c r="J379" s="2">
        <f>IFERROR(IFERROR(VLOOKUP(B379,'输入-物料产能数据-不考虑工序'!A:E,3,FALSE),0),0)</f>
      </c>
      <c r="K379" s="2">
        <f>IFERROR(VLOOKUP(B379,'输入-物料产能数据-不考虑工序'!A:E,4,FALSE),0)</f>
      </c>
      <c r="L379" s="2">
        <f>IFERROR(VLOOKUP(B379,'输入-物料产能数据-不考虑工序'!A:E,5,FALSE),0)</f>
      </c>
      <c r="M379">
        <f>IFERROR(VLOOKUP(A379,'输入_需求计划'!A:I,9,FALSE),0)</f>
      </c>
    </row>
    <row r="380">
      <c r="A380" s="20">
        <f>'输入_需求计划'!A380</f>
      </c>
      <c r="B380" s="20">
        <f>'输入_需求计划'!C380</f>
      </c>
      <c r="C380" s="20">
        <f>'输入_需求计划'!D380</f>
      </c>
      <c r="D380" s="20">
        <f>'输入_需求计划'!G380</f>
      </c>
      <c r="E380" s="59">
        <f>'输入_需求计划'!H380</f>
      </c>
      <c r="F380" s="2">
        <f>IFERROR(VLOOKUP(B380,'输入_物料库存信息'!A:F,3,FALSE),0)+IFERROR(VLOOKUP(B380,'未完工数据透视表2'!A:B,2,FALSE),0)</f>
      </c>
      <c r="G380" s="2">
        <f>IFERROR(VLOOKUP(B380,'输入_物料库存信息'!A:F,4,FALSE),0)</f>
      </c>
      <c r="H380" s="2">
        <f>IFERROR(VLOOKUP(B380,'输入_物料库存信息'!A:F,5,FALSE),0)</f>
      </c>
      <c r="I380" s="2">
        <f>IFERROR(VLOOKUP(B380,'输入_物料库存信息'!A:F,6,FALSE),0)</f>
      </c>
      <c r="J380" s="2">
        <f>IFERROR(IFERROR(VLOOKUP(B380,'输入-物料产能数据-不考虑工序'!A:E,3,FALSE),0),0)</f>
      </c>
      <c r="K380" s="2">
        <f>IFERROR(VLOOKUP(B380,'输入-物料产能数据-不考虑工序'!A:E,4,FALSE),0)</f>
      </c>
      <c r="L380" s="2">
        <f>IFERROR(VLOOKUP(B380,'输入-物料产能数据-不考虑工序'!A:E,5,FALSE),0)</f>
      </c>
      <c r="M380">
        <f>IFERROR(VLOOKUP(A380,'输入_需求计划'!A:I,9,FALSE),0)</f>
      </c>
    </row>
    <row r="381">
      <c r="A381" s="20">
        <f>'输入_需求计划'!A381</f>
      </c>
      <c r="B381" s="20">
        <f>'输入_需求计划'!C381</f>
      </c>
      <c r="C381" s="20">
        <f>'输入_需求计划'!D381</f>
      </c>
      <c r="D381" s="20">
        <f>'输入_需求计划'!G381</f>
      </c>
      <c r="E381" s="59">
        <f>'输入_需求计划'!H381</f>
      </c>
      <c r="F381" s="2">
        <f>IFERROR(VLOOKUP(B381,'输入_物料库存信息'!A:F,3,FALSE),0)+IFERROR(VLOOKUP(B381,'未完工数据透视表2'!A:B,2,FALSE),0)</f>
      </c>
      <c r="G381" s="2">
        <f>IFERROR(VLOOKUP(B381,'输入_物料库存信息'!A:F,4,FALSE),0)</f>
      </c>
      <c r="H381" s="2">
        <f>IFERROR(VLOOKUP(B381,'输入_物料库存信息'!A:F,5,FALSE),0)</f>
      </c>
      <c r="I381" s="2">
        <f>IFERROR(VLOOKUP(B381,'输入_物料库存信息'!A:F,6,FALSE),0)</f>
      </c>
      <c r="J381" s="2">
        <f>IFERROR(IFERROR(VLOOKUP(B381,'输入-物料产能数据-不考虑工序'!A:E,3,FALSE),0),0)</f>
      </c>
      <c r="K381" s="2">
        <f>IFERROR(VLOOKUP(B381,'输入-物料产能数据-不考虑工序'!A:E,4,FALSE),0)</f>
      </c>
      <c r="L381" s="2">
        <f>IFERROR(VLOOKUP(B381,'输入-物料产能数据-不考虑工序'!A:E,5,FALSE),0)</f>
      </c>
      <c r="M381">
        <f>IFERROR(VLOOKUP(A381,'输入_需求计划'!A:I,9,FALSE),0)</f>
      </c>
    </row>
    <row r="382">
      <c r="A382" s="20">
        <f>'输入_需求计划'!A382</f>
      </c>
      <c r="B382" s="20">
        <f>'输入_需求计划'!C382</f>
      </c>
      <c r="C382" s="20">
        <f>'输入_需求计划'!D382</f>
      </c>
      <c r="D382" s="20">
        <f>'输入_需求计划'!G382</f>
      </c>
      <c r="E382" s="59">
        <f>'输入_需求计划'!H382</f>
      </c>
      <c r="F382" s="2">
        <f>IFERROR(VLOOKUP(B382,'输入_物料库存信息'!A:F,3,FALSE),0)+IFERROR(VLOOKUP(B382,'未完工数据透视表2'!A:B,2,FALSE),0)</f>
      </c>
      <c r="G382" s="2">
        <f>IFERROR(VLOOKUP(B382,'输入_物料库存信息'!A:F,4,FALSE),0)</f>
      </c>
      <c r="H382" s="2">
        <f>IFERROR(VLOOKUP(B382,'输入_物料库存信息'!A:F,5,FALSE),0)</f>
      </c>
      <c r="I382" s="2">
        <f>IFERROR(VLOOKUP(B382,'输入_物料库存信息'!A:F,6,FALSE),0)</f>
      </c>
      <c r="J382" s="2">
        <f>IFERROR(IFERROR(VLOOKUP(B382,'输入-物料产能数据-不考虑工序'!A:E,3,FALSE),0),0)</f>
      </c>
      <c r="K382" s="2">
        <f>IFERROR(VLOOKUP(B382,'输入-物料产能数据-不考虑工序'!A:E,4,FALSE),0)</f>
      </c>
      <c r="L382" s="2">
        <f>IFERROR(VLOOKUP(B382,'输入-物料产能数据-不考虑工序'!A:E,5,FALSE),0)</f>
      </c>
      <c r="M382">
        <f>IFERROR(VLOOKUP(A382,'输入_需求计划'!A:I,9,FALSE),0)</f>
      </c>
    </row>
    <row r="383">
      <c r="A383" s="20">
        <f>'输入_需求计划'!A383</f>
      </c>
      <c r="B383" s="20">
        <f>'输入_需求计划'!C383</f>
      </c>
      <c r="C383" s="20">
        <f>'输入_需求计划'!D383</f>
      </c>
      <c r="D383" s="20">
        <f>'输入_需求计划'!G383</f>
      </c>
      <c r="E383" s="59">
        <f>'输入_需求计划'!H383</f>
      </c>
      <c r="F383" s="2">
        <f>IFERROR(VLOOKUP(B383,'输入_物料库存信息'!A:F,3,FALSE),0)+IFERROR(VLOOKUP(B383,'未完工数据透视表2'!A:B,2,FALSE),0)</f>
      </c>
      <c r="G383" s="2">
        <f>IFERROR(VLOOKUP(B383,'输入_物料库存信息'!A:F,4,FALSE),0)</f>
      </c>
      <c r="H383" s="2">
        <f>IFERROR(VLOOKUP(B383,'输入_物料库存信息'!A:F,5,FALSE),0)</f>
      </c>
      <c r="I383" s="2">
        <f>IFERROR(VLOOKUP(B383,'输入_物料库存信息'!A:F,6,FALSE),0)</f>
      </c>
      <c r="J383" s="2">
        <f>IFERROR(IFERROR(VLOOKUP(B383,'输入-物料产能数据-不考虑工序'!A:E,3,FALSE),0),0)</f>
      </c>
      <c r="K383" s="2">
        <f>IFERROR(VLOOKUP(B383,'输入-物料产能数据-不考虑工序'!A:E,4,FALSE),0)</f>
      </c>
      <c r="L383" s="2">
        <f>IFERROR(VLOOKUP(B383,'输入-物料产能数据-不考虑工序'!A:E,5,FALSE),0)</f>
      </c>
      <c r="M383">
        <f>IFERROR(VLOOKUP(A383,'输入_需求计划'!A:I,9,FALSE),0)</f>
      </c>
    </row>
    <row r="384">
      <c r="A384" s="20">
        <f>'输入_需求计划'!A384</f>
      </c>
      <c r="B384" s="20">
        <f>'输入_需求计划'!C384</f>
      </c>
      <c r="C384" s="20">
        <f>'输入_需求计划'!D384</f>
      </c>
      <c r="D384" s="20">
        <f>'输入_需求计划'!G384</f>
      </c>
      <c r="E384" s="59">
        <f>'输入_需求计划'!H384</f>
      </c>
      <c r="F384" s="2">
        <f>IFERROR(VLOOKUP(B384,'输入_物料库存信息'!A:F,3,FALSE),0)+IFERROR(VLOOKUP(B384,'未完工数据透视表2'!A:B,2,FALSE),0)</f>
      </c>
      <c r="G384" s="2">
        <f>IFERROR(VLOOKUP(B384,'输入_物料库存信息'!A:F,4,FALSE),0)</f>
      </c>
      <c r="H384" s="2">
        <f>IFERROR(VLOOKUP(B384,'输入_物料库存信息'!A:F,5,FALSE),0)</f>
      </c>
      <c r="I384" s="2">
        <f>IFERROR(VLOOKUP(B384,'输入_物料库存信息'!A:F,6,FALSE),0)</f>
      </c>
      <c r="J384" s="2">
        <f>IFERROR(IFERROR(VLOOKUP(B384,'输入-物料产能数据-不考虑工序'!A:E,3,FALSE),0),0)</f>
      </c>
      <c r="K384" s="2">
        <f>IFERROR(VLOOKUP(B384,'输入-物料产能数据-不考虑工序'!A:E,4,FALSE),0)</f>
      </c>
      <c r="L384" s="2">
        <f>IFERROR(VLOOKUP(B384,'输入-物料产能数据-不考虑工序'!A:E,5,FALSE),0)</f>
      </c>
      <c r="M384">
        <f>IFERROR(VLOOKUP(A384,'输入_需求计划'!A:I,9,FALSE),0)</f>
      </c>
    </row>
    <row r="385">
      <c r="A385" s="20">
        <f>'输入_需求计划'!A385</f>
      </c>
      <c r="B385" s="20">
        <f>'输入_需求计划'!C385</f>
      </c>
      <c r="C385" s="20">
        <f>'输入_需求计划'!D385</f>
      </c>
      <c r="D385" s="20">
        <f>'输入_需求计划'!G385</f>
      </c>
      <c r="E385" s="59">
        <f>'输入_需求计划'!H385</f>
      </c>
      <c r="F385" s="2">
        <f>IFERROR(VLOOKUP(B385,'输入_物料库存信息'!A:F,3,FALSE),0)+IFERROR(VLOOKUP(B385,'未完工数据透视表2'!A:B,2,FALSE),0)</f>
      </c>
      <c r="G385" s="2">
        <f>IFERROR(VLOOKUP(B385,'输入_物料库存信息'!A:F,4,FALSE),0)</f>
      </c>
      <c r="H385" s="2">
        <f>IFERROR(VLOOKUP(B385,'输入_物料库存信息'!A:F,5,FALSE),0)</f>
      </c>
      <c r="I385" s="2">
        <f>IFERROR(VLOOKUP(B385,'输入_物料库存信息'!A:F,6,FALSE),0)</f>
      </c>
      <c r="J385" s="2">
        <f>IFERROR(IFERROR(VLOOKUP(B385,'输入-物料产能数据-不考虑工序'!A:E,3,FALSE),0),0)</f>
      </c>
      <c r="K385" s="2">
        <f>IFERROR(VLOOKUP(B385,'输入-物料产能数据-不考虑工序'!A:E,4,FALSE),0)</f>
      </c>
      <c r="L385" s="2">
        <f>IFERROR(VLOOKUP(B385,'输入-物料产能数据-不考虑工序'!A:E,5,FALSE),0)</f>
      </c>
      <c r="M385">
        <f>IFERROR(VLOOKUP(A385,'输入_需求计划'!A:I,9,FALSE),0)</f>
      </c>
    </row>
    <row r="386">
      <c r="A386" s="20">
        <f>'输入_需求计划'!A386</f>
      </c>
      <c r="B386" s="20">
        <f>'输入_需求计划'!C386</f>
      </c>
      <c r="C386" s="20">
        <f>'输入_需求计划'!D386</f>
      </c>
      <c r="D386" s="20">
        <f>'输入_需求计划'!G386</f>
      </c>
      <c r="E386" s="59">
        <f>'输入_需求计划'!H386</f>
      </c>
      <c r="F386" s="2">
        <f>IFERROR(VLOOKUP(B386,'输入_物料库存信息'!A:F,3,FALSE),0)+IFERROR(VLOOKUP(B386,'未完工数据透视表2'!A:B,2,FALSE),0)</f>
      </c>
      <c r="G386" s="2">
        <f>IFERROR(VLOOKUP(B386,'输入_物料库存信息'!A:F,4,FALSE),0)</f>
      </c>
      <c r="H386" s="2">
        <f>IFERROR(VLOOKUP(B386,'输入_物料库存信息'!A:F,5,FALSE),0)</f>
      </c>
      <c r="I386" s="2">
        <f>IFERROR(VLOOKUP(B386,'输入_物料库存信息'!A:F,6,FALSE),0)</f>
      </c>
      <c r="J386" s="2">
        <f>IFERROR(IFERROR(VLOOKUP(B386,'输入-物料产能数据-不考虑工序'!A:E,3,FALSE),0),0)</f>
      </c>
      <c r="K386" s="2">
        <f>IFERROR(VLOOKUP(B386,'输入-物料产能数据-不考虑工序'!A:E,4,FALSE),0)</f>
      </c>
      <c r="L386" s="2">
        <f>IFERROR(VLOOKUP(B386,'输入-物料产能数据-不考虑工序'!A:E,5,FALSE),0)</f>
      </c>
      <c r="M386">
        <f>IFERROR(VLOOKUP(A386,'输入_需求计划'!A:I,9,FALSE),0)</f>
      </c>
    </row>
    <row r="387">
      <c r="A387" s="20">
        <f>'输入_需求计划'!A387</f>
      </c>
      <c r="B387" s="20">
        <f>'输入_需求计划'!C387</f>
      </c>
      <c r="C387" s="20">
        <f>'输入_需求计划'!D387</f>
      </c>
      <c r="D387" s="20">
        <f>'输入_需求计划'!G387</f>
      </c>
      <c r="E387" s="59">
        <f>'输入_需求计划'!H387</f>
      </c>
      <c r="F387" s="2">
        <f>IFERROR(VLOOKUP(B387,'输入_物料库存信息'!A:F,3,FALSE),0)+IFERROR(VLOOKUP(B387,'未完工数据透视表2'!A:B,2,FALSE),0)</f>
      </c>
      <c r="G387" s="2">
        <f>IFERROR(VLOOKUP(B387,'输入_物料库存信息'!A:F,4,FALSE),0)</f>
      </c>
      <c r="H387" s="2">
        <f>IFERROR(VLOOKUP(B387,'输入_物料库存信息'!A:F,5,FALSE),0)</f>
      </c>
      <c r="I387" s="2">
        <f>IFERROR(VLOOKUP(B387,'输入_物料库存信息'!A:F,6,FALSE),0)</f>
      </c>
      <c r="J387" s="2">
        <f>IFERROR(IFERROR(VLOOKUP(B387,'输入-物料产能数据-不考虑工序'!A:E,3,FALSE),0),0)</f>
      </c>
      <c r="K387" s="2">
        <f>IFERROR(VLOOKUP(B387,'输入-物料产能数据-不考虑工序'!A:E,4,FALSE),0)</f>
      </c>
      <c r="L387" s="2">
        <f>IFERROR(VLOOKUP(B387,'输入-物料产能数据-不考虑工序'!A:E,5,FALSE),0)</f>
      </c>
      <c r="M387">
        <f>IFERROR(VLOOKUP(A387,'输入_需求计划'!A:I,9,FALSE),0)</f>
      </c>
    </row>
    <row r="388">
      <c r="A388" s="20">
        <f>'输入_需求计划'!A388</f>
      </c>
      <c r="B388" s="20">
        <f>'输入_需求计划'!C388</f>
      </c>
      <c r="C388" s="20">
        <f>'输入_需求计划'!D388</f>
      </c>
      <c r="D388" s="20">
        <f>'输入_需求计划'!G388</f>
      </c>
      <c r="E388" s="59">
        <f>'输入_需求计划'!H388</f>
      </c>
      <c r="F388" s="2">
        <f>IFERROR(VLOOKUP(B388,'输入_物料库存信息'!A:F,3,FALSE),0)+IFERROR(VLOOKUP(B388,'未完工数据透视表2'!A:B,2,FALSE),0)</f>
      </c>
      <c r="G388" s="2">
        <f>IFERROR(VLOOKUP(B388,'输入_物料库存信息'!A:F,4,FALSE),0)</f>
      </c>
      <c r="H388" s="2">
        <f>IFERROR(VLOOKUP(B388,'输入_物料库存信息'!A:F,5,FALSE),0)</f>
      </c>
      <c r="I388" s="2">
        <f>IFERROR(VLOOKUP(B388,'输入_物料库存信息'!A:F,6,FALSE),0)</f>
      </c>
      <c r="J388" s="2">
        <f>IFERROR(IFERROR(VLOOKUP(B388,'输入-物料产能数据-不考虑工序'!A:E,3,FALSE),0),0)</f>
      </c>
      <c r="K388" s="2">
        <f>IFERROR(VLOOKUP(B388,'输入-物料产能数据-不考虑工序'!A:E,4,FALSE),0)</f>
      </c>
      <c r="L388" s="2">
        <f>IFERROR(VLOOKUP(B388,'输入-物料产能数据-不考虑工序'!A:E,5,FALSE),0)</f>
      </c>
      <c r="M388">
        <f>IFERROR(VLOOKUP(A388,'输入_需求计划'!A:I,9,FALSE),0)</f>
      </c>
    </row>
    <row r="389">
      <c r="A389" s="20">
        <f>'输入_需求计划'!A389</f>
      </c>
      <c r="B389" s="20">
        <f>'输入_需求计划'!C389</f>
      </c>
      <c r="C389" s="20">
        <f>'输入_需求计划'!D389</f>
      </c>
      <c r="D389" s="20">
        <f>'输入_需求计划'!G389</f>
      </c>
      <c r="E389" s="59">
        <f>'输入_需求计划'!H389</f>
      </c>
      <c r="F389" s="2">
        <f>IFERROR(VLOOKUP(B389,'输入_物料库存信息'!A:F,3,FALSE),0)+IFERROR(VLOOKUP(B389,'未完工数据透视表2'!A:B,2,FALSE),0)</f>
      </c>
      <c r="G389" s="2">
        <f>IFERROR(VLOOKUP(B389,'输入_物料库存信息'!A:F,4,FALSE),0)</f>
      </c>
      <c r="H389" s="2">
        <f>IFERROR(VLOOKUP(B389,'输入_物料库存信息'!A:F,5,FALSE),0)</f>
      </c>
      <c r="I389" s="2">
        <f>IFERROR(VLOOKUP(B389,'输入_物料库存信息'!A:F,6,FALSE),0)</f>
      </c>
      <c r="J389" s="2">
        <f>IFERROR(IFERROR(VLOOKUP(B389,'输入-物料产能数据-不考虑工序'!A:E,3,FALSE),0),0)</f>
      </c>
      <c r="K389" s="2">
        <f>IFERROR(VLOOKUP(B389,'输入-物料产能数据-不考虑工序'!A:E,4,FALSE),0)</f>
      </c>
      <c r="L389" s="2">
        <f>IFERROR(VLOOKUP(B389,'输入-物料产能数据-不考虑工序'!A:E,5,FALSE),0)</f>
      </c>
      <c r="M389">
        <f>IFERROR(VLOOKUP(A389,'输入_需求计划'!A:I,9,FALSE),0)</f>
      </c>
    </row>
    <row r="390">
      <c r="A390" s="20">
        <f>'输入_需求计划'!A390</f>
      </c>
      <c r="B390" s="20">
        <f>'输入_需求计划'!C390</f>
      </c>
      <c r="C390" s="20">
        <f>'输入_需求计划'!D390</f>
      </c>
      <c r="D390" s="20">
        <f>'输入_需求计划'!G390</f>
      </c>
      <c r="E390" s="59">
        <f>'输入_需求计划'!H390</f>
      </c>
      <c r="F390" s="2">
        <f>IFERROR(VLOOKUP(B390,'输入_物料库存信息'!A:F,3,FALSE),0)+IFERROR(VLOOKUP(B390,'未完工数据透视表2'!A:B,2,FALSE),0)</f>
      </c>
      <c r="G390" s="2">
        <f>IFERROR(VLOOKUP(B390,'输入_物料库存信息'!A:F,4,FALSE),0)</f>
      </c>
      <c r="H390" s="2">
        <f>IFERROR(VLOOKUP(B390,'输入_物料库存信息'!A:F,5,FALSE),0)</f>
      </c>
      <c r="I390" s="2">
        <f>IFERROR(VLOOKUP(B390,'输入_物料库存信息'!A:F,6,FALSE),0)</f>
      </c>
      <c r="J390" s="2">
        <f>IFERROR(IFERROR(VLOOKUP(B390,'输入-物料产能数据-不考虑工序'!A:E,3,FALSE),0),0)</f>
      </c>
      <c r="K390" s="2">
        <f>IFERROR(VLOOKUP(B390,'输入-物料产能数据-不考虑工序'!A:E,4,FALSE),0)</f>
      </c>
      <c r="L390" s="2">
        <f>IFERROR(VLOOKUP(B390,'输入-物料产能数据-不考虑工序'!A:E,5,FALSE),0)</f>
      </c>
      <c r="M390">
        <f>IFERROR(VLOOKUP(A390,'输入_需求计划'!A:I,9,FALSE),0)</f>
      </c>
    </row>
    <row r="391">
      <c r="A391" s="20">
        <f>'输入_需求计划'!A391</f>
      </c>
      <c r="B391" s="20">
        <f>'输入_需求计划'!C391</f>
      </c>
      <c r="C391" s="20">
        <f>'输入_需求计划'!D391</f>
      </c>
      <c r="D391" s="20">
        <f>'输入_需求计划'!G391</f>
      </c>
      <c r="E391" s="59">
        <f>'输入_需求计划'!H391</f>
      </c>
      <c r="F391" s="2">
        <f>IFERROR(VLOOKUP(B391,'输入_物料库存信息'!A:F,3,FALSE),0)+IFERROR(VLOOKUP(B391,'未完工数据透视表2'!A:B,2,FALSE),0)</f>
      </c>
      <c r="G391" s="2">
        <f>IFERROR(VLOOKUP(B391,'输入_物料库存信息'!A:F,4,FALSE),0)</f>
      </c>
      <c r="H391" s="2">
        <f>IFERROR(VLOOKUP(B391,'输入_物料库存信息'!A:F,5,FALSE),0)</f>
      </c>
      <c r="I391" s="2">
        <f>IFERROR(VLOOKUP(B391,'输入_物料库存信息'!A:F,6,FALSE),0)</f>
      </c>
      <c r="J391" s="2">
        <f>IFERROR(IFERROR(VLOOKUP(B391,'输入-物料产能数据-不考虑工序'!A:E,3,FALSE),0),0)</f>
      </c>
      <c r="K391" s="2">
        <f>IFERROR(VLOOKUP(B391,'输入-物料产能数据-不考虑工序'!A:E,4,FALSE),0)</f>
      </c>
      <c r="L391" s="2">
        <f>IFERROR(VLOOKUP(B391,'输入-物料产能数据-不考虑工序'!A:E,5,FALSE),0)</f>
      </c>
      <c r="M391">
        <f>IFERROR(VLOOKUP(A391,'输入_需求计划'!A:I,9,FALSE),0)</f>
      </c>
    </row>
    <row r="392">
      <c r="A392" s="20">
        <f>'输入_需求计划'!A392</f>
      </c>
      <c r="B392" s="20">
        <f>'输入_需求计划'!C392</f>
      </c>
      <c r="C392" s="20">
        <f>'输入_需求计划'!D392</f>
      </c>
      <c r="D392" s="20">
        <f>'输入_需求计划'!G392</f>
      </c>
      <c r="E392" s="59">
        <f>'输入_需求计划'!H392</f>
      </c>
      <c r="F392" s="2">
        <f>IFERROR(VLOOKUP(B392,'输入_物料库存信息'!A:F,3,FALSE),0)+IFERROR(VLOOKUP(B392,'未完工数据透视表2'!A:B,2,FALSE),0)</f>
      </c>
      <c r="G392" s="2">
        <f>IFERROR(VLOOKUP(B392,'输入_物料库存信息'!A:F,4,FALSE),0)</f>
      </c>
      <c r="H392" s="2">
        <f>IFERROR(VLOOKUP(B392,'输入_物料库存信息'!A:F,5,FALSE),0)</f>
      </c>
      <c r="I392" s="2">
        <f>IFERROR(VLOOKUP(B392,'输入_物料库存信息'!A:F,6,FALSE),0)</f>
      </c>
      <c r="J392" s="2">
        <f>IFERROR(IFERROR(VLOOKUP(B392,'输入-物料产能数据-不考虑工序'!A:E,3,FALSE),0),0)</f>
      </c>
      <c r="K392" s="2">
        <f>IFERROR(VLOOKUP(B392,'输入-物料产能数据-不考虑工序'!A:E,4,FALSE),0)</f>
      </c>
      <c r="L392" s="2">
        <f>IFERROR(VLOOKUP(B392,'输入-物料产能数据-不考虑工序'!A:E,5,FALSE),0)</f>
      </c>
      <c r="M392">
        <f>IFERROR(VLOOKUP(A392,'输入_需求计划'!A:I,9,FALSE),0)</f>
      </c>
    </row>
    <row r="393">
      <c r="A393" s="20">
        <f>'输入_需求计划'!A393</f>
      </c>
      <c r="B393" s="20">
        <f>'输入_需求计划'!C393</f>
      </c>
      <c r="C393" s="20">
        <f>'输入_需求计划'!D393</f>
      </c>
      <c r="D393" s="20">
        <f>'输入_需求计划'!G393</f>
      </c>
      <c r="E393" s="59">
        <f>'输入_需求计划'!H393</f>
      </c>
      <c r="F393" s="2">
        <f>IFERROR(VLOOKUP(B393,'输入_物料库存信息'!A:F,3,FALSE),0)+IFERROR(VLOOKUP(B393,'未完工数据透视表2'!A:B,2,FALSE),0)</f>
      </c>
      <c r="G393" s="2">
        <f>IFERROR(VLOOKUP(B393,'输入_物料库存信息'!A:F,4,FALSE),0)</f>
      </c>
      <c r="H393" s="2">
        <f>IFERROR(VLOOKUP(B393,'输入_物料库存信息'!A:F,5,FALSE),0)</f>
      </c>
      <c r="I393" s="2">
        <f>IFERROR(VLOOKUP(B393,'输入_物料库存信息'!A:F,6,FALSE),0)</f>
      </c>
      <c r="J393" s="2">
        <f>IFERROR(IFERROR(VLOOKUP(B393,'输入-物料产能数据-不考虑工序'!A:E,3,FALSE),0),0)</f>
      </c>
      <c r="K393" s="2">
        <f>IFERROR(VLOOKUP(B393,'输入-物料产能数据-不考虑工序'!A:E,4,FALSE),0)</f>
      </c>
      <c r="L393" s="2">
        <f>IFERROR(VLOOKUP(B393,'输入-物料产能数据-不考虑工序'!A:E,5,FALSE),0)</f>
      </c>
      <c r="M393">
        <f>IFERROR(VLOOKUP(A393,'输入_需求计划'!A:I,9,FALSE),0)</f>
      </c>
    </row>
    <row r="394">
      <c r="A394" s="20">
        <f>'输入_需求计划'!A394</f>
      </c>
      <c r="B394" s="20">
        <f>'输入_需求计划'!C394</f>
      </c>
      <c r="C394" s="20">
        <f>'输入_需求计划'!D394</f>
      </c>
      <c r="D394" s="20">
        <f>'输入_需求计划'!G394</f>
      </c>
      <c r="E394" s="59">
        <f>'输入_需求计划'!H394</f>
      </c>
      <c r="F394" s="2">
        <f>IFERROR(VLOOKUP(B394,'输入_物料库存信息'!A:F,3,FALSE),0)+IFERROR(VLOOKUP(B394,'未完工数据透视表2'!A:B,2,FALSE),0)</f>
      </c>
      <c r="G394" s="2">
        <f>IFERROR(VLOOKUP(B394,'输入_物料库存信息'!A:F,4,FALSE),0)</f>
      </c>
      <c r="H394" s="2">
        <f>IFERROR(VLOOKUP(B394,'输入_物料库存信息'!A:F,5,FALSE),0)</f>
      </c>
      <c r="I394" s="2">
        <f>IFERROR(VLOOKUP(B394,'输入_物料库存信息'!A:F,6,FALSE),0)</f>
      </c>
      <c r="J394" s="2">
        <f>IFERROR(IFERROR(VLOOKUP(B394,'输入-物料产能数据-不考虑工序'!A:E,3,FALSE),0),0)</f>
      </c>
      <c r="K394" s="2">
        <f>IFERROR(VLOOKUP(B394,'输入-物料产能数据-不考虑工序'!A:E,4,FALSE),0)</f>
      </c>
      <c r="L394" s="2">
        <f>IFERROR(VLOOKUP(B394,'输入-物料产能数据-不考虑工序'!A:E,5,FALSE),0)</f>
      </c>
      <c r="M394">
        <f>IFERROR(VLOOKUP(A394,'输入_需求计划'!A:I,9,FALSE),0)</f>
      </c>
    </row>
    <row r="395">
      <c r="A395" s="20">
        <f>'输入_需求计划'!A395</f>
      </c>
      <c r="B395" s="20">
        <f>'输入_需求计划'!C395</f>
      </c>
      <c r="C395" s="20">
        <f>'输入_需求计划'!D395</f>
      </c>
      <c r="D395" s="20">
        <f>'输入_需求计划'!G395</f>
      </c>
      <c r="E395" s="59">
        <f>'输入_需求计划'!H395</f>
      </c>
      <c r="F395" s="2">
        <f>IFERROR(VLOOKUP(B395,'输入_物料库存信息'!A:F,3,FALSE),0)+IFERROR(VLOOKUP(B395,'未完工数据透视表2'!A:B,2,FALSE),0)</f>
      </c>
      <c r="G395" s="2">
        <f>IFERROR(VLOOKUP(B395,'输入_物料库存信息'!A:F,4,FALSE),0)</f>
      </c>
      <c r="H395" s="2">
        <f>IFERROR(VLOOKUP(B395,'输入_物料库存信息'!A:F,5,FALSE),0)</f>
      </c>
      <c r="I395" s="2">
        <f>IFERROR(VLOOKUP(B395,'输入_物料库存信息'!A:F,6,FALSE),0)</f>
      </c>
      <c r="J395" s="2">
        <f>IFERROR(IFERROR(VLOOKUP(B395,'输入-物料产能数据-不考虑工序'!A:E,3,FALSE),0),0)</f>
      </c>
      <c r="K395" s="2">
        <f>IFERROR(VLOOKUP(B395,'输入-物料产能数据-不考虑工序'!A:E,4,FALSE),0)</f>
      </c>
      <c r="L395" s="2">
        <f>IFERROR(VLOOKUP(B395,'输入-物料产能数据-不考虑工序'!A:E,5,FALSE),0)</f>
      </c>
      <c r="M395">
        <f>IFERROR(VLOOKUP(A395,'输入_需求计划'!A:I,9,FALSE),0)</f>
      </c>
    </row>
    <row r="396">
      <c r="A396" s="20">
        <f>'输入_需求计划'!A396</f>
      </c>
      <c r="B396" s="20">
        <f>'输入_需求计划'!C396</f>
      </c>
      <c r="C396" s="20">
        <f>'输入_需求计划'!D396</f>
      </c>
      <c r="D396" s="20">
        <f>'输入_需求计划'!G396</f>
      </c>
      <c r="E396" s="59">
        <f>'输入_需求计划'!H396</f>
      </c>
      <c r="F396" s="2">
        <f>IFERROR(VLOOKUP(B396,'输入_物料库存信息'!A:F,3,FALSE),0)+IFERROR(VLOOKUP(B396,'未完工数据透视表2'!A:B,2,FALSE),0)</f>
      </c>
      <c r="G396" s="2">
        <f>IFERROR(VLOOKUP(B396,'输入_物料库存信息'!A:F,4,FALSE),0)</f>
      </c>
      <c r="H396" s="2">
        <f>IFERROR(VLOOKUP(B396,'输入_物料库存信息'!A:F,5,FALSE),0)</f>
      </c>
      <c r="I396" s="2">
        <f>IFERROR(VLOOKUP(B396,'输入_物料库存信息'!A:F,6,FALSE),0)</f>
      </c>
      <c r="J396" s="2">
        <f>IFERROR(IFERROR(VLOOKUP(B396,'输入-物料产能数据-不考虑工序'!A:E,3,FALSE),0),0)</f>
      </c>
      <c r="K396" s="2">
        <f>IFERROR(VLOOKUP(B396,'输入-物料产能数据-不考虑工序'!A:E,4,FALSE),0)</f>
      </c>
      <c r="L396" s="2">
        <f>IFERROR(VLOOKUP(B396,'输入-物料产能数据-不考虑工序'!A:E,5,FALSE),0)</f>
      </c>
      <c r="M396">
        <f>IFERROR(VLOOKUP(A396,'输入_需求计划'!A:I,9,FALSE),0)</f>
      </c>
    </row>
    <row r="397">
      <c r="A397" s="20">
        <f>'输入_需求计划'!A397</f>
      </c>
      <c r="B397" s="20">
        <f>'输入_需求计划'!C397</f>
      </c>
      <c r="C397" s="20">
        <f>'输入_需求计划'!D397</f>
      </c>
      <c r="D397" s="20">
        <f>'输入_需求计划'!G397</f>
      </c>
      <c r="E397" s="59">
        <f>'输入_需求计划'!H397</f>
      </c>
      <c r="F397" s="2">
        <f>IFERROR(VLOOKUP(B397,'输入_物料库存信息'!A:F,3,FALSE),0)+IFERROR(VLOOKUP(B397,'未完工数据透视表2'!A:B,2,FALSE),0)</f>
      </c>
      <c r="G397" s="2">
        <f>IFERROR(VLOOKUP(B397,'输入_物料库存信息'!A:F,4,FALSE),0)</f>
      </c>
      <c r="H397" s="2">
        <f>IFERROR(VLOOKUP(B397,'输入_物料库存信息'!A:F,5,FALSE),0)</f>
      </c>
      <c r="I397" s="2">
        <f>IFERROR(VLOOKUP(B397,'输入_物料库存信息'!A:F,6,FALSE),0)</f>
      </c>
      <c r="J397" s="2">
        <f>IFERROR(IFERROR(VLOOKUP(B397,'输入-物料产能数据-不考虑工序'!A:E,3,FALSE),0),0)</f>
      </c>
      <c r="K397" s="2">
        <f>IFERROR(VLOOKUP(B397,'输入-物料产能数据-不考虑工序'!A:E,4,FALSE),0)</f>
      </c>
      <c r="L397" s="2">
        <f>IFERROR(VLOOKUP(B397,'输入-物料产能数据-不考虑工序'!A:E,5,FALSE),0)</f>
      </c>
      <c r="M397">
        <f>IFERROR(VLOOKUP(A397,'输入_需求计划'!A:I,9,FALSE),0)</f>
      </c>
    </row>
    <row r="398">
      <c r="A398" s="20">
        <f>'输入_需求计划'!A398</f>
      </c>
      <c r="B398" s="20">
        <f>'输入_需求计划'!C398</f>
      </c>
      <c r="C398" s="20">
        <f>'输入_需求计划'!D398</f>
      </c>
      <c r="D398" s="20">
        <f>'输入_需求计划'!G398</f>
      </c>
      <c r="E398" s="59">
        <f>'输入_需求计划'!H398</f>
      </c>
      <c r="F398" s="2">
        <f>IFERROR(VLOOKUP(B398,'输入_物料库存信息'!A:F,3,FALSE),0)+IFERROR(VLOOKUP(B398,'未完工数据透视表2'!A:B,2,FALSE),0)</f>
      </c>
      <c r="G398" s="2">
        <f>IFERROR(VLOOKUP(B398,'输入_物料库存信息'!A:F,4,FALSE),0)</f>
      </c>
      <c r="H398" s="2">
        <f>IFERROR(VLOOKUP(B398,'输入_物料库存信息'!A:F,5,FALSE),0)</f>
      </c>
      <c r="I398" s="2">
        <f>IFERROR(VLOOKUP(B398,'输入_物料库存信息'!A:F,6,FALSE),0)</f>
      </c>
      <c r="J398" s="2">
        <f>IFERROR(IFERROR(VLOOKUP(B398,'输入-物料产能数据-不考虑工序'!A:E,3,FALSE),0),0)</f>
      </c>
      <c r="K398" s="2">
        <f>IFERROR(VLOOKUP(B398,'输入-物料产能数据-不考虑工序'!A:E,4,FALSE),0)</f>
      </c>
      <c r="L398" s="2">
        <f>IFERROR(VLOOKUP(B398,'输入-物料产能数据-不考虑工序'!A:E,5,FALSE),0)</f>
      </c>
      <c r="M398">
        <f>IFERROR(VLOOKUP(A398,'输入_需求计划'!A:I,9,FALSE),0)</f>
      </c>
    </row>
    <row r="399">
      <c r="A399" s="20">
        <f>'输入_需求计划'!A399</f>
      </c>
      <c r="B399" s="20">
        <f>'输入_需求计划'!C399</f>
      </c>
      <c r="C399" s="20">
        <f>'输入_需求计划'!D399</f>
      </c>
      <c r="D399" s="20">
        <f>'输入_需求计划'!G399</f>
      </c>
      <c r="E399" s="59">
        <f>'输入_需求计划'!H399</f>
      </c>
      <c r="F399" s="2">
        <f>IFERROR(VLOOKUP(B399,'输入_物料库存信息'!A:F,3,FALSE),0)+IFERROR(VLOOKUP(B399,'未完工数据透视表2'!A:B,2,FALSE),0)</f>
      </c>
      <c r="G399" s="2">
        <f>IFERROR(VLOOKUP(B399,'输入_物料库存信息'!A:F,4,FALSE),0)</f>
      </c>
      <c r="H399" s="2">
        <f>IFERROR(VLOOKUP(B399,'输入_物料库存信息'!A:F,5,FALSE),0)</f>
      </c>
      <c r="I399" s="2">
        <f>IFERROR(VLOOKUP(B399,'输入_物料库存信息'!A:F,6,FALSE),0)</f>
      </c>
      <c r="J399" s="2">
        <f>IFERROR(IFERROR(VLOOKUP(B399,'输入-物料产能数据-不考虑工序'!A:E,3,FALSE),0),0)</f>
      </c>
      <c r="K399" s="2">
        <f>IFERROR(VLOOKUP(B399,'输入-物料产能数据-不考虑工序'!A:E,4,FALSE),0)</f>
      </c>
      <c r="L399" s="2">
        <f>IFERROR(VLOOKUP(B399,'输入-物料产能数据-不考虑工序'!A:E,5,FALSE),0)</f>
      </c>
      <c r="M399">
        <f>IFERROR(VLOOKUP(A399,'输入_需求计划'!A:I,9,FALSE),0)</f>
      </c>
    </row>
    <row r="400">
      <c r="A400" s="20">
        <f>'输入_需求计划'!A400</f>
      </c>
      <c r="B400" s="20">
        <f>'输入_需求计划'!C400</f>
      </c>
      <c r="C400" s="20">
        <f>'输入_需求计划'!D400</f>
      </c>
      <c r="D400" s="20">
        <f>'输入_需求计划'!G400</f>
      </c>
      <c r="E400" s="59">
        <f>'输入_需求计划'!H400</f>
      </c>
      <c r="F400" s="2">
        <f>IFERROR(VLOOKUP(B400,'输入_物料库存信息'!A:F,3,FALSE),0)+IFERROR(VLOOKUP(B400,'未完工数据透视表2'!A:B,2,FALSE),0)</f>
      </c>
      <c r="G400" s="2">
        <f>IFERROR(VLOOKUP(B400,'输入_物料库存信息'!A:F,4,FALSE),0)</f>
      </c>
      <c r="H400" s="2">
        <f>IFERROR(VLOOKUP(B400,'输入_物料库存信息'!A:F,5,FALSE),0)</f>
      </c>
      <c r="I400" s="2">
        <f>IFERROR(VLOOKUP(B400,'输入_物料库存信息'!A:F,6,FALSE),0)</f>
      </c>
      <c r="J400" s="2">
        <f>IFERROR(IFERROR(VLOOKUP(B400,'输入-物料产能数据-不考虑工序'!A:E,3,FALSE),0),0)</f>
      </c>
      <c r="K400" s="2">
        <f>IFERROR(VLOOKUP(B400,'输入-物料产能数据-不考虑工序'!A:E,4,FALSE),0)</f>
      </c>
      <c r="L400" s="2">
        <f>IFERROR(VLOOKUP(B400,'输入-物料产能数据-不考虑工序'!A:E,5,FALSE),0)</f>
      </c>
      <c r="M400">
        <f>IFERROR(VLOOKUP(A400,'输入_需求计划'!A:I,9,FALSE),0)</f>
      </c>
    </row>
    <row r="401">
      <c r="A401" s="20">
        <f>'输入_需求计划'!A401</f>
      </c>
      <c r="B401" s="20">
        <f>'输入_需求计划'!C401</f>
      </c>
      <c r="C401" s="20">
        <f>'输入_需求计划'!D401</f>
      </c>
      <c r="D401" s="20">
        <f>'输入_需求计划'!G401</f>
      </c>
      <c r="E401" s="59">
        <f>'输入_需求计划'!H401</f>
      </c>
      <c r="F401" s="2">
        <f>IFERROR(VLOOKUP(B401,'输入_物料库存信息'!A:F,3,FALSE),0)+IFERROR(VLOOKUP(B401,'未完工数据透视表2'!A:B,2,FALSE),0)</f>
      </c>
      <c r="G401" s="2">
        <f>IFERROR(VLOOKUP(B401,'输入_物料库存信息'!A:F,4,FALSE),0)</f>
      </c>
      <c r="H401" s="2">
        <f>IFERROR(VLOOKUP(B401,'输入_物料库存信息'!A:F,5,FALSE),0)</f>
      </c>
      <c r="I401" s="2">
        <f>IFERROR(VLOOKUP(B401,'输入_物料库存信息'!A:F,6,FALSE),0)</f>
      </c>
      <c r="J401" s="2">
        <f>IFERROR(IFERROR(VLOOKUP(B401,'输入-物料产能数据-不考虑工序'!A:E,3,FALSE),0),0)</f>
      </c>
      <c r="K401" s="2">
        <f>IFERROR(VLOOKUP(B401,'输入-物料产能数据-不考虑工序'!A:E,4,FALSE),0)</f>
      </c>
      <c r="L401" s="2">
        <f>IFERROR(VLOOKUP(B401,'输入-物料产能数据-不考虑工序'!A:E,5,FALSE),0)</f>
      </c>
      <c r="M401">
        <f>IFERROR(VLOOKUP(A401,'输入_需求计划'!A:I,9,FALSE),0)</f>
      </c>
    </row>
    <row r="402">
      <c r="A402" s="20">
        <f>'输入_需求计划'!A402</f>
      </c>
      <c r="B402" s="20">
        <f>'输入_需求计划'!C402</f>
      </c>
      <c r="C402" s="20">
        <f>'输入_需求计划'!D402</f>
      </c>
      <c r="D402" s="20">
        <f>'输入_需求计划'!G402</f>
      </c>
      <c r="E402" s="59">
        <f>'输入_需求计划'!H402</f>
      </c>
      <c r="F402" s="2">
        <f>IFERROR(VLOOKUP(B402,'输入_物料库存信息'!A:F,3,FALSE),0)+IFERROR(VLOOKUP(B402,'未完工数据透视表2'!A:B,2,FALSE),0)</f>
      </c>
      <c r="G402" s="2">
        <f>IFERROR(VLOOKUP(B402,'输入_物料库存信息'!A:F,4,FALSE),0)</f>
      </c>
      <c r="H402" s="2">
        <f>IFERROR(VLOOKUP(B402,'输入_物料库存信息'!A:F,5,FALSE),0)</f>
      </c>
      <c r="I402" s="2">
        <f>IFERROR(VLOOKUP(B402,'输入_物料库存信息'!A:F,6,FALSE),0)</f>
      </c>
      <c r="J402" s="2">
        <f>IFERROR(IFERROR(VLOOKUP(B402,'输入-物料产能数据-不考虑工序'!A:E,3,FALSE),0),0)</f>
      </c>
      <c r="K402" s="2">
        <f>IFERROR(VLOOKUP(B402,'输入-物料产能数据-不考虑工序'!A:E,4,FALSE),0)</f>
      </c>
      <c r="L402" s="2">
        <f>IFERROR(VLOOKUP(B402,'输入-物料产能数据-不考虑工序'!A:E,5,FALSE),0)</f>
      </c>
      <c r="M402">
        <f>IFERROR(VLOOKUP(A402,'输入_需求计划'!A:I,9,FALSE),0)</f>
      </c>
    </row>
    <row r="403">
      <c r="A403" s="20">
        <f>'输入_需求计划'!A403</f>
      </c>
      <c r="B403" s="20">
        <f>'输入_需求计划'!C403</f>
      </c>
      <c r="C403" s="20">
        <f>'输入_需求计划'!D403</f>
      </c>
      <c r="D403" s="20">
        <f>'输入_需求计划'!G403</f>
      </c>
      <c r="E403" s="59">
        <f>'输入_需求计划'!H403</f>
      </c>
      <c r="F403" s="2">
        <f>IFERROR(VLOOKUP(B403,'输入_物料库存信息'!A:F,3,FALSE),0)+IFERROR(VLOOKUP(B403,'未完工数据透视表2'!A:B,2,FALSE),0)</f>
      </c>
      <c r="G403" s="2">
        <f>IFERROR(VLOOKUP(B403,'输入_物料库存信息'!A:F,4,FALSE),0)</f>
      </c>
      <c r="H403" s="2">
        <f>IFERROR(VLOOKUP(B403,'输入_物料库存信息'!A:F,5,FALSE),0)</f>
      </c>
      <c r="I403" s="2">
        <f>IFERROR(VLOOKUP(B403,'输入_物料库存信息'!A:F,6,FALSE),0)</f>
      </c>
      <c r="J403" s="2">
        <f>IFERROR(IFERROR(VLOOKUP(B403,'输入-物料产能数据-不考虑工序'!A:E,3,FALSE),0),0)</f>
      </c>
      <c r="K403" s="2">
        <f>IFERROR(VLOOKUP(B403,'输入-物料产能数据-不考虑工序'!A:E,4,FALSE),0)</f>
      </c>
      <c r="L403" s="2">
        <f>IFERROR(VLOOKUP(B403,'输入-物料产能数据-不考虑工序'!A:E,5,FALSE),0)</f>
      </c>
      <c r="M403">
        <f>IFERROR(VLOOKUP(A403,'输入_需求计划'!A:I,9,FALSE),0)</f>
      </c>
    </row>
    <row r="404">
      <c r="A404" s="20">
        <f>'输入_需求计划'!A404</f>
      </c>
      <c r="B404" s="20">
        <f>'输入_需求计划'!C404</f>
      </c>
      <c r="C404" s="20">
        <f>'输入_需求计划'!D404</f>
      </c>
      <c r="D404" s="20">
        <f>'输入_需求计划'!G404</f>
      </c>
      <c r="E404" s="59">
        <f>'输入_需求计划'!H404</f>
      </c>
      <c r="F404" s="2">
        <f>IFERROR(VLOOKUP(B404,'输入_物料库存信息'!A:F,3,FALSE),0)+IFERROR(VLOOKUP(B404,'未完工数据透视表2'!A:B,2,FALSE),0)</f>
      </c>
      <c r="G404" s="2">
        <f>IFERROR(VLOOKUP(B404,'输入_物料库存信息'!A:F,4,FALSE),0)</f>
      </c>
      <c r="H404" s="2">
        <f>IFERROR(VLOOKUP(B404,'输入_物料库存信息'!A:F,5,FALSE),0)</f>
      </c>
      <c r="I404" s="2">
        <f>IFERROR(VLOOKUP(B404,'输入_物料库存信息'!A:F,6,FALSE),0)</f>
      </c>
      <c r="J404" s="2">
        <f>IFERROR(IFERROR(VLOOKUP(B404,'输入-物料产能数据-不考虑工序'!A:E,3,FALSE),0),0)</f>
      </c>
      <c r="K404" s="2">
        <f>IFERROR(VLOOKUP(B404,'输入-物料产能数据-不考虑工序'!A:E,4,FALSE),0)</f>
      </c>
      <c r="L404" s="2">
        <f>IFERROR(VLOOKUP(B404,'输入-物料产能数据-不考虑工序'!A:E,5,FALSE),0)</f>
      </c>
      <c r="M404">
        <f>IFERROR(VLOOKUP(A404,'输入_需求计划'!A:I,9,FALSE),0)</f>
      </c>
    </row>
    <row r="405">
      <c r="A405" s="20">
        <f>'输入_需求计划'!A405</f>
      </c>
      <c r="B405" s="20">
        <f>'输入_需求计划'!C405</f>
      </c>
      <c r="C405" s="20">
        <f>'输入_需求计划'!D405</f>
      </c>
      <c r="D405" s="20">
        <f>'输入_需求计划'!G405</f>
      </c>
      <c r="E405" s="59">
        <f>'输入_需求计划'!H405</f>
      </c>
      <c r="F405" s="2">
        <f>IFERROR(VLOOKUP(B405,'输入_物料库存信息'!A:F,3,FALSE),0)+IFERROR(VLOOKUP(B405,'未完工数据透视表2'!A:B,2,FALSE),0)</f>
      </c>
      <c r="G405" s="2">
        <f>IFERROR(VLOOKUP(B405,'输入_物料库存信息'!A:F,4,FALSE),0)</f>
      </c>
      <c r="H405" s="2">
        <f>IFERROR(VLOOKUP(B405,'输入_物料库存信息'!A:F,5,FALSE),0)</f>
      </c>
      <c r="I405" s="2">
        <f>IFERROR(VLOOKUP(B405,'输入_物料库存信息'!A:F,6,FALSE),0)</f>
      </c>
      <c r="J405" s="2">
        <f>IFERROR(IFERROR(VLOOKUP(B405,'输入-物料产能数据-不考虑工序'!A:E,3,FALSE),0),0)</f>
      </c>
      <c r="K405" s="2">
        <f>IFERROR(VLOOKUP(B405,'输入-物料产能数据-不考虑工序'!A:E,4,FALSE),0)</f>
      </c>
      <c r="L405" s="2">
        <f>IFERROR(VLOOKUP(B405,'输入-物料产能数据-不考虑工序'!A:E,5,FALSE),0)</f>
      </c>
      <c r="M405">
        <f>IFERROR(VLOOKUP(A405,'输入_需求计划'!A:I,9,FALSE),0)</f>
      </c>
    </row>
    <row r="406">
      <c r="A406" s="20">
        <f>'输入_需求计划'!A406</f>
      </c>
      <c r="B406" s="20">
        <f>'输入_需求计划'!C406</f>
      </c>
      <c r="C406" s="20">
        <f>'输入_需求计划'!D406</f>
      </c>
      <c r="D406" s="20">
        <f>'输入_需求计划'!G406</f>
      </c>
      <c r="E406" s="59">
        <f>'输入_需求计划'!H406</f>
      </c>
      <c r="F406" s="2">
        <f>IFERROR(VLOOKUP(B406,'输入_物料库存信息'!A:F,3,FALSE),0)+IFERROR(VLOOKUP(B406,'未完工数据透视表2'!A:B,2,FALSE),0)</f>
      </c>
      <c r="G406" s="2">
        <f>IFERROR(VLOOKUP(B406,'输入_物料库存信息'!A:F,4,FALSE),0)</f>
      </c>
      <c r="H406" s="2">
        <f>IFERROR(VLOOKUP(B406,'输入_物料库存信息'!A:F,5,FALSE),0)</f>
      </c>
      <c r="I406" s="2">
        <f>IFERROR(VLOOKUP(B406,'输入_物料库存信息'!A:F,6,FALSE),0)</f>
      </c>
      <c r="J406" s="2">
        <f>IFERROR(IFERROR(VLOOKUP(B406,'输入-物料产能数据-不考虑工序'!A:E,3,FALSE),0),0)</f>
      </c>
      <c r="K406" s="2">
        <f>IFERROR(VLOOKUP(B406,'输入-物料产能数据-不考虑工序'!A:E,4,FALSE),0)</f>
      </c>
      <c r="L406" s="2">
        <f>IFERROR(VLOOKUP(B406,'输入-物料产能数据-不考虑工序'!A:E,5,FALSE),0)</f>
      </c>
      <c r="M406">
        <f>IFERROR(VLOOKUP(A406,'输入_需求计划'!A:I,9,FALSE),0)</f>
      </c>
    </row>
    <row r="407">
      <c r="A407" s="20">
        <f>'输入_需求计划'!A407</f>
      </c>
      <c r="B407" s="20">
        <f>'输入_需求计划'!C407</f>
      </c>
      <c r="C407" s="20">
        <f>'输入_需求计划'!D407</f>
      </c>
      <c r="D407" s="20">
        <f>'输入_需求计划'!G407</f>
      </c>
      <c r="E407" s="59">
        <f>'输入_需求计划'!H407</f>
      </c>
      <c r="F407" s="2">
        <f>IFERROR(VLOOKUP(B407,'输入_物料库存信息'!A:F,3,FALSE),0)+IFERROR(VLOOKUP(B407,'未完工数据透视表2'!A:B,2,FALSE),0)</f>
      </c>
      <c r="G407" s="2">
        <f>IFERROR(VLOOKUP(B407,'输入_物料库存信息'!A:F,4,FALSE),0)</f>
      </c>
      <c r="H407" s="2">
        <f>IFERROR(VLOOKUP(B407,'输入_物料库存信息'!A:F,5,FALSE),0)</f>
      </c>
      <c r="I407" s="2">
        <f>IFERROR(VLOOKUP(B407,'输入_物料库存信息'!A:F,6,FALSE),0)</f>
      </c>
      <c r="J407" s="2">
        <f>IFERROR(IFERROR(VLOOKUP(B407,'输入-物料产能数据-不考虑工序'!A:E,3,FALSE),0),0)</f>
      </c>
      <c r="K407" s="2">
        <f>IFERROR(VLOOKUP(B407,'输入-物料产能数据-不考虑工序'!A:E,4,FALSE),0)</f>
      </c>
      <c r="L407" s="2">
        <f>IFERROR(VLOOKUP(B407,'输入-物料产能数据-不考虑工序'!A:E,5,FALSE),0)</f>
      </c>
      <c r="M407">
        <f>IFERROR(VLOOKUP(A407,'输入_需求计划'!A:I,9,FALSE),0)</f>
      </c>
    </row>
    <row r="408">
      <c r="A408" s="20">
        <f>'输入_需求计划'!A408</f>
      </c>
      <c r="B408" s="20">
        <f>'输入_需求计划'!C408</f>
      </c>
      <c r="C408" s="20">
        <f>'输入_需求计划'!D408</f>
      </c>
      <c r="D408" s="20">
        <f>'输入_需求计划'!G408</f>
      </c>
      <c r="E408" s="59">
        <f>'输入_需求计划'!H408</f>
      </c>
      <c r="F408" s="2">
        <f>IFERROR(VLOOKUP(B408,'输入_物料库存信息'!A:F,3,FALSE),0)+IFERROR(VLOOKUP(B408,'未完工数据透视表2'!A:B,2,FALSE),0)</f>
      </c>
      <c r="G408" s="2">
        <f>IFERROR(VLOOKUP(B408,'输入_物料库存信息'!A:F,4,FALSE),0)</f>
      </c>
      <c r="H408" s="2">
        <f>IFERROR(VLOOKUP(B408,'输入_物料库存信息'!A:F,5,FALSE),0)</f>
      </c>
      <c r="I408" s="2">
        <f>IFERROR(VLOOKUP(B408,'输入_物料库存信息'!A:F,6,FALSE),0)</f>
      </c>
      <c r="J408" s="2">
        <f>IFERROR(IFERROR(VLOOKUP(B408,'输入-物料产能数据-不考虑工序'!A:E,3,FALSE),0),0)</f>
      </c>
      <c r="K408" s="2">
        <f>IFERROR(VLOOKUP(B408,'输入-物料产能数据-不考虑工序'!A:E,4,FALSE),0)</f>
      </c>
      <c r="L408" s="2">
        <f>IFERROR(VLOOKUP(B408,'输入-物料产能数据-不考虑工序'!A:E,5,FALSE),0)</f>
      </c>
      <c r="M408">
        <f>IFERROR(VLOOKUP(A408,'输入_需求计划'!A:I,9,FALSE),0)</f>
      </c>
    </row>
    <row r="409">
      <c r="A409" s="20">
        <f>'输入_需求计划'!A409</f>
      </c>
      <c r="B409" s="20">
        <f>'输入_需求计划'!C409</f>
      </c>
      <c r="C409" s="20">
        <f>'输入_需求计划'!D409</f>
      </c>
      <c r="D409" s="20">
        <f>'输入_需求计划'!G409</f>
      </c>
      <c r="E409" s="59">
        <f>'输入_需求计划'!H409</f>
      </c>
      <c r="F409" s="2">
        <f>IFERROR(VLOOKUP(B409,'输入_物料库存信息'!A:F,3,FALSE),0)+IFERROR(VLOOKUP(B409,'未完工数据透视表2'!A:B,2,FALSE),0)</f>
      </c>
      <c r="G409" s="2">
        <f>IFERROR(VLOOKUP(B409,'输入_物料库存信息'!A:F,4,FALSE),0)</f>
      </c>
      <c r="H409" s="2">
        <f>IFERROR(VLOOKUP(B409,'输入_物料库存信息'!A:F,5,FALSE),0)</f>
      </c>
      <c r="I409" s="2">
        <f>IFERROR(VLOOKUP(B409,'输入_物料库存信息'!A:F,6,FALSE),0)</f>
      </c>
      <c r="J409" s="2">
        <f>IFERROR(IFERROR(VLOOKUP(B409,'输入-物料产能数据-不考虑工序'!A:E,3,FALSE),0),0)</f>
      </c>
      <c r="K409" s="2">
        <f>IFERROR(VLOOKUP(B409,'输入-物料产能数据-不考虑工序'!A:E,4,FALSE),0)</f>
      </c>
      <c r="L409" s="2">
        <f>IFERROR(VLOOKUP(B409,'输入-物料产能数据-不考虑工序'!A:E,5,FALSE),0)</f>
      </c>
      <c r="M409">
        <f>IFERROR(VLOOKUP(A409,'输入_需求计划'!A:I,9,FALSE),0)</f>
      </c>
    </row>
    <row r="410">
      <c r="A410" s="20">
        <f>'输入_需求计划'!A410</f>
      </c>
      <c r="B410" s="20">
        <f>'输入_需求计划'!C410</f>
      </c>
      <c r="C410" s="20">
        <f>'输入_需求计划'!D410</f>
      </c>
      <c r="D410" s="20">
        <f>'输入_需求计划'!G410</f>
      </c>
      <c r="E410" s="59">
        <f>'输入_需求计划'!H410</f>
      </c>
      <c r="F410" s="2">
        <f>IFERROR(VLOOKUP(B410,'输入_物料库存信息'!A:F,3,FALSE),0)+IFERROR(VLOOKUP(B410,'未完工数据透视表2'!A:B,2,FALSE),0)</f>
      </c>
      <c r="G410" s="2">
        <f>IFERROR(VLOOKUP(B410,'输入_物料库存信息'!A:F,4,FALSE),0)</f>
      </c>
      <c r="H410" s="2">
        <f>IFERROR(VLOOKUP(B410,'输入_物料库存信息'!A:F,5,FALSE),0)</f>
      </c>
      <c r="I410" s="2">
        <f>IFERROR(VLOOKUP(B410,'输入_物料库存信息'!A:F,6,FALSE),0)</f>
      </c>
      <c r="J410" s="2">
        <f>IFERROR(IFERROR(VLOOKUP(B410,'输入-物料产能数据-不考虑工序'!A:E,3,FALSE),0),0)</f>
      </c>
      <c r="K410" s="2">
        <f>IFERROR(VLOOKUP(B410,'输入-物料产能数据-不考虑工序'!A:E,4,FALSE),0)</f>
      </c>
      <c r="L410" s="2">
        <f>IFERROR(VLOOKUP(B410,'输入-物料产能数据-不考虑工序'!A:E,5,FALSE),0)</f>
      </c>
      <c r="M410">
        <f>IFERROR(VLOOKUP(A410,'输入_需求计划'!A:I,9,FALSE),0)</f>
      </c>
    </row>
    <row r="411">
      <c r="A411" s="20">
        <f>'输入_需求计划'!A411</f>
      </c>
      <c r="B411" s="20">
        <f>'输入_需求计划'!C411</f>
      </c>
      <c r="C411" s="20">
        <f>'输入_需求计划'!D411</f>
      </c>
      <c r="D411" s="20">
        <f>'输入_需求计划'!G411</f>
      </c>
      <c r="E411" s="59">
        <f>'输入_需求计划'!H411</f>
      </c>
      <c r="F411" s="2">
        <f>IFERROR(VLOOKUP(B411,'输入_物料库存信息'!A:F,3,FALSE),0)+IFERROR(VLOOKUP(B411,'未完工数据透视表2'!A:B,2,FALSE),0)</f>
      </c>
      <c r="G411" s="2">
        <f>IFERROR(VLOOKUP(B411,'输入_物料库存信息'!A:F,4,FALSE),0)</f>
      </c>
      <c r="H411" s="2">
        <f>IFERROR(VLOOKUP(B411,'输入_物料库存信息'!A:F,5,FALSE),0)</f>
      </c>
      <c r="I411" s="2">
        <f>IFERROR(VLOOKUP(B411,'输入_物料库存信息'!A:F,6,FALSE),0)</f>
      </c>
      <c r="J411" s="2">
        <f>IFERROR(IFERROR(VLOOKUP(B411,'输入-物料产能数据-不考虑工序'!A:E,3,FALSE),0),0)</f>
      </c>
      <c r="K411" s="2">
        <f>IFERROR(VLOOKUP(B411,'输入-物料产能数据-不考虑工序'!A:E,4,FALSE),0)</f>
      </c>
      <c r="L411" s="2">
        <f>IFERROR(VLOOKUP(B411,'输入-物料产能数据-不考虑工序'!A:E,5,FALSE),0)</f>
      </c>
      <c r="M411">
        <f>IFERROR(VLOOKUP(A411,'输入_需求计划'!A:I,9,FALSE),0)</f>
      </c>
    </row>
    <row r="412">
      <c r="A412" s="20">
        <f>'输入_需求计划'!A412</f>
      </c>
      <c r="B412" s="20">
        <f>'输入_需求计划'!C412</f>
      </c>
      <c r="C412" s="20">
        <f>'输入_需求计划'!D412</f>
      </c>
      <c r="D412" s="20">
        <f>'输入_需求计划'!G412</f>
      </c>
      <c r="E412" s="59">
        <f>'输入_需求计划'!H412</f>
      </c>
      <c r="F412" s="2">
        <f>IFERROR(VLOOKUP(B412,'输入_物料库存信息'!A:F,3,FALSE),0)+IFERROR(VLOOKUP(B412,'未完工数据透视表2'!A:B,2,FALSE),0)</f>
      </c>
      <c r="G412" s="2">
        <f>IFERROR(VLOOKUP(B412,'输入_物料库存信息'!A:F,4,FALSE),0)</f>
      </c>
      <c r="H412" s="2">
        <f>IFERROR(VLOOKUP(B412,'输入_物料库存信息'!A:F,5,FALSE),0)</f>
      </c>
      <c r="I412" s="2">
        <f>IFERROR(VLOOKUP(B412,'输入_物料库存信息'!A:F,6,FALSE),0)</f>
      </c>
      <c r="J412" s="2">
        <f>IFERROR(IFERROR(VLOOKUP(B412,'输入-物料产能数据-不考虑工序'!A:E,3,FALSE),0),0)</f>
      </c>
      <c r="K412" s="2">
        <f>IFERROR(VLOOKUP(B412,'输入-物料产能数据-不考虑工序'!A:E,4,FALSE),0)</f>
      </c>
      <c r="L412" s="2">
        <f>IFERROR(VLOOKUP(B412,'输入-物料产能数据-不考虑工序'!A:E,5,FALSE),0)</f>
      </c>
      <c r="M412">
        <f>IFERROR(VLOOKUP(A412,'输入_需求计划'!A:I,9,FALSE),0)</f>
      </c>
    </row>
    <row r="413">
      <c r="A413" s="20">
        <f>'输入_需求计划'!A413</f>
      </c>
      <c r="B413" s="20">
        <f>'输入_需求计划'!C413</f>
      </c>
      <c r="C413" s="20">
        <f>'输入_需求计划'!D413</f>
      </c>
      <c r="D413" s="20">
        <f>'输入_需求计划'!G413</f>
      </c>
      <c r="E413" s="59">
        <f>'输入_需求计划'!H413</f>
      </c>
      <c r="F413" s="2">
        <f>IFERROR(VLOOKUP(B413,'输入_物料库存信息'!A:F,3,FALSE),0)+IFERROR(VLOOKUP(B413,'未完工数据透视表2'!A:B,2,FALSE),0)</f>
      </c>
      <c r="G413" s="2">
        <f>IFERROR(VLOOKUP(B413,'输入_物料库存信息'!A:F,4,FALSE),0)</f>
      </c>
      <c r="H413" s="2">
        <f>IFERROR(VLOOKUP(B413,'输入_物料库存信息'!A:F,5,FALSE),0)</f>
      </c>
      <c r="I413" s="2">
        <f>IFERROR(VLOOKUP(B413,'输入_物料库存信息'!A:F,6,FALSE),0)</f>
      </c>
      <c r="J413" s="2">
        <f>IFERROR(IFERROR(VLOOKUP(B413,'输入-物料产能数据-不考虑工序'!A:E,3,FALSE),0),0)</f>
      </c>
      <c r="K413" s="2">
        <f>IFERROR(VLOOKUP(B413,'输入-物料产能数据-不考虑工序'!A:E,4,FALSE),0)</f>
      </c>
      <c r="L413" s="2">
        <f>IFERROR(VLOOKUP(B413,'输入-物料产能数据-不考虑工序'!A:E,5,FALSE),0)</f>
      </c>
      <c r="M413">
        <f>IFERROR(VLOOKUP(A413,'输入_需求计划'!A:I,9,FALSE),0)</f>
      </c>
    </row>
    <row r="414">
      <c r="A414" s="20">
        <f>'输入_需求计划'!A414</f>
      </c>
      <c r="B414" s="20">
        <f>'输入_需求计划'!C414</f>
      </c>
      <c r="C414" s="20">
        <f>'输入_需求计划'!D414</f>
      </c>
      <c r="D414" s="20">
        <f>'输入_需求计划'!G414</f>
      </c>
      <c r="E414" s="59">
        <f>'输入_需求计划'!H414</f>
      </c>
      <c r="F414" s="2">
        <f>IFERROR(VLOOKUP(B414,'输入_物料库存信息'!A:F,3,FALSE),0)+IFERROR(VLOOKUP(B414,'未完工数据透视表2'!A:B,2,FALSE),0)</f>
      </c>
      <c r="G414" s="2">
        <f>IFERROR(VLOOKUP(B414,'输入_物料库存信息'!A:F,4,FALSE),0)</f>
      </c>
      <c r="H414" s="2">
        <f>IFERROR(VLOOKUP(B414,'输入_物料库存信息'!A:F,5,FALSE),0)</f>
      </c>
      <c r="I414" s="2">
        <f>IFERROR(VLOOKUP(B414,'输入_物料库存信息'!A:F,6,FALSE),0)</f>
      </c>
      <c r="J414" s="2">
        <f>IFERROR(IFERROR(VLOOKUP(B414,'输入-物料产能数据-不考虑工序'!A:E,3,FALSE),0),0)</f>
      </c>
      <c r="K414" s="2">
        <f>IFERROR(VLOOKUP(B414,'输入-物料产能数据-不考虑工序'!A:E,4,FALSE),0)</f>
      </c>
      <c r="L414" s="2">
        <f>IFERROR(VLOOKUP(B414,'输入-物料产能数据-不考虑工序'!A:E,5,FALSE),0)</f>
      </c>
      <c r="M414">
        <f>IFERROR(VLOOKUP(A414,'输入_需求计划'!A:I,9,FALSE),0)</f>
      </c>
    </row>
    <row r="415">
      <c r="A415" s="20">
        <f>'输入_需求计划'!A415</f>
      </c>
      <c r="B415" s="20">
        <f>'输入_需求计划'!C415</f>
      </c>
      <c r="C415" s="20">
        <f>'输入_需求计划'!D415</f>
      </c>
      <c r="D415" s="20">
        <f>'输入_需求计划'!G415</f>
      </c>
      <c r="E415" s="59">
        <f>'输入_需求计划'!H415</f>
      </c>
      <c r="F415" s="2">
        <f>IFERROR(VLOOKUP(B415,'输入_物料库存信息'!A:F,3,FALSE),0)+IFERROR(VLOOKUP(B415,'未完工数据透视表2'!A:B,2,FALSE),0)</f>
      </c>
      <c r="G415" s="2">
        <f>IFERROR(VLOOKUP(B415,'输入_物料库存信息'!A:F,4,FALSE),0)</f>
      </c>
      <c r="H415" s="2">
        <f>IFERROR(VLOOKUP(B415,'输入_物料库存信息'!A:F,5,FALSE),0)</f>
      </c>
      <c r="I415" s="2">
        <f>IFERROR(VLOOKUP(B415,'输入_物料库存信息'!A:F,6,FALSE),0)</f>
      </c>
      <c r="J415" s="2">
        <f>IFERROR(IFERROR(VLOOKUP(B415,'输入-物料产能数据-不考虑工序'!A:E,3,FALSE),0),0)</f>
      </c>
      <c r="K415" s="2">
        <f>IFERROR(VLOOKUP(B415,'输入-物料产能数据-不考虑工序'!A:E,4,FALSE),0)</f>
      </c>
      <c r="L415" s="2">
        <f>IFERROR(VLOOKUP(B415,'输入-物料产能数据-不考虑工序'!A:E,5,FALSE),0)</f>
      </c>
      <c r="M415">
        <f>IFERROR(VLOOKUP(A415,'输入_需求计划'!A:I,9,FALSE),0)</f>
      </c>
    </row>
    <row r="416">
      <c r="A416" s="20">
        <f>'输入_需求计划'!A416</f>
      </c>
      <c r="B416" s="20">
        <f>'输入_需求计划'!C416</f>
      </c>
      <c r="C416" s="20">
        <f>'输入_需求计划'!D416</f>
      </c>
      <c r="D416" s="20">
        <f>'输入_需求计划'!G416</f>
      </c>
      <c r="E416" s="59">
        <f>'输入_需求计划'!H416</f>
      </c>
      <c r="F416" s="2">
        <f>IFERROR(VLOOKUP(B416,'输入_物料库存信息'!A:F,3,FALSE),0)+IFERROR(VLOOKUP(B416,'未完工数据透视表2'!A:B,2,FALSE),0)</f>
      </c>
      <c r="G416" s="2">
        <f>IFERROR(VLOOKUP(B416,'输入_物料库存信息'!A:F,4,FALSE),0)</f>
      </c>
      <c r="H416" s="2">
        <f>IFERROR(VLOOKUP(B416,'输入_物料库存信息'!A:F,5,FALSE),0)</f>
      </c>
      <c r="I416" s="2">
        <f>IFERROR(VLOOKUP(B416,'输入_物料库存信息'!A:F,6,FALSE),0)</f>
      </c>
      <c r="J416" s="2">
        <f>IFERROR(IFERROR(VLOOKUP(B416,'输入-物料产能数据-不考虑工序'!A:E,3,FALSE),0),0)</f>
      </c>
      <c r="K416" s="2">
        <f>IFERROR(VLOOKUP(B416,'输入-物料产能数据-不考虑工序'!A:E,4,FALSE),0)</f>
      </c>
      <c r="L416" s="2">
        <f>IFERROR(VLOOKUP(B416,'输入-物料产能数据-不考虑工序'!A:E,5,FALSE),0)</f>
      </c>
      <c r="M416">
        <f>IFERROR(VLOOKUP(A416,'输入_需求计划'!A:I,9,FALSE),0)</f>
      </c>
    </row>
    <row r="417">
      <c r="A417" s="20">
        <f>'输入_需求计划'!A417</f>
      </c>
      <c r="B417" s="20">
        <f>'输入_需求计划'!C417</f>
      </c>
      <c r="C417" s="20">
        <f>'输入_需求计划'!D417</f>
      </c>
      <c r="D417" s="20">
        <f>'输入_需求计划'!G417</f>
      </c>
      <c r="E417" s="59">
        <f>'输入_需求计划'!H417</f>
      </c>
      <c r="F417" s="2">
        <f>IFERROR(VLOOKUP(B417,'输入_物料库存信息'!A:F,3,FALSE),0)+IFERROR(VLOOKUP(B417,'未完工数据透视表2'!A:B,2,FALSE),0)</f>
      </c>
      <c r="G417" s="2">
        <f>IFERROR(VLOOKUP(B417,'输入_物料库存信息'!A:F,4,FALSE),0)</f>
      </c>
      <c r="H417" s="2">
        <f>IFERROR(VLOOKUP(B417,'输入_物料库存信息'!A:F,5,FALSE),0)</f>
      </c>
      <c r="I417" s="2">
        <f>IFERROR(VLOOKUP(B417,'输入_物料库存信息'!A:F,6,FALSE),0)</f>
      </c>
      <c r="J417" s="2">
        <f>IFERROR(IFERROR(VLOOKUP(B417,'输入-物料产能数据-不考虑工序'!A:E,3,FALSE),0),0)</f>
      </c>
      <c r="K417" s="2">
        <f>IFERROR(VLOOKUP(B417,'输入-物料产能数据-不考虑工序'!A:E,4,FALSE),0)</f>
      </c>
      <c r="L417" s="2">
        <f>IFERROR(VLOOKUP(B417,'输入-物料产能数据-不考虑工序'!A:E,5,FALSE),0)</f>
      </c>
      <c r="M417">
        <f>IFERROR(VLOOKUP(A417,'输入_需求计划'!A:I,9,FALSE),0)</f>
      </c>
    </row>
    <row r="418">
      <c r="A418" s="20">
        <f>'输入_需求计划'!A418</f>
      </c>
      <c r="B418" s="20">
        <f>'输入_需求计划'!C418</f>
      </c>
      <c r="C418" s="20">
        <f>'输入_需求计划'!D418</f>
      </c>
      <c r="D418" s="20">
        <f>'输入_需求计划'!G418</f>
      </c>
      <c r="E418" s="59">
        <f>'输入_需求计划'!H418</f>
      </c>
      <c r="F418" s="2">
        <f>IFERROR(VLOOKUP(B418,'输入_物料库存信息'!A:F,3,FALSE),0)+IFERROR(VLOOKUP(B418,'未完工数据透视表2'!A:B,2,FALSE),0)</f>
      </c>
      <c r="G418" s="2">
        <f>IFERROR(VLOOKUP(B418,'输入_物料库存信息'!A:F,4,FALSE),0)</f>
      </c>
      <c r="H418" s="2">
        <f>IFERROR(VLOOKUP(B418,'输入_物料库存信息'!A:F,5,FALSE),0)</f>
      </c>
      <c r="I418" s="2">
        <f>IFERROR(VLOOKUP(B418,'输入_物料库存信息'!A:F,6,FALSE),0)</f>
      </c>
      <c r="J418" s="2">
        <f>IFERROR(IFERROR(VLOOKUP(B418,'输入-物料产能数据-不考虑工序'!A:E,3,FALSE),0),0)</f>
      </c>
      <c r="K418" s="2">
        <f>IFERROR(VLOOKUP(B418,'输入-物料产能数据-不考虑工序'!A:E,4,FALSE),0)</f>
      </c>
      <c r="L418" s="2">
        <f>IFERROR(VLOOKUP(B418,'输入-物料产能数据-不考虑工序'!A:E,5,FALSE),0)</f>
      </c>
      <c r="M418">
        <f>IFERROR(VLOOKUP(A418,'输入_需求计划'!A:I,9,FALSE),0)</f>
      </c>
    </row>
    <row r="419">
      <c r="A419" s="20">
        <f>'输入_需求计划'!A419</f>
      </c>
      <c r="B419" s="20">
        <f>'输入_需求计划'!C419</f>
      </c>
      <c r="C419" s="20">
        <f>'输入_需求计划'!D419</f>
      </c>
      <c r="D419" s="20">
        <f>'输入_需求计划'!G419</f>
      </c>
      <c r="E419" s="59">
        <f>'输入_需求计划'!H419</f>
      </c>
      <c r="F419" s="2">
        <f>IFERROR(VLOOKUP(B419,'输入_物料库存信息'!A:F,3,FALSE),0)+IFERROR(VLOOKUP(B419,'未完工数据透视表2'!A:B,2,FALSE),0)</f>
      </c>
      <c r="G419" s="2">
        <f>IFERROR(VLOOKUP(B419,'输入_物料库存信息'!A:F,4,FALSE),0)</f>
      </c>
      <c r="H419" s="2">
        <f>IFERROR(VLOOKUP(B419,'输入_物料库存信息'!A:F,5,FALSE),0)</f>
      </c>
      <c r="I419" s="2">
        <f>IFERROR(VLOOKUP(B419,'输入_物料库存信息'!A:F,6,FALSE),0)</f>
      </c>
      <c r="J419" s="2">
        <f>IFERROR(IFERROR(VLOOKUP(B419,'输入-物料产能数据-不考虑工序'!A:E,3,FALSE),0),0)</f>
      </c>
      <c r="K419" s="2">
        <f>IFERROR(VLOOKUP(B419,'输入-物料产能数据-不考虑工序'!A:E,4,FALSE),0)</f>
      </c>
      <c r="L419" s="2">
        <f>IFERROR(VLOOKUP(B419,'输入-物料产能数据-不考虑工序'!A:E,5,FALSE),0)</f>
      </c>
      <c r="M419">
        <f>IFERROR(VLOOKUP(A419,'输入_需求计划'!A:I,9,FALSE),0)</f>
      </c>
    </row>
    <row r="420">
      <c r="A420" s="20">
        <f>'输入_需求计划'!A420</f>
      </c>
      <c r="B420" s="20">
        <f>'输入_需求计划'!C420</f>
      </c>
      <c r="C420" s="20">
        <f>'输入_需求计划'!D420</f>
      </c>
      <c r="D420" s="20">
        <f>'输入_需求计划'!G420</f>
      </c>
      <c r="E420" s="59">
        <f>'输入_需求计划'!H420</f>
      </c>
      <c r="F420" s="2">
        <f>IFERROR(VLOOKUP(B420,'输入_物料库存信息'!A:F,3,FALSE),0)+IFERROR(VLOOKUP(B420,'未完工数据透视表2'!A:B,2,FALSE),0)</f>
      </c>
      <c r="G420" s="2">
        <f>IFERROR(VLOOKUP(B420,'输入_物料库存信息'!A:F,4,FALSE),0)</f>
      </c>
      <c r="H420" s="2">
        <f>IFERROR(VLOOKUP(B420,'输入_物料库存信息'!A:F,5,FALSE),0)</f>
      </c>
      <c r="I420" s="2">
        <f>IFERROR(VLOOKUP(B420,'输入_物料库存信息'!A:F,6,FALSE),0)</f>
      </c>
      <c r="J420" s="2">
        <f>IFERROR(IFERROR(VLOOKUP(B420,'输入-物料产能数据-不考虑工序'!A:E,3,FALSE),0),0)</f>
      </c>
      <c r="K420" s="2">
        <f>IFERROR(VLOOKUP(B420,'输入-物料产能数据-不考虑工序'!A:E,4,FALSE),0)</f>
      </c>
      <c r="L420" s="2">
        <f>IFERROR(VLOOKUP(B420,'输入-物料产能数据-不考虑工序'!A:E,5,FALSE),0)</f>
      </c>
      <c r="M420">
        <f>IFERROR(VLOOKUP(A420,'输入_需求计划'!A:I,9,FALSE),0)</f>
      </c>
    </row>
    <row r="421">
      <c r="A421" s="20">
        <f>'输入_需求计划'!A421</f>
      </c>
      <c r="B421" s="20">
        <f>'输入_需求计划'!C421</f>
      </c>
      <c r="C421" s="20">
        <f>'输入_需求计划'!D421</f>
      </c>
      <c r="D421" s="20">
        <f>'输入_需求计划'!G421</f>
      </c>
      <c r="E421" s="59">
        <f>'输入_需求计划'!H421</f>
      </c>
      <c r="F421" s="2">
        <f>IFERROR(VLOOKUP(B421,'输入_物料库存信息'!A:F,3,FALSE),0)+IFERROR(VLOOKUP(B421,'未完工数据透视表2'!A:B,2,FALSE),0)</f>
      </c>
      <c r="G421" s="2">
        <f>IFERROR(VLOOKUP(B421,'输入_物料库存信息'!A:F,4,FALSE),0)</f>
      </c>
      <c r="H421" s="2">
        <f>IFERROR(VLOOKUP(B421,'输入_物料库存信息'!A:F,5,FALSE),0)</f>
      </c>
      <c r="I421" s="2">
        <f>IFERROR(VLOOKUP(B421,'输入_物料库存信息'!A:F,6,FALSE),0)</f>
      </c>
      <c r="J421" s="2">
        <f>IFERROR(IFERROR(VLOOKUP(B421,'输入-物料产能数据-不考虑工序'!A:E,3,FALSE),0),0)</f>
      </c>
      <c r="K421" s="2">
        <f>IFERROR(VLOOKUP(B421,'输入-物料产能数据-不考虑工序'!A:E,4,FALSE),0)</f>
      </c>
      <c r="L421" s="2">
        <f>IFERROR(VLOOKUP(B421,'输入-物料产能数据-不考虑工序'!A:E,5,FALSE),0)</f>
      </c>
      <c r="M421">
        <f>IFERROR(VLOOKUP(A421,'输入_需求计划'!A:I,9,FALSE),0)</f>
      </c>
    </row>
    <row r="422">
      <c r="A422" s="20">
        <f>'输入_需求计划'!A422</f>
      </c>
      <c r="B422" s="20">
        <f>'输入_需求计划'!C422</f>
      </c>
      <c r="C422" s="20">
        <f>'输入_需求计划'!D422</f>
      </c>
      <c r="D422" s="20">
        <f>'输入_需求计划'!G422</f>
      </c>
      <c r="E422" s="59">
        <f>'输入_需求计划'!H422</f>
      </c>
      <c r="F422" s="2">
        <f>IFERROR(VLOOKUP(B422,'输入_物料库存信息'!A:F,3,FALSE),0)+IFERROR(VLOOKUP(B422,'未完工数据透视表2'!A:B,2,FALSE),0)</f>
      </c>
      <c r="G422" s="2">
        <f>IFERROR(VLOOKUP(B422,'输入_物料库存信息'!A:F,4,FALSE),0)</f>
      </c>
      <c r="H422" s="2">
        <f>IFERROR(VLOOKUP(B422,'输入_物料库存信息'!A:F,5,FALSE),0)</f>
      </c>
      <c r="I422" s="2">
        <f>IFERROR(VLOOKUP(B422,'输入_物料库存信息'!A:F,6,FALSE),0)</f>
      </c>
      <c r="J422" s="2">
        <f>IFERROR(IFERROR(VLOOKUP(B422,'输入-物料产能数据-不考虑工序'!A:E,3,FALSE),0),0)</f>
      </c>
      <c r="K422" s="2">
        <f>IFERROR(VLOOKUP(B422,'输入-物料产能数据-不考虑工序'!A:E,4,FALSE),0)</f>
      </c>
      <c r="L422" s="2">
        <f>IFERROR(VLOOKUP(B422,'输入-物料产能数据-不考虑工序'!A:E,5,FALSE),0)</f>
      </c>
      <c r="M422">
        <f>IFERROR(VLOOKUP(A422,'输入_需求计划'!A:I,9,FALSE),0)</f>
      </c>
    </row>
    <row r="423">
      <c r="A423" s="20">
        <f>'输入_需求计划'!A423</f>
      </c>
      <c r="B423" s="20">
        <f>'输入_需求计划'!C423</f>
      </c>
      <c r="C423" s="20">
        <f>'输入_需求计划'!D423</f>
      </c>
      <c r="D423" s="20">
        <f>'输入_需求计划'!G423</f>
      </c>
      <c r="E423" s="59">
        <f>'输入_需求计划'!H423</f>
      </c>
      <c r="F423" s="2">
        <f>IFERROR(VLOOKUP(B423,'输入_物料库存信息'!A:F,3,FALSE),0)+IFERROR(VLOOKUP(B423,'未完工数据透视表2'!A:B,2,FALSE),0)</f>
      </c>
      <c r="G423" s="2">
        <f>IFERROR(VLOOKUP(B423,'输入_物料库存信息'!A:F,4,FALSE),0)</f>
      </c>
      <c r="H423" s="2">
        <f>IFERROR(VLOOKUP(B423,'输入_物料库存信息'!A:F,5,FALSE),0)</f>
      </c>
      <c r="I423" s="2">
        <f>IFERROR(VLOOKUP(B423,'输入_物料库存信息'!A:F,6,FALSE),0)</f>
      </c>
      <c r="J423" s="2">
        <f>IFERROR(IFERROR(VLOOKUP(B423,'输入-物料产能数据-不考虑工序'!A:E,3,FALSE),0),0)</f>
      </c>
      <c r="K423" s="2">
        <f>IFERROR(VLOOKUP(B423,'输入-物料产能数据-不考虑工序'!A:E,4,FALSE),0)</f>
      </c>
      <c r="L423" s="2">
        <f>IFERROR(VLOOKUP(B423,'输入-物料产能数据-不考虑工序'!A:E,5,FALSE),0)</f>
      </c>
      <c r="M423">
        <f>IFERROR(VLOOKUP(A423,'输入_需求计划'!A:I,9,FALSE),0)</f>
      </c>
    </row>
    <row r="424">
      <c r="A424" s="20">
        <f>'输入_需求计划'!A424</f>
      </c>
      <c r="B424" s="20">
        <f>'输入_需求计划'!C424</f>
      </c>
      <c r="C424" s="20">
        <f>'输入_需求计划'!D424</f>
      </c>
      <c r="D424" s="20">
        <f>'输入_需求计划'!G424</f>
      </c>
      <c r="E424" s="59">
        <f>'输入_需求计划'!H424</f>
      </c>
      <c r="F424" s="2">
        <f>IFERROR(VLOOKUP(B424,'输入_物料库存信息'!A:F,3,FALSE),0)+IFERROR(VLOOKUP(B424,'未完工数据透视表2'!A:B,2,FALSE),0)</f>
      </c>
      <c r="G424" s="2">
        <f>IFERROR(VLOOKUP(B424,'输入_物料库存信息'!A:F,4,FALSE),0)</f>
      </c>
      <c r="H424" s="2">
        <f>IFERROR(VLOOKUP(B424,'输入_物料库存信息'!A:F,5,FALSE),0)</f>
      </c>
      <c r="I424" s="2">
        <f>IFERROR(VLOOKUP(B424,'输入_物料库存信息'!A:F,6,FALSE),0)</f>
      </c>
      <c r="J424" s="2">
        <f>IFERROR(IFERROR(VLOOKUP(B424,'输入-物料产能数据-不考虑工序'!A:E,3,FALSE),0),0)</f>
      </c>
      <c r="K424" s="2">
        <f>IFERROR(VLOOKUP(B424,'输入-物料产能数据-不考虑工序'!A:E,4,FALSE),0)</f>
      </c>
      <c r="L424" s="2">
        <f>IFERROR(VLOOKUP(B424,'输入-物料产能数据-不考虑工序'!A:E,5,FALSE),0)</f>
      </c>
      <c r="M424">
        <f>IFERROR(VLOOKUP(A424,'输入_需求计划'!A:I,9,FALSE),0)</f>
      </c>
    </row>
    <row r="425">
      <c r="A425" s="20">
        <f>'输入_需求计划'!A425</f>
      </c>
      <c r="B425" s="20">
        <f>'输入_需求计划'!C425</f>
      </c>
      <c r="C425" s="20">
        <f>'输入_需求计划'!D425</f>
      </c>
      <c r="D425" s="20">
        <f>'输入_需求计划'!G425</f>
      </c>
      <c r="E425" s="59">
        <f>'输入_需求计划'!H425</f>
      </c>
      <c r="F425" s="2">
        <f>IFERROR(VLOOKUP(B425,'输入_物料库存信息'!A:F,3,FALSE),0)+IFERROR(VLOOKUP(B425,'未完工数据透视表2'!A:B,2,FALSE),0)</f>
      </c>
      <c r="G425" s="2">
        <f>IFERROR(VLOOKUP(B425,'输入_物料库存信息'!A:F,4,FALSE),0)</f>
      </c>
      <c r="H425" s="2">
        <f>IFERROR(VLOOKUP(B425,'输入_物料库存信息'!A:F,5,FALSE),0)</f>
      </c>
      <c r="I425" s="2">
        <f>IFERROR(VLOOKUP(B425,'输入_物料库存信息'!A:F,6,FALSE),0)</f>
      </c>
      <c r="J425" s="2">
        <f>IFERROR(IFERROR(VLOOKUP(B425,'输入-物料产能数据-不考虑工序'!A:E,3,FALSE),0),0)</f>
      </c>
      <c r="K425" s="2">
        <f>IFERROR(VLOOKUP(B425,'输入-物料产能数据-不考虑工序'!A:E,4,FALSE),0)</f>
      </c>
      <c r="L425" s="2">
        <f>IFERROR(VLOOKUP(B425,'输入-物料产能数据-不考虑工序'!A:E,5,FALSE),0)</f>
      </c>
      <c r="M425">
        <f>IFERROR(VLOOKUP(A425,'输入_需求计划'!A:I,9,FALSE),0)</f>
      </c>
    </row>
    <row r="426">
      <c r="A426" s="20">
        <f>'输入_需求计划'!A426</f>
      </c>
      <c r="B426" s="20">
        <f>'输入_需求计划'!C426</f>
      </c>
      <c r="C426" s="20">
        <f>'输入_需求计划'!D426</f>
      </c>
      <c r="D426" s="20">
        <f>'输入_需求计划'!G426</f>
      </c>
      <c r="E426" s="59">
        <f>'输入_需求计划'!H426</f>
      </c>
      <c r="F426" s="2">
        <f>IFERROR(VLOOKUP(B426,'输入_物料库存信息'!A:F,3,FALSE),0)+IFERROR(VLOOKUP(B426,'未完工数据透视表2'!A:B,2,FALSE),0)</f>
      </c>
      <c r="G426" s="2">
        <f>IFERROR(VLOOKUP(B426,'输入_物料库存信息'!A:F,4,FALSE),0)</f>
      </c>
      <c r="H426" s="2">
        <f>IFERROR(VLOOKUP(B426,'输入_物料库存信息'!A:F,5,FALSE),0)</f>
      </c>
      <c r="I426" s="2">
        <f>IFERROR(VLOOKUP(B426,'输入_物料库存信息'!A:F,6,FALSE),0)</f>
      </c>
      <c r="J426" s="2">
        <f>IFERROR(IFERROR(VLOOKUP(B426,'输入-物料产能数据-不考虑工序'!A:E,3,FALSE),0),0)</f>
      </c>
      <c r="K426" s="2">
        <f>IFERROR(VLOOKUP(B426,'输入-物料产能数据-不考虑工序'!A:E,4,FALSE),0)</f>
      </c>
      <c r="L426" s="2">
        <f>IFERROR(VLOOKUP(B426,'输入-物料产能数据-不考虑工序'!A:E,5,FALSE),0)</f>
      </c>
      <c r="M426">
        <f>IFERROR(VLOOKUP(A426,'输入_需求计划'!A:I,9,FALSE),0)</f>
      </c>
    </row>
    <row r="427">
      <c r="A427" s="20">
        <f>'输入_需求计划'!A427</f>
      </c>
      <c r="B427" s="20">
        <f>'输入_需求计划'!C427</f>
      </c>
      <c r="C427" s="20">
        <f>'输入_需求计划'!D427</f>
      </c>
      <c r="D427" s="20">
        <f>'输入_需求计划'!G427</f>
      </c>
      <c r="E427" s="59">
        <f>'输入_需求计划'!H427</f>
      </c>
      <c r="F427" s="2">
        <f>IFERROR(VLOOKUP(B427,'输入_物料库存信息'!A:F,3,FALSE),0)+IFERROR(VLOOKUP(B427,'未完工数据透视表2'!A:B,2,FALSE),0)</f>
      </c>
      <c r="G427" s="2">
        <f>IFERROR(VLOOKUP(B427,'输入_物料库存信息'!A:F,4,FALSE),0)</f>
      </c>
      <c r="H427" s="2">
        <f>IFERROR(VLOOKUP(B427,'输入_物料库存信息'!A:F,5,FALSE),0)</f>
      </c>
      <c r="I427" s="2">
        <f>IFERROR(VLOOKUP(B427,'输入_物料库存信息'!A:F,6,FALSE),0)</f>
      </c>
      <c r="J427" s="2">
        <f>IFERROR(IFERROR(VLOOKUP(B427,'输入-物料产能数据-不考虑工序'!A:E,3,FALSE),0),0)</f>
      </c>
      <c r="K427" s="2">
        <f>IFERROR(VLOOKUP(B427,'输入-物料产能数据-不考虑工序'!A:E,4,FALSE),0)</f>
      </c>
      <c r="L427" s="2">
        <f>IFERROR(VLOOKUP(B427,'输入-物料产能数据-不考虑工序'!A:E,5,FALSE),0)</f>
      </c>
      <c r="M427">
        <f>IFERROR(VLOOKUP(A427,'输入_需求计划'!A:I,9,FALSE),0)</f>
      </c>
    </row>
    <row r="428">
      <c r="A428" s="20">
        <f>'输入_需求计划'!A428</f>
      </c>
      <c r="B428" s="20">
        <f>'输入_需求计划'!C428</f>
      </c>
      <c r="C428" s="20">
        <f>'输入_需求计划'!D428</f>
      </c>
      <c r="D428" s="20">
        <f>'输入_需求计划'!G428</f>
      </c>
      <c r="E428" s="59">
        <f>'输入_需求计划'!H428</f>
      </c>
      <c r="F428" s="2">
        <f>IFERROR(VLOOKUP(B428,'输入_物料库存信息'!A:F,3,FALSE),0)+IFERROR(VLOOKUP(B428,'未完工数据透视表2'!A:B,2,FALSE),0)</f>
      </c>
      <c r="G428" s="2">
        <f>IFERROR(VLOOKUP(B428,'输入_物料库存信息'!A:F,4,FALSE),0)</f>
      </c>
      <c r="H428" s="2">
        <f>IFERROR(VLOOKUP(B428,'输入_物料库存信息'!A:F,5,FALSE),0)</f>
      </c>
      <c r="I428" s="2">
        <f>IFERROR(VLOOKUP(B428,'输入_物料库存信息'!A:F,6,FALSE),0)</f>
      </c>
      <c r="J428" s="2">
        <f>IFERROR(IFERROR(VLOOKUP(B428,'输入-物料产能数据-不考虑工序'!A:E,3,FALSE),0),0)</f>
      </c>
      <c r="K428" s="2">
        <f>IFERROR(VLOOKUP(B428,'输入-物料产能数据-不考虑工序'!A:E,4,FALSE),0)</f>
      </c>
      <c r="L428" s="2">
        <f>IFERROR(VLOOKUP(B428,'输入-物料产能数据-不考虑工序'!A:E,5,FALSE),0)</f>
      </c>
      <c r="M428">
        <f>IFERROR(VLOOKUP(A428,'输入_需求计划'!A:I,9,FALSE),0)</f>
      </c>
    </row>
    <row r="429">
      <c r="A429" s="20">
        <f>'输入_需求计划'!A429</f>
      </c>
      <c r="B429" s="20">
        <f>'输入_需求计划'!C429</f>
      </c>
      <c r="C429" s="20">
        <f>'输入_需求计划'!D429</f>
      </c>
      <c r="D429" s="20">
        <f>'输入_需求计划'!G429</f>
      </c>
      <c r="E429" s="59">
        <f>'输入_需求计划'!H429</f>
      </c>
      <c r="F429" s="2">
        <f>IFERROR(VLOOKUP(B429,'输入_物料库存信息'!A:F,3,FALSE),0)+IFERROR(VLOOKUP(B429,'未完工数据透视表2'!A:B,2,FALSE),0)</f>
      </c>
      <c r="G429" s="2">
        <f>IFERROR(VLOOKUP(B429,'输入_物料库存信息'!A:F,4,FALSE),0)</f>
      </c>
      <c r="H429" s="2">
        <f>IFERROR(VLOOKUP(B429,'输入_物料库存信息'!A:F,5,FALSE),0)</f>
      </c>
      <c r="I429" s="2">
        <f>IFERROR(VLOOKUP(B429,'输入_物料库存信息'!A:F,6,FALSE),0)</f>
      </c>
      <c r="J429" s="2">
        <f>IFERROR(IFERROR(VLOOKUP(B429,'输入-物料产能数据-不考虑工序'!A:E,3,FALSE),0),0)</f>
      </c>
      <c r="K429" s="2">
        <f>IFERROR(VLOOKUP(B429,'输入-物料产能数据-不考虑工序'!A:E,4,FALSE),0)</f>
      </c>
      <c r="L429" s="2">
        <f>IFERROR(VLOOKUP(B429,'输入-物料产能数据-不考虑工序'!A:E,5,FALSE),0)</f>
      </c>
      <c r="M429">
        <f>IFERROR(VLOOKUP(A429,'输入_需求计划'!A:I,9,FALSE),0)</f>
      </c>
    </row>
    <row r="430">
      <c r="A430" s="20">
        <f>'输入_需求计划'!A430</f>
      </c>
      <c r="B430" s="20">
        <f>'输入_需求计划'!C430</f>
      </c>
      <c r="C430" s="20">
        <f>'输入_需求计划'!D430</f>
      </c>
      <c r="D430" s="20">
        <f>'输入_需求计划'!G430</f>
      </c>
      <c r="E430" s="59">
        <f>'输入_需求计划'!H430</f>
      </c>
      <c r="F430" s="2">
        <f>IFERROR(VLOOKUP(B430,'输入_物料库存信息'!A:F,3,FALSE),0)+IFERROR(VLOOKUP(B430,'未完工数据透视表2'!A:B,2,FALSE),0)</f>
      </c>
      <c r="G430" s="2">
        <f>IFERROR(VLOOKUP(B430,'输入_物料库存信息'!A:F,4,FALSE),0)</f>
      </c>
      <c r="H430" s="2">
        <f>IFERROR(VLOOKUP(B430,'输入_物料库存信息'!A:F,5,FALSE),0)</f>
      </c>
      <c r="I430" s="2">
        <f>IFERROR(VLOOKUP(B430,'输入_物料库存信息'!A:F,6,FALSE),0)</f>
      </c>
      <c r="J430" s="2">
        <f>IFERROR(IFERROR(VLOOKUP(B430,'输入-物料产能数据-不考虑工序'!A:E,3,FALSE),0),0)</f>
      </c>
      <c r="K430" s="2">
        <f>IFERROR(VLOOKUP(B430,'输入-物料产能数据-不考虑工序'!A:E,4,FALSE),0)</f>
      </c>
      <c r="L430" s="2">
        <f>IFERROR(VLOOKUP(B430,'输入-物料产能数据-不考虑工序'!A:E,5,FALSE),0)</f>
      </c>
      <c r="M430">
        <f>IFERROR(VLOOKUP(A430,'输入_需求计划'!A:I,9,FALSE),0)</f>
      </c>
    </row>
    <row r="431">
      <c r="A431" s="20">
        <f>'输入_需求计划'!A431</f>
      </c>
      <c r="B431" s="20">
        <f>'输入_需求计划'!C431</f>
      </c>
      <c r="C431" s="20">
        <f>'输入_需求计划'!D431</f>
      </c>
      <c r="D431" s="20">
        <f>'输入_需求计划'!G431</f>
      </c>
      <c r="E431" s="59">
        <f>'输入_需求计划'!H431</f>
      </c>
      <c r="F431" s="2">
        <f>IFERROR(VLOOKUP(B431,'输入_物料库存信息'!A:F,3,FALSE),0)+IFERROR(VLOOKUP(B431,'未完工数据透视表2'!A:B,2,FALSE),0)</f>
      </c>
      <c r="G431" s="2">
        <f>IFERROR(VLOOKUP(B431,'输入_物料库存信息'!A:F,4,FALSE),0)</f>
      </c>
      <c r="H431" s="2">
        <f>IFERROR(VLOOKUP(B431,'输入_物料库存信息'!A:F,5,FALSE),0)</f>
      </c>
      <c r="I431" s="2">
        <f>IFERROR(VLOOKUP(B431,'输入_物料库存信息'!A:F,6,FALSE),0)</f>
      </c>
      <c r="J431" s="2">
        <f>IFERROR(IFERROR(VLOOKUP(B431,'输入-物料产能数据-不考虑工序'!A:E,3,FALSE),0),0)</f>
      </c>
      <c r="K431" s="2">
        <f>IFERROR(VLOOKUP(B431,'输入-物料产能数据-不考虑工序'!A:E,4,FALSE),0)</f>
      </c>
      <c r="L431" s="2">
        <f>IFERROR(VLOOKUP(B431,'输入-物料产能数据-不考虑工序'!A:E,5,FALSE),0)</f>
      </c>
      <c r="M431">
        <f>IFERROR(VLOOKUP(A431,'输入_需求计划'!A:I,9,FALSE),0)</f>
      </c>
    </row>
    <row r="432">
      <c r="A432" s="20">
        <f>'输入_需求计划'!A432</f>
      </c>
      <c r="B432" s="20">
        <f>'输入_需求计划'!C432</f>
      </c>
      <c r="C432" s="20">
        <f>'输入_需求计划'!D432</f>
      </c>
      <c r="D432" s="20">
        <f>'输入_需求计划'!G432</f>
      </c>
      <c r="E432" s="59">
        <f>'输入_需求计划'!H432</f>
      </c>
      <c r="F432" s="2">
        <f>IFERROR(VLOOKUP(B432,'输入_物料库存信息'!A:F,3,FALSE),0)+IFERROR(VLOOKUP(B432,'未完工数据透视表2'!A:B,2,FALSE),0)</f>
      </c>
      <c r="G432" s="2">
        <f>IFERROR(VLOOKUP(B432,'输入_物料库存信息'!A:F,4,FALSE),0)</f>
      </c>
      <c r="H432" s="2">
        <f>IFERROR(VLOOKUP(B432,'输入_物料库存信息'!A:F,5,FALSE),0)</f>
      </c>
      <c r="I432" s="2">
        <f>IFERROR(VLOOKUP(B432,'输入_物料库存信息'!A:F,6,FALSE),0)</f>
      </c>
      <c r="J432" s="2">
        <f>IFERROR(IFERROR(VLOOKUP(B432,'输入-物料产能数据-不考虑工序'!A:E,3,FALSE),0),0)</f>
      </c>
      <c r="K432" s="2">
        <f>IFERROR(VLOOKUP(B432,'输入-物料产能数据-不考虑工序'!A:E,4,FALSE),0)</f>
      </c>
      <c r="L432" s="2">
        <f>IFERROR(VLOOKUP(B432,'输入-物料产能数据-不考虑工序'!A:E,5,FALSE),0)</f>
      </c>
      <c r="M432">
        <f>IFERROR(VLOOKUP(A432,'输入_需求计划'!A:I,9,FALSE),0)</f>
      </c>
    </row>
    <row r="433">
      <c r="A433" s="20">
        <f>'输入_需求计划'!A433</f>
      </c>
      <c r="B433" s="20">
        <f>'输入_需求计划'!C433</f>
      </c>
      <c r="C433" s="20">
        <f>'输入_需求计划'!D433</f>
      </c>
      <c r="D433" s="20">
        <f>'输入_需求计划'!G433</f>
      </c>
      <c r="E433" s="59">
        <f>'输入_需求计划'!H433</f>
      </c>
      <c r="F433" s="2">
        <f>IFERROR(VLOOKUP(B433,'输入_物料库存信息'!A:F,3,FALSE),0)+IFERROR(VLOOKUP(B433,'未完工数据透视表2'!A:B,2,FALSE),0)</f>
      </c>
      <c r="G433" s="2">
        <f>IFERROR(VLOOKUP(B433,'输入_物料库存信息'!A:F,4,FALSE),0)</f>
      </c>
      <c r="H433" s="2">
        <f>IFERROR(VLOOKUP(B433,'输入_物料库存信息'!A:F,5,FALSE),0)</f>
      </c>
      <c r="I433" s="2">
        <f>IFERROR(VLOOKUP(B433,'输入_物料库存信息'!A:F,6,FALSE),0)</f>
      </c>
      <c r="J433" s="2">
        <f>IFERROR(IFERROR(VLOOKUP(B433,'输入-物料产能数据-不考虑工序'!A:E,3,FALSE),0),0)</f>
      </c>
      <c r="K433" s="2">
        <f>IFERROR(VLOOKUP(B433,'输入-物料产能数据-不考虑工序'!A:E,4,FALSE),0)</f>
      </c>
      <c r="L433" s="2">
        <f>IFERROR(VLOOKUP(B433,'输入-物料产能数据-不考虑工序'!A:E,5,FALSE),0)</f>
      </c>
      <c r="M433">
        <f>IFERROR(VLOOKUP(A433,'输入_需求计划'!A:I,9,FALSE),0)</f>
      </c>
    </row>
    <row r="434">
      <c r="A434" s="20">
        <f>'输入_需求计划'!A434</f>
      </c>
      <c r="B434" s="20">
        <f>'输入_需求计划'!C434</f>
      </c>
      <c r="C434" s="20">
        <f>'输入_需求计划'!D434</f>
      </c>
      <c r="D434" s="20">
        <f>'输入_需求计划'!G434</f>
      </c>
      <c r="E434" s="59">
        <f>'输入_需求计划'!H434</f>
      </c>
      <c r="F434" s="2">
        <f>IFERROR(VLOOKUP(B434,'输入_物料库存信息'!A:F,3,FALSE),0)+IFERROR(VLOOKUP(B434,'未完工数据透视表2'!A:B,2,FALSE),0)</f>
      </c>
      <c r="G434" s="2">
        <f>IFERROR(VLOOKUP(B434,'输入_物料库存信息'!A:F,4,FALSE),0)</f>
      </c>
      <c r="H434" s="2">
        <f>IFERROR(VLOOKUP(B434,'输入_物料库存信息'!A:F,5,FALSE),0)</f>
      </c>
      <c r="I434" s="2">
        <f>IFERROR(VLOOKUP(B434,'输入_物料库存信息'!A:F,6,FALSE),0)</f>
      </c>
      <c r="J434" s="2">
        <f>IFERROR(IFERROR(VLOOKUP(B434,'输入-物料产能数据-不考虑工序'!A:E,3,FALSE),0),0)</f>
      </c>
      <c r="K434" s="2">
        <f>IFERROR(VLOOKUP(B434,'输入-物料产能数据-不考虑工序'!A:E,4,FALSE),0)</f>
      </c>
      <c r="L434" s="2">
        <f>IFERROR(VLOOKUP(B434,'输入-物料产能数据-不考虑工序'!A:E,5,FALSE),0)</f>
      </c>
      <c r="M434">
        <f>IFERROR(VLOOKUP(A434,'输入_需求计划'!A:I,9,FALSE),0)</f>
      </c>
    </row>
    <row r="435">
      <c r="A435" s="20">
        <f>'输入_需求计划'!A435</f>
      </c>
      <c r="B435" s="20">
        <f>'输入_需求计划'!C435</f>
      </c>
      <c r="C435" s="20">
        <f>'输入_需求计划'!D435</f>
      </c>
      <c r="D435" s="20">
        <f>'输入_需求计划'!G435</f>
      </c>
      <c r="E435" s="59">
        <f>'输入_需求计划'!H435</f>
      </c>
      <c r="F435" s="2">
        <f>IFERROR(VLOOKUP(B435,'输入_物料库存信息'!A:F,3,FALSE),0)+IFERROR(VLOOKUP(B435,'未完工数据透视表2'!A:B,2,FALSE),0)</f>
      </c>
      <c r="G435" s="2">
        <f>IFERROR(VLOOKUP(B435,'输入_物料库存信息'!A:F,4,FALSE),0)</f>
      </c>
      <c r="H435" s="2">
        <f>IFERROR(VLOOKUP(B435,'输入_物料库存信息'!A:F,5,FALSE),0)</f>
      </c>
      <c r="I435" s="2">
        <f>IFERROR(VLOOKUP(B435,'输入_物料库存信息'!A:F,6,FALSE),0)</f>
      </c>
      <c r="J435" s="2">
        <f>IFERROR(IFERROR(VLOOKUP(B435,'输入-物料产能数据-不考虑工序'!A:E,3,FALSE),0),0)</f>
      </c>
      <c r="K435" s="2">
        <f>IFERROR(VLOOKUP(B435,'输入-物料产能数据-不考虑工序'!A:E,4,FALSE),0)</f>
      </c>
      <c r="L435" s="2">
        <f>IFERROR(VLOOKUP(B435,'输入-物料产能数据-不考虑工序'!A:E,5,FALSE),0)</f>
      </c>
      <c r="M435">
        <f>IFERROR(VLOOKUP(A435,'输入_需求计划'!A:I,9,FALSE),0)</f>
      </c>
    </row>
    <row r="436">
      <c r="A436" s="20">
        <f>'输入_需求计划'!A436</f>
      </c>
      <c r="B436" s="20">
        <f>'输入_需求计划'!C436</f>
      </c>
      <c r="C436" s="20">
        <f>'输入_需求计划'!D436</f>
      </c>
      <c r="D436" s="20">
        <f>'输入_需求计划'!G436</f>
      </c>
      <c r="E436" s="59">
        <f>'输入_需求计划'!H436</f>
      </c>
      <c r="F436" s="2">
        <f>IFERROR(VLOOKUP(B436,'输入_物料库存信息'!A:F,3,FALSE),0)+IFERROR(VLOOKUP(B436,'未完工数据透视表2'!A:B,2,FALSE),0)</f>
      </c>
      <c r="G436" s="2">
        <f>IFERROR(VLOOKUP(B436,'输入_物料库存信息'!A:F,4,FALSE),0)</f>
      </c>
      <c r="H436" s="2">
        <f>IFERROR(VLOOKUP(B436,'输入_物料库存信息'!A:F,5,FALSE),0)</f>
      </c>
      <c r="I436" s="2">
        <f>IFERROR(VLOOKUP(B436,'输入_物料库存信息'!A:F,6,FALSE),0)</f>
      </c>
      <c r="J436" s="2">
        <f>IFERROR(IFERROR(VLOOKUP(B436,'输入-物料产能数据-不考虑工序'!A:E,3,FALSE),0),0)</f>
      </c>
      <c r="K436" s="2">
        <f>IFERROR(VLOOKUP(B436,'输入-物料产能数据-不考虑工序'!A:E,4,FALSE),0)</f>
      </c>
      <c r="L436" s="2">
        <f>IFERROR(VLOOKUP(B436,'输入-物料产能数据-不考虑工序'!A:E,5,FALSE),0)</f>
      </c>
      <c r="M436">
        <f>IFERROR(VLOOKUP(A436,'输入_需求计划'!A:I,9,FALSE),0)</f>
      </c>
    </row>
    <row r="437">
      <c r="A437" s="20">
        <f>'输入_需求计划'!A437</f>
      </c>
      <c r="B437" s="20">
        <f>'输入_需求计划'!C437</f>
      </c>
      <c r="C437" s="20">
        <f>'输入_需求计划'!D437</f>
      </c>
      <c r="D437" s="20">
        <f>'输入_需求计划'!G437</f>
      </c>
      <c r="E437" s="59">
        <f>'输入_需求计划'!H437</f>
      </c>
      <c r="F437" s="2">
        <f>IFERROR(VLOOKUP(B437,'输入_物料库存信息'!A:F,3,FALSE),0)+IFERROR(VLOOKUP(B437,'未完工数据透视表2'!A:B,2,FALSE),0)</f>
      </c>
      <c r="G437" s="2">
        <f>IFERROR(VLOOKUP(B437,'输入_物料库存信息'!A:F,4,FALSE),0)</f>
      </c>
      <c r="H437" s="2">
        <f>IFERROR(VLOOKUP(B437,'输入_物料库存信息'!A:F,5,FALSE),0)</f>
      </c>
      <c r="I437" s="2">
        <f>IFERROR(VLOOKUP(B437,'输入_物料库存信息'!A:F,6,FALSE),0)</f>
      </c>
      <c r="J437" s="2">
        <f>IFERROR(IFERROR(VLOOKUP(B437,'输入-物料产能数据-不考虑工序'!A:E,3,FALSE),0),0)</f>
      </c>
      <c r="K437" s="2">
        <f>IFERROR(VLOOKUP(B437,'输入-物料产能数据-不考虑工序'!A:E,4,FALSE),0)</f>
      </c>
      <c r="L437" s="2">
        <f>IFERROR(VLOOKUP(B437,'输入-物料产能数据-不考虑工序'!A:E,5,FALSE),0)</f>
      </c>
      <c r="M437">
        <f>IFERROR(VLOOKUP(A437,'输入_需求计划'!A:I,9,FALSE),0)</f>
      </c>
    </row>
    <row r="438">
      <c r="A438" s="20">
        <f>'输入_需求计划'!A438</f>
      </c>
      <c r="B438" s="20">
        <f>'输入_需求计划'!C438</f>
      </c>
      <c r="C438" s="20">
        <f>'输入_需求计划'!D438</f>
      </c>
      <c r="D438" s="20">
        <f>'输入_需求计划'!G438</f>
      </c>
      <c r="E438" s="59">
        <f>'输入_需求计划'!H438</f>
      </c>
      <c r="F438" s="2">
        <f>IFERROR(VLOOKUP(B438,'输入_物料库存信息'!A:F,3,FALSE),0)+IFERROR(VLOOKUP(B438,'未完工数据透视表2'!A:B,2,FALSE),0)</f>
      </c>
      <c r="G438" s="2">
        <f>IFERROR(VLOOKUP(B438,'输入_物料库存信息'!A:F,4,FALSE),0)</f>
      </c>
      <c r="H438" s="2">
        <f>IFERROR(VLOOKUP(B438,'输入_物料库存信息'!A:F,5,FALSE),0)</f>
      </c>
      <c r="I438" s="2">
        <f>IFERROR(VLOOKUP(B438,'输入_物料库存信息'!A:F,6,FALSE),0)</f>
      </c>
      <c r="J438" s="2">
        <f>IFERROR(IFERROR(VLOOKUP(B438,'输入-物料产能数据-不考虑工序'!A:E,3,FALSE),0),0)</f>
      </c>
      <c r="K438" s="2">
        <f>IFERROR(VLOOKUP(B438,'输入-物料产能数据-不考虑工序'!A:E,4,FALSE),0)</f>
      </c>
      <c r="L438" s="2">
        <f>IFERROR(VLOOKUP(B438,'输入-物料产能数据-不考虑工序'!A:E,5,FALSE),0)</f>
      </c>
      <c r="M438">
        <f>IFERROR(VLOOKUP(A438,'输入_需求计划'!A:I,9,FALSE),0)</f>
      </c>
    </row>
    <row r="439">
      <c r="A439" s="20">
        <f>'输入_需求计划'!A439</f>
      </c>
      <c r="B439" s="20">
        <f>'输入_需求计划'!C439</f>
      </c>
      <c r="C439" s="20">
        <f>'输入_需求计划'!D439</f>
      </c>
      <c r="D439" s="20">
        <f>'输入_需求计划'!G439</f>
      </c>
      <c r="E439" s="59">
        <f>'输入_需求计划'!H439</f>
      </c>
      <c r="F439" s="2">
        <f>IFERROR(VLOOKUP(B439,'输入_物料库存信息'!A:F,3,FALSE),0)+IFERROR(VLOOKUP(B439,'未完工数据透视表2'!A:B,2,FALSE),0)</f>
      </c>
      <c r="G439" s="2">
        <f>IFERROR(VLOOKUP(B439,'输入_物料库存信息'!A:F,4,FALSE),0)</f>
      </c>
      <c r="H439" s="2">
        <f>IFERROR(VLOOKUP(B439,'输入_物料库存信息'!A:F,5,FALSE),0)</f>
      </c>
      <c r="I439" s="2">
        <f>IFERROR(VLOOKUP(B439,'输入_物料库存信息'!A:F,6,FALSE),0)</f>
      </c>
      <c r="J439" s="2">
        <f>IFERROR(IFERROR(VLOOKUP(B439,'输入-物料产能数据-不考虑工序'!A:E,3,FALSE),0),0)</f>
      </c>
      <c r="K439" s="2">
        <f>IFERROR(VLOOKUP(B439,'输入-物料产能数据-不考虑工序'!A:E,4,FALSE),0)</f>
      </c>
      <c r="L439" s="2">
        <f>IFERROR(VLOOKUP(B439,'输入-物料产能数据-不考虑工序'!A:E,5,FALSE),0)</f>
      </c>
      <c r="M439">
        <f>IFERROR(VLOOKUP(A439,'输入_需求计划'!A:I,9,FALSE),0)</f>
      </c>
    </row>
    <row r="440">
      <c r="A440" s="20">
        <f>'输入_需求计划'!A440</f>
      </c>
      <c r="B440" s="20">
        <f>'输入_需求计划'!C440</f>
      </c>
      <c r="C440" s="20">
        <f>'输入_需求计划'!D440</f>
      </c>
      <c r="D440" s="20">
        <f>'输入_需求计划'!G440</f>
      </c>
      <c r="E440" s="59">
        <f>'输入_需求计划'!H440</f>
      </c>
      <c r="F440" s="2">
        <f>IFERROR(VLOOKUP(B440,'输入_物料库存信息'!A:F,3,FALSE),0)+IFERROR(VLOOKUP(B440,'未完工数据透视表2'!A:B,2,FALSE),0)</f>
      </c>
      <c r="G440" s="2">
        <f>IFERROR(VLOOKUP(B440,'输入_物料库存信息'!A:F,4,FALSE),0)</f>
      </c>
      <c r="H440" s="2">
        <f>IFERROR(VLOOKUP(B440,'输入_物料库存信息'!A:F,5,FALSE),0)</f>
      </c>
      <c r="I440" s="2">
        <f>IFERROR(VLOOKUP(B440,'输入_物料库存信息'!A:F,6,FALSE),0)</f>
      </c>
      <c r="J440" s="2">
        <f>IFERROR(IFERROR(VLOOKUP(B440,'输入-物料产能数据-不考虑工序'!A:E,3,FALSE),0),0)</f>
      </c>
      <c r="K440" s="2">
        <f>IFERROR(VLOOKUP(B440,'输入-物料产能数据-不考虑工序'!A:E,4,FALSE),0)</f>
      </c>
      <c r="L440" s="2">
        <f>IFERROR(VLOOKUP(B440,'输入-物料产能数据-不考虑工序'!A:E,5,FALSE),0)</f>
      </c>
      <c r="M440">
        <f>IFERROR(VLOOKUP(A440,'输入_需求计划'!A:I,9,FALSE),0)</f>
      </c>
    </row>
    <row r="441">
      <c r="A441" s="20">
        <f>'输入_需求计划'!A441</f>
      </c>
      <c r="B441" s="20">
        <f>'输入_需求计划'!C441</f>
      </c>
      <c r="C441" s="20">
        <f>'输入_需求计划'!D441</f>
      </c>
      <c r="D441" s="20">
        <f>'输入_需求计划'!G441</f>
      </c>
      <c r="E441" s="59">
        <f>'输入_需求计划'!H441</f>
      </c>
      <c r="F441" s="2">
        <f>IFERROR(VLOOKUP(B441,'输入_物料库存信息'!A:F,3,FALSE),0)+IFERROR(VLOOKUP(B441,'未完工数据透视表2'!A:B,2,FALSE),0)</f>
      </c>
      <c r="G441" s="2">
        <f>IFERROR(VLOOKUP(B441,'输入_物料库存信息'!A:F,4,FALSE),0)</f>
      </c>
      <c r="H441" s="2">
        <f>IFERROR(VLOOKUP(B441,'输入_物料库存信息'!A:F,5,FALSE),0)</f>
      </c>
      <c r="I441" s="2">
        <f>IFERROR(VLOOKUP(B441,'输入_物料库存信息'!A:F,6,FALSE),0)</f>
      </c>
      <c r="J441" s="2">
        <f>IFERROR(IFERROR(VLOOKUP(B441,'输入-物料产能数据-不考虑工序'!A:E,3,FALSE),0),0)</f>
      </c>
      <c r="K441" s="2">
        <f>IFERROR(VLOOKUP(B441,'输入-物料产能数据-不考虑工序'!A:E,4,FALSE),0)</f>
      </c>
      <c r="L441" s="2">
        <f>IFERROR(VLOOKUP(B441,'输入-物料产能数据-不考虑工序'!A:E,5,FALSE),0)</f>
      </c>
      <c r="M441">
        <f>IFERROR(VLOOKUP(A441,'输入_需求计划'!A:I,9,FALSE),0)</f>
      </c>
    </row>
    <row r="442">
      <c r="A442" s="20">
        <f>'输入_需求计划'!A442</f>
      </c>
      <c r="B442" s="20">
        <f>'输入_需求计划'!C442</f>
      </c>
      <c r="C442" s="20">
        <f>'输入_需求计划'!D442</f>
      </c>
      <c r="D442" s="20">
        <f>'输入_需求计划'!G442</f>
      </c>
      <c r="E442" s="59">
        <f>'输入_需求计划'!H442</f>
      </c>
      <c r="F442" s="2">
        <f>IFERROR(VLOOKUP(B442,'输入_物料库存信息'!A:F,3,FALSE),0)+IFERROR(VLOOKUP(B442,'未完工数据透视表2'!A:B,2,FALSE),0)</f>
      </c>
      <c r="G442" s="2">
        <f>IFERROR(VLOOKUP(B442,'输入_物料库存信息'!A:F,4,FALSE),0)</f>
      </c>
      <c r="H442" s="2">
        <f>IFERROR(VLOOKUP(B442,'输入_物料库存信息'!A:F,5,FALSE),0)</f>
      </c>
      <c r="I442" s="2">
        <f>IFERROR(VLOOKUP(B442,'输入_物料库存信息'!A:F,6,FALSE),0)</f>
      </c>
      <c r="J442" s="2">
        <f>IFERROR(IFERROR(VLOOKUP(B442,'输入-物料产能数据-不考虑工序'!A:E,3,FALSE),0),0)</f>
      </c>
      <c r="K442" s="2">
        <f>IFERROR(VLOOKUP(B442,'输入-物料产能数据-不考虑工序'!A:E,4,FALSE),0)</f>
      </c>
      <c r="L442" s="2">
        <f>IFERROR(VLOOKUP(B442,'输入-物料产能数据-不考虑工序'!A:E,5,FALSE),0)</f>
      </c>
      <c r="M442">
        <f>IFERROR(VLOOKUP(A442,'输入_需求计划'!A:I,9,FALSE),0)</f>
      </c>
    </row>
    <row r="443">
      <c r="A443" s="20">
        <f>'输入_需求计划'!A443</f>
      </c>
      <c r="B443" s="20">
        <f>'输入_需求计划'!C443</f>
      </c>
      <c r="C443" s="20">
        <f>'输入_需求计划'!D443</f>
      </c>
      <c r="D443" s="20">
        <f>'输入_需求计划'!G443</f>
      </c>
      <c r="E443" s="59">
        <f>'输入_需求计划'!H443</f>
      </c>
      <c r="F443" s="2">
        <f>IFERROR(VLOOKUP(B443,'输入_物料库存信息'!A:F,3,FALSE),0)+IFERROR(VLOOKUP(B443,'未完工数据透视表2'!A:B,2,FALSE),0)</f>
      </c>
      <c r="G443" s="2">
        <f>IFERROR(VLOOKUP(B443,'输入_物料库存信息'!A:F,4,FALSE),0)</f>
      </c>
      <c r="H443" s="2">
        <f>IFERROR(VLOOKUP(B443,'输入_物料库存信息'!A:F,5,FALSE),0)</f>
      </c>
      <c r="I443" s="2">
        <f>IFERROR(VLOOKUP(B443,'输入_物料库存信息'!A:F,6,FALSE),0)</f>
      </c>
      <c r="J443" s="2">
        <f>IFERROR(IFERROR(VLOOKUP(B443,'输入-物料产能数据-不考虑工序'!A:E,3,FALSE),0),0)</f>
      </c>
      <c r="K443" s="2">
        <f>IFERROR(VLOOKUP(B443,'输入-物料产能数据-不考虑工序'!A:E,4,FALSE),0)</f>
      </c>
      <c r="L443" s="2">
        <f>IFERROR(VLOOKUP(B443,'输入-物料产能数据-不考虑工序'!A:E,5,FALSE),0)</f>
      </c>
      <c r="M443">
        <f>IFERROR(VLOOKUP(A443,'输入_需求计划'!A:I,9,FALSE),0)</f>
      </c>
    </row>
    <row r="444">
      <c r="A444" s="20">
        <f>'输入_需求计划'!A444</f>
      </c>
      <c r="B444" s="20">
        <f>'输入_需求计划'!C444</f>
      </c>
      <c r="C444" s="20">
        <f>'输入_需求计划'!D444</f>
      </c>
      <c r="D444" s="20">
        <f>'输入_需求计划'!G444</f>
      </c>
      <c r="E444" s="59">
        <f>'输入_需求计划'!H444</f>
      </c>
      <c r="F444" s="2">
        <f>IFERROR(VLOOKUP(B444,'输入_物料库存信息'!A:F,3,FALSE),0)+IFERROR(VLOOKUP(B444,'未完工数据透视表2'!A:B,2,FALSE),0)</f>
      </c>
      <c r="G444" s="2">
        <f>IFERROR(VLOOKUP(B444,'输入_物料库存信息'!A:F,4,FALSE),0)</f>
      </c>
      <c r="H444" s="2">
        <f>IFERROR(VLOOKUP(B444,'输入_物料库存信息'!A:F,5,FALSE),0)</f>
      </c>
      <c r="I444" s="2">
        <f>IFERROR(VLOOKUP(B444,'输入_物料库存信息'!A:F,6,FALSE),0)</f>
      </c>
      <c r="J444" s="2">
        <f>IFERROR(IFERROR(VLOOKUP(B444,'输入-物料产能数据-不考虑工序'!A:E,3,FALSE),0),0)</f>
      </c>
      <c r="K444" s="2">
        <f>IFERROR(VLOOKUP(B444,'输入-物料产能数据-不考虑工序'!A:E,4,FALSE),0)</f>
      </c>
      <c r="L444" s="2">
        <f>IFERROR(VLOOKUP(B444,'输入-物料产能数据-不考虑工序'!A:E,5,FALSE),0)</f>
      </c>
      <c r="M444">
        <f>IFERROR(VLOOKUP(A444,'输入_需求计划'!A:I,9,FALSE),0)</f>
      </c>
    </row>
    <row r="445">
      <c r="A445" s="20">
        <f>'输入_需求计划'!A445</f>
      </c>
      <c r="B445" s="20">
        <f>'输入_需求计划'!C445</f>
      </c>
      <c r="C445" s="20">
        <f>'输入_需求计划'!D445</f>
      </c>
      <c r="D445" s="20">
        <f>'输入_需求计划'!G445</f>
      </c>
      <c r="E445" s="59">
        <f>'输入_需求计划'!H445</f>
      </c>
      <c r="F445" s="2">
        <f>IFERROR(VLOOKUP(B445,'输入_物料库存信息'!A:F,3,FALSE),0)+IFERROR(VLOOKUP(B445,'未完工数据透视表2'!A:B,2,FALSE),0)</f>
      </c>
      <c r="G445" s="2">
        <f>IFERROR(VLOOKUP(B445,'输入_物料库存信息'!A:F,4,FALSE),0)</f>
      </c>
      <c r="H445" s="2">
        <f>IFERROR(VLOOKUP(B445,'输入_物料库存信息'!A:F,5,FALSE),0)</f>
      </c>
      <c r="I445" s="2">
        <f>IFERROR(VLOOKUP(B445,'输入_物料库存信息'!A:F,6,FALSE),0)</f>
      </c>
      <c r="J445" s="2">
        <f>IFERROR(IFERROR(VLOOKUP(B445,'输入-物料产能数据-不考虑工序'!A:E,3,FALSE),0),0)</f>
      </c>
      <c r="K445" s="2">
        <f>IFERROR(VLOOKUP(B445,'输入-物料产能数据-不考虑工序'!A:E,4,FALSE),0)</f>
      </c>
      <c r="L445" s="2">
        <f>IFERROR(VLOOKUP(B445,'输入-物料产能数据-不考虑工序'!A:E,5,FALSE),0)</f>
      </c>
      <c r="M445">
        <f>IFERROR(VLOOKUP(A445,'输入_需求计划'!A:I,9,FALSE),0)</f>
      </c>
    </row>
    <row r="446">
      <c r="A446" s="20">
        <f>'输入_需求计划'!A446</f>
      </c>
      <c r="B446" s="20">
        <f>'输入_需求计划'!C446</f>
      </c>
      <c r="C446" s="20">
        <f>'输入_需求计划'!D446</f>
      </c>
      <c r="D446" s="20">
        <f>'输入_需求计划'!G446</f>
      </c>
      <c r="E446" s="59">
        <f>'输入_需求计划'!H446</f>
      </c>
      <c r="F446" s="2">
        <f>IFERROR(VLOOKUP(B446,'输入_物料库存信息'!A:F,3,FALSE),0)+IFERROR(VLOOKUP(B446,'未完工数据透视表2'!A:B,2,FALSE),0)</f>
      </c>
      <c r="G446" s="2">
        <f>IFERROR(VLOOKUP(B446,'输入_物料库存信息'!A:F,4,FALSE),0)</f>
      </c>
      <c r="H446" s="2">
        <f>IFERROR(VLOOKUP(B446,'输入_物料库存信息'!A:F,5,FALSE),0)</f>
      </c>
      <c r="I446" s="2">
        <f>IFERROR(VLOOKUP(B446,'输入_物料库存信息'!A:F,6,FALSE),0)</f>
      </c>
      <c r="J446" s="2">
        <f>IFERROR(IFERROR(VLOOKUP(B446,'输入-物料产能数据-不考虑工序'!A:E,3,FALSE),0),0)</f>
      </c>
      <c r="K446" s="2">
        <f>IFERROR(VLOOKUP(B446,'输入-物料产能数据-不考虑工序'!A:E,4,FALSE),0)</f>
      </c>
      <c r="L446" s="2">
        <f>IFERROR(VLOOKUP(B446,'输入-物料产能数据-不考虑工序'!A:E,5,FALSE),0)</f>
      </c>
      <c r="M446">
        <f>IFERROR(VLOOKUP(A446,'输入_需求计划'!A:I,9,FALSE),0)</f>
      </c>
    </row>
    <row r="447">
      <c r="A447" s="20">
        <f>'输入_需求计划'!A447</f>
      </c>
      <c r="B447" s="20">
        <f>'输入_需求计划'!C447</f>
      </c>
      <c r="C447" s="20">
        <f>'输入_需求计划'!D447</f>
      </c>
      <c r="D447" s="20">
        <f>'输入_需求计划'!G447</f>
      </c>
      <c r="E447" s="59">
        <f>'输入_需求计划'!H447</f>
      </c>
      <c r="F447" s="2">
        <f>IFERROR(VLOOKUP(B447,'输入_物料库存信息'!A:F,3,FALSE),0)+IFERROR(VLOOKUP(B447,'未完工数据透视表2'!A:B,2,FALSE),0)</f>
      </c>
      <c r="G447" s="2">
        <f>IFERROR(VLOOKUP(B447,'输入_物料库存信息'!A:F,4,FALSE),0)</f>
      </c>
      <c r="H447" s="2">
        <f>IFERROR(VLOOKUP(B447,'输入_物料库存信息'!A:F,5,FALSE),0)</f>
      </c>
      <c r="I447" s="2">
        <f>IFERROR(VLOOKUP(B447,'输入_物料库存信息'!A:F,6,FALSE),0)</f>
      </c>
      <c r="J447" s="2">
        <f>IFERROR(IFERROR(VLOOKUP(B447,'输入-物料产能数据-不考虑工序'!A:E,3,FALSE),0),0)</f>
      </c>
      <c r="K447" s="2">
        <f>IFERROR(VLOOKUP(B447,'输入-物料产能数据-不考虑工序'!A:E,4,FALSE),0)</f>
      </c>
      <c r="L447" s="2">
        <f>IFERROR(VLOOKUP(B447,'输入-物料产能数据-不考虑工序'!A:E,5,FALSE),0)</f>
      </c>
      <c r="M447">
        <f>IFERROR(VLOOKUP(A447,'输入_需求计划'!A:I,9,FALSE),0)</f>
      </c>
    </row>
    <row r="448">
      <c r="A448" s="20">
        <f>'输入_需求计划'!A448</f>
      </c>
      <c r="B448" s="20">
        <f>'输入_需求计划'!C448</f>
      </c>
      <c r="C448" s="20">
        <f>'输入_需求计划'!D448</f>
      </c>
      <c r="D448" s="20">
        <f>'输入_需求计划'!G448</f>
      </c>
      <c r="E448" s="59">
        <f>'输入_需求计划'!H448</f>
      </c>
      <c r="F448" s="2">
        <f>IFERROR(VLOOKUP(B448,'输入_物料库存信息'!A:F,3,FALSE),0)+IFERROR(VLOOKUP(B448,'未完工数据透视表2'!A:B,2,FALSE),0)</f>
      </c>
      <c r="G448" s="2">
        <f>IFERROR(VLOOKUP(B448,'输入_物料库存信息'!A:F,4,FALSE),0)</f>
      </c>
      <c r="H448" s="2">
        <f>IFERROR(VLOOKUP(B448,'输入_物料库存信息'!A:F,5,FALSE),0)</f>
      </c>
      <c r="I448" s="2">
        <f>IFERROR(VLOOKUP(B448,'输入_物料库存信息'!A:F,6,FALSE),0)</f>
      </c>
      <c r="J448" s="2">
        <f>IFERROR(IFERROR(VLOOKUP(B448,'输入-物料产能数据-不考虑工序'!A:E,3,FALSE),0),0)</f>
      </c>
      <c r="K448" s="2">
        <f>IFERROR(VLOOKUP(B448,'输入-物料产能数据-不考虑工序'!A:E,4,FALSE),0)</f>
      </c>
      <c r="L448" s="2">
        <f>IFERROR(VLOOKUP(B448,'输入-物料产能数据-不考虑工序'!A:E,5,FALSE),0)</f>
      </c>
      <c r="M448">
        <f>IFERROR(VLOOKUP(A448,'输入_需求计划'!A:I,9,FALSE),0)</f>
      </c>
    </row>
    <row r="449">
      <c r="A449" s="20">
        <f>'输入_需求计划'!A449</f>
      </c>
      <c r="B449" s="20">
        <f>'输入_需求计划'!C449</f>
      </c>
      <c r="C449" s="20">
        <f>'输入_需求计划'!D449</f>
      </c>
      <c r="D449" s="20">
        <f>'输入_需求计划'!G449</f>
      </c>
      <c r="E449" s="59">
        <f>'输入_需求计划'!H449</f>
      </c>
      <c r="F449" s="2">
        <f>IFERROR(VLOOKUP(B449,'输入_物料库存信息'!A:F,3,FALSE),0)+IFERROR(VLOOKUP(B449,'未完工数据透视表2'!A:B,2,FALSE),0)</f>
      </c>
      <c r="G449" s="2">
        <f>IFERROR(VLOOKUP(B449,'输入_物料库存信息'!A:F,4,FALSE),0)</f>
      </c>
      <c r="H449" s="2">
        <f>IFERROR(VLOOKUP(B449,'输入_物料库存信息'!A:F,5,FALSE),0)</f>
      </c>
      <c r="I449" s="2">
        <f>IFERROR(VLOOKUP(B449,'输入_物料库存信息'!A:F,6,FALSE),0)</f>
      </c>
      <c r="J449" s="2">
        <f>IFERROR(IFERROR(VLOOKUP(B449,'输入-物料产能数据-不考虑工序'!A:E,3,FALSE),0),0)</f>
      </c>
      <c r="K449" s="2">
        <f>IFERROR(VLOOKUP(B449,'输入-物料产能数据-不考虑工序'!A:E,4,FALSE),0)</f>
      </c>
      <c r="L449" s="2">
        <f>IFERROR(VLOOKUP(B449,'输入-物料产能数据-不考虑工序'!A:E,5,FALSE),0)</f>
      </c>
      <c r="M449">
        <f>IFERROR(VLOOKUP(A449,'输入_需求计划'!A:I,9,FALSE),0)</f>
      </c>
    </row>
    <row r="450">
      <c r="A450" s="20">
        <f>'输入_需求计划'!A450</f>
      </c>
      <c r="B450" s="20">
        <f>'输入_需求计划'!C450</f>
      </c>
      <c r="C450" s="20">
        <f>'输入_需求计划'!D450</f>
      </c>
      <c r="D450" s="20">
        <f>'输入_需求计划'!G450</f>
      </c>
      <c r="E450" s="59">
        <f>'输入_需求计划'!H450</f>
      </c>
      <c r="F450" s="2">
        <f>IFERROR(VLOOKUP(B450,'输入_物料库存信息'!A:F,3,FALSE),0)+IFERROR(VLOOKUP(B450,'未完工数据透视表2'!A:B,2,FALSE),0)</f>
      </c>
      <c r="G450" s="2">
        <f>IFERROR(VLOOKUP(B450,'输入_物料库存信息'!A:F,4,FALSE),0)</f>
      </c>
      <c r="H450" s="2">
        <f>IFERROR(VLOOKUP(B450,'输入_物料库存信息'!A:F,5,FALSE),0)</f>
      </c>
      <c r="I450" s="2">
        <f>IFERROR(VLOOKUP(B450,'输入_物料库存信息'!A:F,6,FALSE),0)</f>
      </c>
      <c r="J450" s="2">
        <f>IFERROR(IFERROR(VLOOKUP(B450,'输入-物料产能数据-不考虑工序'!A:E,3,FALSE),0),0)</f>
      </c>
      <c r="K450" s="2">
        <f>IFERROR(VLOOKUP(B450,'输入-物料产能数据-不考虑工序'!A:E,4,FALSE),0)</f>
      </c>
      <c r="L450" s="2">
        <f>IFERROR(VLOOKUP(B450,'输入-物料产能数据-不考虑工序'!A:E,5,FALSE),0)</f>
      </c>
      <c r="M450">
        <f>IFERROR(VLOOKUP(A450,'输入_需求计划'!A:I,9,FALSE),0)</f>
      </c>
    </row>
    <row r="451">
      <c r="A451" s="20">
        <f>'输入_需求计划'!A451</f>
      </c>
      <c r="B451" s="20">
        <f>'输入_需求计划'!C451</f>
      </c>
      <c r="C451" s="20">
        <f>'输入_需求计划'!D451</f>
      </c>
      <c r="D451" s="20">
        <f>'输入_需求计划'!G451</f>
      </c>
      <c r="E451" s="59">
        <f>'输入_需求计划'!H451</f>
      </c>
      <c r="F451" s="2">
        <f>IFERROR(VLOOKUP(B451,'输入_物料库存信息'!A:F,3,FALSE),0)+IFERROR(VLOOKUP(B451,'未完工数据透视表2'!A:B,2,FALSE),0)</f>
      </c>
      <c r="G451" s="2">
        <f>IFERROR(VLOOKUP(B451,'输入_物料库存信息'!A:F,4,FALSE),0)</f>
      </c>
      <c r="H451" s="2">
        <f>IFERROR(VLOOKUP(B451,'输入_物料库存信息'!A:F,5,FALSE),0)</f>
      </c>
      <c r="I451" s="2">
        <f>IFERROR(VLOOKUP(B451,'输入_物料库存信息'!A:F,6,FALSE),0)</f>
      </c>
      <c r="J451" s="2">
        <f>IFERROR(IFERROR(VLOOKUP(B451,'输入-物料产能数据-不考虑工序'!A:E,3,FALSE),0),0)</f>
      </c>
      <c r="K451" s="2">
        <f>IFERROR(VLOOKUP(B451,'输入-物料产能数据-不考虑工序'!A:E,4,FALSE),0)</f>
      </c>
      <c r="L451" s="2">
        <f>IFERROR(VLOOKUP(B451,'输入-物料产能数据-不考虑工序'!A:E,5,FALSE),0)</f>
      </c>
      <c r="M451">
        <f>IFERROR(VLOOKUP(A451,'输入_需求计划'!A:I,9,FALSE),0)</f>
      </c>
    </row>
    <row r="452">
      <c r="A452" s="20">
        <f>'输入_需求计划'!A452</f>
      </c>
      <c r="B452" s="20">
        <f>'输入_需求计划'!C452</f>
      </c>
      <c r="C452" s="20">
        <f>'输入_需求计划'!D452</f>
      </c>
      <c r="D452" s="20">
        <f>'输入_需求计划'!G452</f>
      </c>
      <c r="E452" s="59">
        <f>'输入_需求计划'!H452</f>
      </c>
      <c r="F452" s="2">
        <f>IFERROR(VLOOKUP(B452,'输入_物料库存信息'!A:F,3,FALSE),0)+IFERROR(VLOOKUP(B452,'未完工数据透视表2'!A:B,2,FALSE),0)</f>
      </c>
      <c r="G452" s="2">
        <f>IFERROR(VLOOKUP(B452,'输入_物料库存信息'!A:F,4,FALSE),0)</f>
      </c>
      <c r="H452" s="2">
        <f>IFERROR(VLOOKUP(B452,'输入_物料库存信息'!A:F,5,FALSE),0)</f>
      </c>
      <c r="I452" s="2">
        <f>IFERROR(VLOOKUP(B452,'输入_物料库存信息'!A:F,6,FALSE),0)</f>
      </c>
      <c r="J452" s="2">
        <f>IFERROR(IFERROR(VLOOKUP(B452,'输入-物料产能数据-不考虑工序'!A:E,3,FALSE),0),0)</f>
      </c>
      <c r="K452" s="2">
        <f>IFERROR(VLOOKUP(B452,'输入-物料产能数据-不考虑工序'!A:E,4,FALSE),0)</f>
      </c>
      <c r="L452" s="2">
        <f>IFERROR(VLOOKUP(B452,'输入-物料产能数据-不考虑工序'!A:E,5,FALSE),0)</f>
      </c>
      <c r="M452">
        <f>IFERROR(VLOOKUP(A452,'输入_需求计划'!A:I,9,FALSE),0)</f>
      </c>
    </row>
    <row r="453">
      <c r="A453" s="20">
        <f>'输入_需求计划'!A453</f>
      </c>
      <c r="B453" s="20">
        <f>'输入_需求计划'!C453</f>
      </c>
      <c r="C453" s="20">
        <f>'输入_需求计划'!D453</f>
      </c>
      <c r="D453" s="20">
        <f>'输入_需求计划'!G453</f>
      </c>
      <c r="E453" s="59">
        <f>'输入_需求计划'!H453</f>
      </c>
      <c r="F453" s="2">
        <f>IFERROR(VLOOKUP(B453,'输入_物料库存信息'!A:F,3,FALSE),0)+IFERROR(VLOOKUP(B453,'未完工数据透视表2'!A:B,2,FALSE),0)</f>
      </c>
      <c r="G453" s="2">
        <f>IFERROR(VLOOKUP(B453,'输入_物料库存信息'!A:F,4,FALSE),0)</f>
      </c>
      <c r="H453" s="2">
        <f>IFERROR(VLOOKUP(B453,'输入_物料库存信息'!A:F,5,FALSE),0)</f>
      </c>
      <c r="I453" s="2">
        <f>IFERROR(VLOOKUP(B453,'输入_物料库存信息'!A:F,6,FALSE),0)</f>
      </c>
      <c r="J453" s="2">
        <f>IFERROR(IFERROR(VLOOKUP(B453,'输入-物料产能数据-不考虑工序'!A:E,3,FALSE),0),0)</f>
      </c>
      <c r="K453" s="2">
        <f>IFERROR(VLOOKUP(B453,'输入-物料产能数据-不考虑工序'!A:E,4,FALSE),0)</f>
      </c>
      <c r="L453" s="2">
        <f>IFERROR(VLOOKUP(B453,'输入-物料产能数据-不考虑工序'!A:E,5,FALSE),0)</f>
      </c>
      <c r="M453">
        <f>IFERROR(VLOOKUP(A453,'输入_需求计划'!A:I,9,FALSE),0)</f>
      </c>
    </row>
    <row r="454">
      <c r="A454" s="20">
        <f>'输入_需求计划'!A454</f>
      </c>
      <c r="B454" s="20">
        <f>'输入_需求计划'!C454</f>
      </c>
      <c r="C454" s="20">
        <f>'输入_需求计划'!D454</f>
      </c>
      <c r="D454" s="20">
        <f>'输入_需求计划'!G454</f>
      </c>
      <c r="E454" s="59">
        <f>'输入_需求计划'!H454</f>
      </c>
      <c r="F454" s="2">
        <f>IFERROR(VLOOKUP(B454,'输入_物料库存信息'!A:F,3,FALSE),0)+IFERROR(VLOOKUP(B454,'未完工数据透视表2'!A:B,2,FALSE),0)</f>
      </c>
      <c r="G454" s="2">
        <f>IFERROR(VLOOKUP(B454,'输入_物料库存信息'!A:F,4,FALSE),0)</f>
      </c>
      <c r="H454" s="2">
        <f>IFERROR(VLOOKUP(B454,'输入_物料库存信息'!A:F,5,FALSE),0)</f>
      </c>
      <c r="I454" s="2">
        <f>IFERROR(VLOOKUP(B454,'输入_物料库存信息'!A:F,6,FALSE),0)</f>
      </c>
      <c r="J454" s="2">
        <f>IFERROR(IFERROR(VLOOKUP(B454,'输入-物料产能数据-不考虑工序'!A:E,3,FALSE),0),0)</f>
      </c>
      <c r="K454" s="2">
        <f>IFERROR(VLOOKUP(B454,'输入-物料产能数据-不考虑工序'!A:E,4,FALSE),0)</f>
      </c>
      <c r="L454" s="2">
        <f>IFERROR(VLOOKUP(B454,'输入-物料产能数据-不考虑工序'!A:E,5,FALSE),0)</f>
      </c>
      <c r="M454">
        <f>IFERROR(VLOOKUP(A454,'输入_需求计划'!A:I,9,FALSE),0)</f>
      </c>
    </row>
    <row r="455">
      <c r="A455" s="20">
        <f>'输入_需求计划'!A455</f>
      </c>
      <c r="B455" s="20">
        <f>'输入_需求计划'!C455</f>
      </c>
      <c r="C455" s="20">
        <f>'输入_需求计划'!D455</f>
      </c>
      <c r="D455" s="20">
        <f>'输入_需求计划'!G455</f>
      </c>
      <c r="E455" s="59">
        <f>'输入_需求计划'!H455</f>
      </c>
      <c r="F455" s="2">
        <f>IFERROR(VLOOKUP(B455,'输入_物料库存信息'!A:F,3,FALSE),0)+IFERROR(VLOOKUP(B455,'未完工数据透视表2'!A:B,2,FALSE),0)</f>
      </c>
      <c r="G455" s="2">
        <f>IFERROR(VLOOKUP(B455,'输入_物料库存信息'!A:F,4,FALSE),0)</f>
      </c>
      <c r="H455" s="2">
        <f>IFERROR(VLOOKUP(B455,'输入_物料库存信息'!A:F,5,FALSE),0)</f>
      </c>
      <c r="I455" s="2">
        <f>IFERROR(VLOOKUP(B455,'输入_物料库存信息'!A:F,6,FALSE),0)</f>
      </c>
      <c r="J455" s="2">
        <f>IFERROR(IFERROR(VLOOKUP(B455,'输入-物料产能数据-不考虑工序'!A:E,3,FALSE),0),0)</f>
      </c>
      <c r="K455" s="2">
        <f>IFERROR(VLOOKUP(B455,'输入-物料产能数据-不考虑工序'!A:E,4,FALSE),0)</f>
      </c>
      <c r="L455" s="2">
        <f>IFERROR(VLOOKUP(B455,'输入-物料产能数据-不考虑工序'!A:E,5,FALSE),0)</f>
      </c>
      <c r="M455">
        <f>IFERROR(VLOOKUP(A455,'输入_需求计划'!A:I,9,FALSE),0)</f>
      </c>
    </row>
    <row r="456">
      <c r="A456" s="20">
        <f>'输入_需求计划'!A456</f>
      </c>
      <c r="B456" s="20">
        <f>'输入_需求计划'!C456</f>
      </c>
      <c r="C456" s="20">
        <f>'输入_需求计划'!D456</f>
      </c>
      <c r="D456" s="20">
        <f>'输入_需求计划'!G456</f>
      </c>
      <c r="E456" s="59">
        <f>'输入_需求计划'!H456</f>
      </c>
      <c r="F456" s="2">
        <f>IFERROR(VLOOKUP(B456,'输入_物料库存信息'!A:F,3,FALSE),0)+IFERROR(VLOOKUP(B456,'未完工数据透视表2'!A:B,2,FALSE),0)</f>
      </c>
      <c r="G456" s="2">
        <f>IFERROR(VLOOKUP(B456,'输入_物料库存信息'!A:F,4,FALSE),0)</f>
      </c>
      <c r="H456" s="2">
        <f>IFERROR(VLOOKUP(B456,'输入_物料库存信息'!A:F,5,FALSE),0)</f>
      </c>
      <c r="I456" s="2">
        <f>IFERROR(VLOOKUP(B456,'输入_物料库存信息'!A:F,6,FALSE),0)</f>
      </c>
      <c r="J456" s="2">
        <f>IFERROR(IFERROR(VLOOKUP(B456,'输入-物料产能数据-不考虑工序'!A:E,3,FALSE),0),0)</f>
      </c>
      <c r="K456" s="2">
        <f>IFERROR(VLOOKUP(B456,'输入-物料产能数据-不考虑工序'!A:E,4,FALSE),0)</f>
      </c>
      <c r="L456" s="2">
        <f>IFERROR(VLOOKUP(B456,'输入-物料产能数据-不考虑工序'!A:E,5,FALSE),0)</f>
      </c>
      <c r="M456">
        <f>IFERROR(VLOOKUP(A456,'输入_需求计划'!A:I,9,FALSE),0)</f>
      </c>
    </row>
    <row r="457">
      <c r="A457" s="20">
        <f>'输入_需求计划'!A457</f>
      </c>
      <c r="B457" s="20">
        <f>'输入_需求计划'!C457</f>
      </c>
      <c r="C457" s="20">
        <f>'输入_需求计划'!D457</f>
      </c>
      <c r="D457" s="20">
        <f>'输入_需求计划'!G457</f>
      </c>
      <c r="E457" s="59">
        <f>'输入_需求计划'!H457</f>
      </c>
      <c r="F457" s="2">
        <f>IFERROR(VLOOKUP(B457,'输入_物料库存信息'!A:F,3,FALSE),0)+IFERROR(VLOOKUP(B457,'未完工数据透视表2'!A:B,2,FALSE),0)</f>
      </c>
      <c r="G457" s="2">
        <f>IFERROR(VLOOKUP(B457,'输入_物料库存信息'!A:F,4,FALSE),0)</f>
      </c>
      <c r="H457" s="2">
        <f>IFERROR(VLOOKUP(B457,'输入_物料库存信息'!A:F,5,FALSE),0)</f>
      </c>
      <c r="I457" s="2">
        <f>IFERROR(VLOOKUP(B457,'输入_物料库存信息'!A:F,6,FALSE),0)</f>
      </c>
      <c r="J457" s="2">
        <f>IFERROR(IFERROR(VLOOKUP(B457,'输入-物料产能数据-不考虑工序'!A:E,3,FALSE),0),0)</f>
      </c>
      <c r="K457" s="2">
        <f>IFERROR(VLOOKUP(B457,'输入-物料产能数据-不考虑工序'!A:E,4,FALSE),0)</f>
      </c>
      <c r="L457" s="2">
        <f>IFERROR(VLOOKUP(B457,'输入-物料产能数据-不考虑工序'!A:E,5,FALSE),0)</f>
      </c>
      <c r="M457">
        <f>IFERROR(VLOOKUP(A457,'输入_需求计划'!A:I,9,FALSE),0)</f>
      </c>
    </row>
    <row r="458">
      <c r="A458" s="20">
        <f>'输入_需求计划'!A458</f>
      </c>
      <c r="B458" s="20">
        <f>'输入_需求计划'!C458</f>
      </c>
      <c r="C458" s="20">
        <f>'输入_需求计划'!D458</f>
      </c>
      <c r="D458" s="20">
        <f>'输入_需求计划'!G458</f>
      </c>
      <c r="E458" s="59">
        <f>'输入_需求计划'!H458</f>
      </c>
      <c r="F458" s="2">
        <f>IFERROR(VLOOKUP(B458,'输入_物料库存信息'!A:F,3,FALSE),0)+IFERROR(VLOOKUP(B458,'未完工数据透视表2'!A:B,2,FALSE),0)</f>
      </c>
      <c r="G458" s="2">
        <f>IFERROR(VLOOKUP(B458,'输入_物料库存信息'!A:F,4,FALSE),0)</f>
      </c>
      <c r="H458" s="2">
        <f>IFERROR(VLOOKUP(B458,'输入_物料库存信息'!A:F,5,FALSE),0)</f>
      </c>
      <c r="I458" s="2">
        <f>IFERROR(VLOOKUP(B458,'输入_物料库存信息'!A:F,6,FALSE),0)</f>
      </c>
      <c r="J458" s="2">
        <f>IFERROR(IFERROR(VLOOKUP(B458,'输入-物料产能数据-不考虑工序'!A:E,3,FALSE),0),0)</f>
      </c>
      <c r="K458" s="2">
        <f>IFERROR(VLOOKUP(B458,'输入-物料产能数据-不考虑工序'!A:E,4,FALSE),0)</f>
      </c>
      <c r="L458" s="2">
        <f>IFERROR(VLOOKUP(B458,'输入-物料产能数据-不考虑工序'!A:E,5,FALSE),0)</f>
      </c>
      <c r="M458">
        <f>IFERROR(VLOOKUP(A458,'输入_需求计划'!A:I,9,FALSE),0)</f>
      </c>
    </row>
    <row r="459">
      <c r="A459" s="20">
        <f>'输入_需求计划'!A459</f>
      </c>
      <c r="B459" s="20">
        <f>'输入_需求计划'!C459</f>
      </c>
      <c r="C459" s="20">
        <f>'输入_需求计划'!D459</f>
      </c>
      <c r="D459" s="20">
        <f>'输入_需求计划'!G459</f>
      </c>
      <c r="E459" s="59">
        <f>'输入_需求计划'!H459</f>
      </c>
      <c r="F459" s="2">
        <f>IFERROR(VLOOKUP(B459,'输入_物料库存信息'!A:F,3,FALSE),0)+IFERROR(VLOOKUP(B459,'未完工数据透视表2'!A:B,2,FALSE),0)</f>
      </c>
      <c r="G459" s="2">
        <f>IFERROR(VLOOKUP(B459,'输入_物料库存信息'!A:F,4,FALSE),0)</f>
      </c>
      <c r="H459" s="2">
        <f>IFERROR(VLOOKUP(B459,'输入_物料库存信息'!A:F,5,FALSE),0)</f>
      </c>
      <c r="I459" s="2">
        <f>IFERROR(VLOOKUP(B459,'输入_物料库存信息'!A:F,6,FALSE),0)</f>
      </c>
      <c r="J459" s="2">
        <f>IFERROR(IFERROR(VLOOKUP(B459,'输入-物料产能数据-不考虑工序'!A:E,3,FALSE),0),0)</f>
      </c>
      <c r="K459" s="2">
        <f>IFERROR(VLOOKUP(B459,'输入-物料产能数据-不考虑工序'!A:E,4,FALSE),0)</f>
      </c>
      <c r="L459" s="2">
        <f>IFERROR(VLOOKUP(B459,'输入-物料产能数据-不考虑工序'!A:E,5,FALSE),0)</f>
      </c>
      <c r="M459">
        <f>IFERROR(VLOOKUP(A459,'输入_需求计划'!A:I,9,FALSE),0)</f>
      </c>
    </row>
    <row r="460">
      <c r="A460" s="20">
        <f>'输入_需求计划'!A460</f>
      </c>
      <c r="B460" s="20">
        <f>'输入_需求计划'!C460</f>
      </c>
      <c r="C460" s="20">
        <f>'输入_需求计划'!D460</f>
      </c>
      <c r="D460" s="20">
        <f>'输入_需求计划'!G460</f>
      </c>
      <c r="E460" s="59">
        <f>'输入_需求计划'!H460</f>
      </c>
      <c r="F460" s="2">
        <f>IFERROR(VLOOKUP(B460,'输入_物料库存信息'!A:F,3,FALSE),0)+IFERROR(VLOOKUP(B460,'未完工数据透视表2'!A:B,2,FALSE),0)</f>
      </c>
      <c r="G460" s="2">
        <f>IFERROR(VLOOKUP(B460,'输入_物料库存信息'!A:F,4,FALSE),0)</f>
      </c>
      <c r="H460" s="2">
        <f>IFERROR(VLOOKUP(B460,'输入_物料库存信息'!A:F,5,FALSE),0)</f>
      </c>
      <c r="I460" s="2">
        <f>IFERROR(VLOOKUP(B460,'输入_物料库存信息'!A:F,6,FALSE),0)</f>
      </c>
      <c r="J460" s="2">
        <f>IFERROR(IFERROR(VLOOKUP(B460,'输入-物料产能数据-不考虑工序'!A:E,3,FALSE),0),0)</f>
      </c>
      <c r="K460" s="2">
        <f>IFERROR(VLOOKUP(B460,'输入-物料产能数据-不考虑工序'!A:E,4,FALSE),0)</f>
      </c>
      <c r="L460" s="2">
        <f>IFERROR(VLOOKUP(B460,'输入-物料产能数据-不考虑工序'!A:E,5,FALSE),0)</f>
      </c>
      <c r="M460">
        <f>IFERROR(VLOOKUP(A460,'输入_需求计划'!A:I,9,FALSE),0)</f>
      </c>
    </row>
    <row r="461">
      <c r="A461" s="20">
        <f>'输入_需求计划'!A461</f>
      </c>
      <c r="B461" s="20">
        <f>'输入_需求计划'!C461</f>
      </c>
      <c r="C461" s="20">
        <f>'输入_需求计划'!D461</f>
      </c>
      <c r="D461" s="20">
        <f>'输入_需求计划'!G461</f>
      </c>
      <c r="E461" s="59">
        <f>'输入_需求计划'!H461</f>
      </c>
      <c r="F461" s="2">
        <f>IFERROR(VLOOKUP(B461,'输入_物料库存信息'!A:F,3,FALSE),0)+IFERROR(VLOOKUP(B461,'未完工数据透视表2'!A:B,2,FALSE),0)</f>
      </c>
      <c r="G461" s="2">
        <f>IFERROR(VLOOKUP(B461,'输入_物料库存信息'!A:F,4,FALSE),0)</f>
      </c>
      <c r="H461" s="2">
        <f>IFERROR(VLOOKUP(B461,'输入_物料库存信息'!A:F,5,FALSE),0)</f>
      </c>
      <c r="I461" s="2">
        <f>IFERROR(VLOOKUP(B461,'输入_物料库存信息'!A:F,6,FALSE),0)</f>
      </c>
      <c r="J461" s="2">
        <f>IFERROR(IFERROR(VLOOKUP(B461,'输入-物料产能数据-不考虑工序'!A:E,3,FALSE),0),0)</f>
      </c>
      <c r="K461" s="2">
        <f>IFERROR(VLOOKUP(B461,'输入-物料产能数据-不考虑工序'!A:E,4,FALSE),0)</f>
      </c>
      <c r="L461" s="2">
        <f>IFERROR(VLOOKUP(B461,'输入-物料产能数据-不考虑工序'!A:E,5,FALSE),0)</f>
      </c>
      <c r="M461">
        <f>IFERROR(VLOOKUP(A461,'输入_需求计划'!A:I,9,FALSE),0)</f>
      </c>
    </row>
    <row r="462">
      <c r="A462" s="20">
        <f>'输入_需求计划'!A462</f>
      </c>
      <c r="B462" s="20">
        <f>'输入_需求计划'!C462</f>
      </c>
      <c r="C462" s="20">
        <f>'输入_需求计划'!D462</f>
      </c>
      <c r="D462" s="20">
        <f>'输入_需求计划'!G462</f>
      </c>
      <c r="E462" s="59">
        <f>'输入_需求计划'!H462</f>
      </c>
      <c r="F462" s="2">
        <f>IFERROR(VLOOKUP(B462,'输入_物料库存信息'!A:F,3,FALSE),0)+IFERROR(VLOOKUP(B462,'未完工数据透视表2'!A:B,2,FALSE),0)</f>
      </c>
      <c r="G462" s="2">
        <f>IFERROR(VLOOKUP(B462,'输入_物料库存信息'!A:F,4,FALSE),0)</f>
      </c>
      <c r="H462" s="2">
        <f>IFERROR(VLOOKUP(B462,'输入_物料库存信息'!A:F,5,FALSE),0)</f>
      </c>
      <c r="I462" s="2">
        <f>IFERROR(VLOOKUP(B462,'输入_物料库存信息'!A:F,6,FALSE),0)</f>
      </c>
      <c r="J462" s="2">
        <f>IFERROR(IFERROR(VLOOKUP(B462,'输入-物料产能数据-不考虑工序'!A:E,3,FALSE),0),0)</f>
      </c>
      <c r="K462" s="2">
        <f>IFERROR(VLOOKUP(B462,'输入-物料产能数据-不考虑工序'!A:E,4,FALSE),0)</f>
      </c>
      <c r="L462" s="2">
        <f>IFERROR(VLOOKUP(B462,'输入-物料产能数据-不考虑工序'!A:E,5,FALSE),0)</f>
      </c>
      <c r="M462">
        <f>IFERROR(VLOOKUP(A462,'输入_需求计划'!A:I,9,FALSE),0)</f>
      </c>
    </row>
    <row r="463">
      <c r="A463" s="20">
        <f>'输入_需求计划'!A463</f>
      </c>
      <c r="B463" s="20">
        <f>'输入_需求计划'!C463</f>
      </c>
      <c r="C463" s="20">
        <f>'输入_需求计划'!D463</f>
      </c>
      <c r="D463" s="20">
        <f>'输入_需求计划'!G463</f>
      </c>
      <c r="E463" s="59">
        <f>'输入_需求计划'!H463</f>
      </c>
      <c r="F463" s="2">
        <f>IFERROR(VLOOKUP(B463,'输入_物料库存信息'!A:F,3,FALSE),0)+IFERROR(VLOOKUP(B463,'未完工数据透视表2'!A:B,2,FALSE),0)</f>
      </c>
      <c r="G463" s="2">
        <f>IFERROR(VLOOKUP(B463,'输入_物料库存信息'!A:F,4,FALSE),0)</f>
      </c>
      <c r="H463" s="2">
        <f>IFERROR(VLOOKUP(B463,'输入_物料库存信息'!A:F,5,FALSE),0)</f>
      </c>
      <c r="I463" s="2">
        <f>IFERROR(VLOOKUP(B463,'输入_物料库存信息'!A:F,6,FALSE),0)</f>
      </c>
      <c r="J463" s="2">
        <f>IFERROR(IFERROR(VLOOKUP(B463,'输入-物料产能数据-不考虑工序'!A:E,3,FALSE),0),0)</f>
      </c>
      <c r="K463" s="2">
        <f>IFERROR(VLOOKUP(B463,'输入-物料产能数据-不考虑工序'!A:E,4,FALSE),0)</f>
      </c>
      <c r="L463" s="2">
        <f>IFERROR(VLOOKUP(B463,'输入-物料产能数据-不考虑工序'!A:E,5,FALSE),0)</f>
      </c>
      <c r="M463">
        <f>IFERROR(VLOOKUP(A463,'输入_需求计划'!A:I,9,FALSE),0)</f>
      </c>
    </row>
    <row r="464">
      <c r="A464" s="20">
        <f>'输入_需求计划'!A464</f>
      </c>
      <c r="B464" s="20">
        <f>'输入_需求计划'!C464</f>
      </c>
      <c r="C464" s="20">
        <f>'输入_需求计划'!D464</f>
      </c>
      <c r="D464" s="20">
        <f>'输入_需求计划'!G464</f>
      </c>
      <c r="E464" s="59">
        <f>'输入_需求计划'!H464</f>
      </c>
      <c r="F464" s="2">
        <f>IFERROR(VLOOKUP(B464,'输入_物料库存信息'!A:F,3,FALSE),0)+IFERROR(VLOOKUP(B464,'未完工数据透视表2'!A:B,2,FALSE),0)</f>
      </c>
      <c r="G464" s="2">
        <f>IFERROR(VLOOKUP(B464,'输入_物料库存信息'!A:F,4,FALSE),0)</f>
      </c>
      <c r="H464" s="2">
        <f>IFERROR(VLOOKUP(B464,'输入_物料库存信息'!A:F,5,FALSE),0)</f>
      </c>
      <c r="I464" s="2">
        <f>IFERROR(VLOOKUP(B464,'输入_物料库存信息'!A:F,6,FALSE),0)</f>
      </c>
      <c r="J464" s="2">
        <f>IFERROR(IFERROR(VLOOKUP(B464,'输入-物料产能数据-不考虑工序'!A:E,3,FALSE),0),0)</f>
      </c>
      <c r="K464" s="2">
        <f>IFERROR(VLOOKUP(B464,'输入-物料产能数据-不考虑工序'!A:E,4,FALSE),0)</f>
      </c>
      <c r="L464" s="2">
        <f>IFERROR(VLOOKUP(B464,'输入-物料产能数据-不考虑工序'!A:E,5,FALSE),0)</f>
      </c>
      <c r="M464">
        <f>IFERROR(VLOOKUP(A464,'输入_需求计划'!A:I,9,FALSE),0)</f>
      </c>
    </row>
    <row r="465">
      <c r="A465" s="20">
        <f>'输入_需求计划'!A465</f>
      </c>
      <c r="B465" s="20">
        <f>'输入_需求计划'!C465</f>
      </c>
      <c r="C465" s="20">
        <f>'输入_需求计划'!D465</f>
      </c>
      <c r="D465" s="20">
        <f>'输入_需求计划'!G465</f>
      </c>
      <c r="E465" s="59">
        <f>'输入_需求计划'!H465</f>
      </c>
      <c r="F465" s="2">
        <f>IFERROR(VLOOKUP(B465,'输入_物料库存信息'!A:F,3,FALSE),0)+IFERROR(VLOOKUP(B465,'未完工数据透视表2'!A:B,2,FALSE),0)</f>
      </c>
      <c r="G465" s="2">
        <f>IFERROR(VLOOKUP(B465,'输入_物料库存信息'!A:F,4,FALSE),0)</f>
      </c>
      <c r="H465" s="2">
        <f>IFERROR(VLOOKUP(B465,'输入_物料库存信息'!A:F,5,FALSE),0)</f>
      </c>
      <c r="I465" s="2">
        <f>IFERROR(VLOOKUP(B465,'输入_物料库存信息'!A:F,6,FALSE),0)</f>
      </c>
      <c r="J465" s="2">
        <f>IFERROR(IFERROR(VLOOKUP(B465,'输入-物料产能数据-不考虑工序'!A:E,3,FALSE),0),0)</f>
      </c>
      <c r="K465" s="2">
        <f>IFERROR(VLOOKUP(B465,'输入-物料产能数据-不考虑工序'!A:E,4,FALSE),0)</f>
      </c>
      <c r="L465" s="2">
        <f>IFERROR(VLOOKUP(B465,'输入-物料产能数据-不考虑工序'!A:E,5,FALSE),0)</f>
      </c>
      <c r="M465">
        <f>IFERROR(VLOOKUP(A465,'输入_需求计划'!A:I,9,FALSE),0)</f>
      </c>
    </row>
    <row r="466">
      <c r="A466" s="20">
        <f>'输入_需求计划'!A466</f>
      </c>
      <c r="B466" s="20">
        <f>'输入_需求计划'!C466</f>
      </c>
      <c r="C466" s="20">
        <f>'输入_需求计划'!D466</f>
      </c>
      <c r="D466" s="20">
        <f>'输入_需求计划'!G466</f>
      </c>
      <c r="E466" s="59">
        <f>'输入_需求计划'!H466</f>
      </c>
      <c r="F466" s="2">
        <f>IFERROR(VLOOKUP(B466,'输入_物料库存信息'!A:F,3,FALSE),0)+IFERROR(VLOOKUP(B466,'未完工数据透视表2'!A:B,2,FALSE),0)</f>
      </c>
      <c r="G466" s="2">
        <f>IFERROR(VLOOKUP(B466,'输入_物料库存信息'!A:F,4,FALSE),0)</f>
      </c>
      <c r="H466" s="2">
        <f>IFERROR(VLOOKUP(B466,'输入_物料库存信息'!A:F,5,FALSE),0)</f>
      </c>
      <c r="I466" s="2">
        <f>IFERROR(VLOOKUP(B466,'输入_物料库存信息'!A:F,6,FALSE),0)</f>
      </c>
      <c r="J466" s="2">
        <f>IFERROR(IFERROR(VLOOKUP(B466,'输入-物料产能数据-不考虑工序'!A:E,3,FALSE),0),0)</f>
      </c>
      <c r="K466" s="2">
        <f>IFERROR(VLOOKUP(B466,'输入-物料产能数据-不考虑工序'!A:E,4,FALSE),0)</f>
      </c>
      <c r="L466" s="2">
        <f>IFERROR(VLOOKUP(B466,'输入-物料产能数据-不考虑工序'!A:E,5,FALSE),0)</f>
      </c>
      <c r="M466">
        <f>IFERROR(VLOOKUP(A466,'输入_需求计划'!A:I,9,FALSE),0)</f>
      </c>
    </row>
    <row r="467">
      <c r="A467" s="20">
        <f>'输入_需求计划'!A467</f>
      </c>
      <c r="B467" s="20">
        <f>'输入_需求计划'!C467</f>
      </c>
      <c r="C467" s="20">
        <f>'输入_需求计划'!D467</f>
      </c>
      <c r="D467" s="20">
        <f>'输入_需求计划'!G467</f>
      </c>
      <c r="E467" s="59">
        <f>'输入_需求计划'!H467</f>
      </c>
      <c r="F467" s="2">
        <f>IFERROR(VLOOKUP(B467,'输入_物料库存信息'!A:F,3,FALSE),0)+IFERROR(VLOOKUP(B467,'未完工数据透视表2'!A:B,2,FALSE),0)</f>
      </c>
      <c r="G467" s="2">
        <f>IFERROR(VLOOKUP(B467,'输入_物料库存信息'!A:F,4,FALSE),0)</f>
      </c>
      <c r="H467" s="2">
        <f>IFERROR(VLOOKUP(B467,'输入_物料库存信息'!A:F,5,FALSE),0)</f>
      </c>
      <c r="I467" s="2">
        <f>IFERROR(VLOOKUP(B467,'输入_物料库存信息'!A:F,6,FALSE),0)</f>
      </c>
      <c r="J467" s="2">
        <f>IFERROR(IFERROR(VLOOKUP(B467,'输入-物料产能数据-不考虑工序'!A:E,3,FALSE),0),0)</f>
      </c>
      <c r="K467" s="2">
        <f>IFERROR(VLOOKUP(B467,'输入-物料产能数据-不考虑工序'!A:E,4,FALSE),0)</f>
      </c>
      <c r="L467" s="2">
        <f>IFERROR(VLOOKUP(B467,'输入-物料产能数据-不考虑工序'!A:E,5,FALSE),0)</f>
      </c>
      <c r="M467">
        <f>IFERROR(VLOOKUP(A467,'输入_需求计划'!A:I,9,FALSE),0)</f>
      </c>
    </row>
    <row r="468">
      <c r="A468" s="20">
        <f>'输入_需求计划'!A468</f>
      </c>
      <c r="B468" s="20">
        <f>'输入_需求计划'!C468</f>
      </c>
      <c r="C468" s="20">
        <f>'输入_需求计划'!D468</f>
      </c>
      <c r="D468" s="20">
        <f>'输入_需求计划'!G468</f>
      </c>
      <c r="E468" s="59">
        <f>'输入_需求计划'!H468</f>
      </c>
      <c r="F468" s="2">
        <f>IFERROR(VLOOKUP(B468,'输入_物料库存信息'!A:F,3,FALSE),0)+IFERROR(VLOOKUP(B468,'未完工数据透视表2'!A:B,2,FALSE),0)</f>
      </c>
      <c r="G468" s="2">
        <f>IFERROR(VLOOKUP(B468,'输入_物料库存信息'!A:F,4,FALSE),0)</f>
      </c>
      <c r="H468" s="2">
        <f>IFERROR(VLOOKUP(B468,'输入_物料库存信息'!A:F,5,FALSE),0)</f>
      </c>
      <c r="I468" s="2">
        <f>IFERROR(VLOOKUP(B468,'输入_物料库存信息'!A:F,6,FALSE),0)</f>
      </c>
      <c r="J468" s="2">
        <f>IFERROR(IFERROR(VLOOKUP(B468,'输入-物料产能数据-不考虑工序'!A:E,3,FALSE),0),0)</f>
      </c>
      <c r="K468" s="2">
        <f>IFERROR(VLOOKUP(B468,'输入-物料产能数据-不考虑工序'!A:E,4,FALSE),0)</f>
      </c>
      <c r="L468" s="2">
        <f>IFERROR(VLOOKUP(B468,'输入-物料产能数据-不考虑工序'!A:E,5,FALSE),0)</f>
      </c>
      <c r="M468">
        <f>IFERROR(VLOOKUP(A468,'输入_需求计划'!A:I,9,FALSE),0)</f>
      </c>
    </row>
    <row r="469">
      <c r="A469" s="20">
        <f>'输入_需求计划'!A469</f>
      </c>
      <c r="B469" s="20">
        <f>'输入_需求计划'!C469</f>
      </c>
      <c r="C469" s="20">
        <f>'输入_需求计划'!D469</f>
      </c>
      <c r="D469" s="20">
        <f>'输入_需求计划'!G469</f>
      </c>
      <c r="E469" s="59">
        <f>'输入_需求计划'!H469</f>
      </c>
      <c r="F469" s="2">
        <f>IFERROR(VLOOKUP(B469,'输入_物料库存信息'!A:F,3,FALSE),0)+IFERROR(VLOOKUP(B469,'未完工数据透视表2'!A:B,2,FALSE),0)</f>
      </c>
      <c r="G469" s="2">
        <f>IFERROR(VLOOKUP(B469,'输入_物料库存信息'!A:F,4,FALSE),0)</f>
      </c>
      <c r="H469" s="2">
        <f>IFERROR(VLOOKUP(B469,'输入_物料库存信息'!A:F,5,FALSE),0)</f>
      </c>
      <c r="I469" s="2">
        <f>IFERROR(VLOOKUP(B469,'输入_物料库存信息'!A:F,6,FALSE),0)</f>
      </c>
      <c r="J469" s="2">
        <f>IFERROR(IFERROR(VLOOKUP(B469,'输入-物料产能数据-不考虑工序'!A:E,3,FALSE),0),0)</f>
      </c>
      <c r="K469" s="2">
        <f>IFERROR(VLOOKUP(B469,'输入-物料产能数据-不考虑工序'!A:E,4,FALSE),0)</f>
      </c>
      <c r="L469" s="2">
        <f>IFERROR(VLOOKUP(B469,'输入-物料产能数据-不考虑工序'!A:E,5,FALSE),0)</f>
      </c>
      <c r="M469">
        <f>IFERROR(VLOOKUP(A469,'输入_需求计划'!A:I,9,FALSE),0)</f>
      </c>
    </row>
    <row r="470">
      <c r="A470" s="20">
        <f>'输入_需求计划'!A470</f>
      </c>
      <c r="B470" s="20">
        <f>'输入_需求计划'!C470</f>
      </c>
      <c r="C470" s="20">
        <f>'输入_需求计划'!D470</f>
      </c>
      <c r="D470" s="20">
        <f>'输入_需求计划'!G470</f>
      </c>
      <c r="E470" s="59">
        <f>'输入_需求计划'!H470</f>
      </c>
      <c r="F470" s="2">
        <f>IFERROR(VLOOKUP(B470,'输入_物料库存信息'!A:F,3,FALSE),0)+IFERROR(VLOOKUP(B470,'未完工数据透视表2'!A:B,2,FALSE),0)</f>
      </c>
      <c r="G470" s="2">
        <f>IFERROR(VLOOKUP(B470,'输入_物料库存信息'!A:F,4,FALSE),0)</f>
      </c>
      <c r="H470" s="2">
        <f>IFERROR(VLOOKUP(B470,'输入_物料库存信息'!A:F,5,FALSE),0)</f>
      </c>
      <c r="I470" s="2">
        <f>IFERROR(VLOOKUP(B470,'输入_物料库存信息'!A:F,6,FALSE),0)</f>
      </c>
      <c r="J470" s="2">
        <f>IFERROR(IFERROR(VLOOKUP(B470,'输入-物料产能数据-不考虑工序'!A:E,3,FALSE),0),0)</f>
      </c>
      <c r="K470" s="2">
        <f>IFERROR(VLOOKUP(B470,'输入-物料产能数据-不考虑工序'!A:E,4,FALSE),0)</f>
      </c>
      <c r="L470" s="2">
        <f>IFERROR(VLOOKUP(B470,'输入-物料产能数据-不考虑工序'!A:E,5,FALSE),0)</f>
      </c>
      <c r="M470">
        <f>IFERROR(VLOOKUP(A470,'输入_需求计划'!A:I,9,FALSE),0)</f>
      </c>
    </row>
    <row r="471">
      <c r="A471" s="20">
        <f>'输入_需求计划'!A471</f>
      </c>
      <c r="B471" s="20">
        <f>'输入_需求计划'!C471</f>
      </c>
      <c r="C471" s="20">
        <f>'输入_需求计划'!D471</f>
      </c>
      <c r="D471" s="20">
        <f>'输入_需求计划'!G471</f>
      </c>
      <c r="E471" s="59">
        <f>'输入_需求计划'!H471</f>
      </c>
      <c r="F471" s="2">
        <f>IFERROR(VLOOKUP(B471,'输入_物料库存信息'!A:F,3,FALSE),0)+IFERROR(VLOOKUP(B471,'未完工数据透视表2'!A:B,2,FALSE),0)</f>
      </c>
      <c r="G471" s="2">
        <f>IFERROR(VLOOKUP(B471,'输入_物料库存信息'!A:F,4,FALSE),0)</f>
      </c>
      <c r="H471" s="2">
        <f>IFERROR(VLOOKUP(B471,'输入_物料库存信息'!A:F,5,FALSE),0)</f>
      </c>
      <c r="I471" s="2">
        <f>IFERROR(VLOOKUP(B471,'输入_物料库存信息'!A:F,6,FALSE),0)</f>
      </c>
      <c r="J471" s="2">
        <f>IFERROR(IFERROR(VLOOKUP(B471,'输入-物料产能数据-不考虑工序'!A:E,3,FALSE),0),0)</f>
      </c>
      <c r="K471" s="2">
        <f>IFERROR(VLOOKUP(B471,'输入-物料产能数据-不考虑工序'!A:E,4,FALSE),0)</f>
      </c>
      <c r="L471" s="2">
        <f>IFERROR(VLOOKUP(B471,'输入-物料产能数据-不考虑工序'!A:E,5,FALSE),0)</f>
      </c>
      <c r="M471">
        <f>IFERROR(VLOOKUP(A471,'输入_需求计划'!A:I,9,FALSE),0)</f>
      </c>
    </row>
    <row r="472">
      <c r="A472" s="20">
        <f>'输入_需求计划'!A472</f>
      </c>
      <c r="B472" s="20">
        <f>'输入_需求计划'!C472</f>
      </c>
      <c r="C472" s="20">
        <f>'输入_需求计划'!D472</f>
      </c>
      <c r="D472" s="20">
        <f>'输入_需求计划'!G472</f>
      </c>
      <c r="E472" s="59">
        <f>'输入_需求计划'!H472</f>
      </c>
      <c r="F472" s="2">
        <f>IFERROR(VLOOKUP(B472,'输入_物料库存信息'!A:F,3,FALSE),0)+IFERROR(VLOOKUP(B472,'未完工数据透视表2'!A:B,2,FALSE),0)</f>
      </c>
      <c r="G472" s="2">
        <f>IFERROR(VLOOKUP(B472,'输入_物料库存信息'!A:F,4,FALSE),0)</f>
      </c>
      <c r="H472" s="2">
        <f>IFERROR(VLOOKUP(B472,'输入_物料库存信息'!A:F,5,FALSE),0)</f>
      </c>
      <c r="I472" s="2">
        <f>IFERROR(VLOOKUP(B472,'输入_物料库存信息'!A:F,6,FALSE),0)</f>
      </c>
      <c r="J472" s="2">
        <f>IFERROR(IFERROR(VLOOKUP(B472,'输入-物料产能数据-不考虑工序'!A:E,3,FALSE),0),0)</f>
      </c>
      <c r="K472" s="2">
        <f>IFERROR(VLOOKUP(B472,'输入-物料产能数据-不考虑工序'!A:E,4,FALSE),0)</f>
      </c>
      <c r="L472" s="2">
        <f>IFERROR(VLOOKUP(B472,'输入-物料产能数据-不考虑工序'!A:E,5,FALSE),0)</f>
      </c>
      <c r="M472">
        <f>IFERROR(VLOOKUP(A472,'输入_需求计划'!A:I,9,FALSE),0)</f>
      </c>
    </row>
    <row r="473">
      <c r="A473" s="20">
        <f>'输入_需求计划'!A473</f>
      </c>
      <c r="B473" s="20">
        <f>'输入_需求计划'!C473</f>
      </c>
      <c r="C473" s="20">
        <f>'输入_需求计划'!D473</f>
      </c>
      <c r="D473" s="20">
        <f>'输入_需求计划'!G473</f>
      </c>
      <c r="E473" s="59">
        <f>'输入_需求计划'!H473</f>
      </c>
      <c r="F473" s="2">
        <f>IFERROR(VLOOKUP(B473,'输入_物料库存信息'!A:F,3,FALSE),0)+IFERROR(VLOOKUP(B473,'未完工数据透视表2'!A:B,2,FALSE),0)</f>
      </c>
      <c r="G473" s="2">
        <f>IFERROR(VLOOKUP(B473,'输入_物料库存信息'!A:F,4,FALSE),0)</f>
      </c>
      <c r="H473" s="2">
        <f>IFERROR(VLOOKUP(B473,'输入_物料库存信息'!A:F,5,FALSE),0)</f>
      </c>
      <c r="I473" s="2">
        <f>IFERROR(VLOOKUP(B473,'输入_物料库存信息'!A:F,6,FALSE),0)</f>
      </c>
      <c r="J473" s="2">
        <f>IFERROR(IFERROR(VLOOKUP(B473,'输入-物料产能数据-不考虑工序'!A:E,3,FALSE),0),0)</f>
      </c>
      <c r="K473" s="2">
        <f>IFERROR(VLOOKUP(B473,'输入-物料产能数据-不考虑工序'!A:E,4,FALSE),0)</f>
      </c>
      <c r="L473" s="2">
        <f>IFERROR(VLOOKUP(B473,'输入-物料产能数据-不考虑工序'!A:E,5,FALSE),0)</f>
      </c>
      <c r="M473">
        <f>IFERROR(VLOOKUP(A473,'输入_需求计划'!A:I,9,FALSE),0)</f>
      </c>
    </row>
    <row r="474">
      <c r="A474" s="20">
        <f>'输入_需求计划'!A474</f>
      </c>
      <c r="B474" s="20">
        <f>'输入_需求计划'!C474</f>
      </c>
      <c r="C474" s="20">
        <f>'输入_需求计划'!D474</f>
      </c>
      <c r="D474" s="20">
        <f>'输入_需求计划'!G474</f>
      </c>
      <c r="E474" s="59">
        <f>'输入_需求计划'!H474</f>
      </c>
      <c r="F474" s="2">
        <f>IFERROR(VLOOKUP(B474,'输入_物料库存信息'!A:F,3,FALSE),0)+IFERROR(VLOOKUP(B474,'未完工数据透视表2'!A:B,2,FALSE),0)</f>
      </c>
      <c r="G474" s="2">
        <f>IFERROR(VLOOKUP(B474,'输入_物料库存信息'!A:F,4,FALSE),0)</f>
      </c>
      <c r="H474" s="2">
        <f>IFERROR(VLOOKUP(B474,'输入_物料库存信息'!A:F,5,FALSE),0)</f>
      </c>
      <c r="I474" s="2">
        <f>IFERROR(VLOOKUP(B474,'输入_物料库存信息'!A:F,6,FALSE),0)</f>
      </c>
      <c r="J474" s="2">
        <f>IFERROR(IFERROR(VLOOKUP(B474,'输入-物料产能数据-不考虑工序'!A:E,3,FALSE),0),0)</f>
      </c>
      <c r="K474" s="2">
        <f>IFERROR(VLOOKUP(B474,'输入-物料产能数据-不考虑工序'!A:E,4,FALSE),0)</f>
      </c>
      <c r="L474" s="2">
        <f>IFERROR(VLOOKUP(B474,'输入-物料产能数据-不考虑工序'!A:E,5,FALSE),0)</f>
      </c>
      <c r="M474">
        <f>IFERROR(VLOOKUP(A474,'输入_需求计划'!A:I,9,FALSE),0)</f>
      </c>
    </row>
    <row r="475">
      <c r="A475" s="20">
        <f>'输入_需求计划'!A475</f>
      </c>
      <c r="B475" s="20">
        <f>'输入_需求计划'!C475</f>
      </c>
      <c r="C475" s="20">
        <f>'输入_需求计划'!D475</f>
      </c>
      <c r="D475" s="20">
        <f>'输入_需求计划'!G475</f>
      </c>
      <c r="E475" s="59">
        <f>'输入_需求计划'!H475</f>
      </c>
      <c r="F475" s="2">
        <f>IFERROR(VLOOKUP(B475,'输入_物料库存信息'!A:F,3,FALSE),0)+IFERROR(VLOOKUP(B475,'未完工数据透视表2'!A:B,2,FALSE),0)</f>
      </c>
      <c r="G475" s="2">
        <f>IFERROR(VLOOKUP(B475,'输入_物料库存信息'!A:F,4,FALSE),0)</f>
      </c>
      <c r="H475" s="2">
        <f>IFERROR(VLOOKUP(B475,'输入_物料库存信息'!A:F,5,FALSE),0)</f>
      </c>
      <c r="I475" s="2">
        <f>IFERROR(VLOOKUP(B475,'输入_物料库存信息'!A:F,6,FALSE),0)</f>
      </c>
      <c r="J475" s="2">
        <f>IFERROR(IFERROR(VLOOKUP(B475,'输入-物料产能数据-不考虑工序'!A:E,3,FALSE),0),0)</f>
      </c>
      <c r="K475" s="2">
        <f>IFERROR(VLOOKUP(B475,'输入-物料产能数据-不考虑工序'!A:E,4,FALSE),0)</f>
      </c>
      <c r="L475" s="2">
        <f>IFERROR(VLOOKUP(B475,'输入-物料产能数据-不考虑工序'!A:E,5,FALSE),0)</f>
      </c>
      <c r="M475">
        <f>IFERROR(VLOOKUP(A475,'输入_需求计划'!A:I,9,FALSE),0)</f>
      </c>
    </row>
    <row r="476">
      <c r="A476" s="20">
        <f>'输入_需求计划'!A476</f>
      </c>
      <c r="B476" s="20">
        <f>'输入_需求计划'!C476</f>
      </c>
      <c r="C476" s="20">
        <f>'输入_需求计划'!D476</f>
      </c>
      <c r="D476" s="20">
        <f>'输入_需求计划'!G476</f>
      </c>
      <c r="E476" s="59">
        <f>'输入_需求计划'!H476</f>
      </c>
      <c r="F476" s="2">
        <f>IFERROR(VLOOKUP(B476,'输入_物料库存信息'!A:F,3,FALSE),0)+IFERROR(VLOOKUP(B476,'未完工数据透视表2'!A:B,2,FALSE),0)</f>
      </c>
      <c r="G476" s="2">
        <f>IFERROR(VLOOKUP(B476,'输入_物料库存信息'!A:F,4,FALSE),0)</f>
      </c>
      <c r="H476" s="2">
        <f>IFERROR(VLOOKUP(B476,'输入_物料库存信息'!A:F,5,FALSE),0)</f>
      </c>
      <c r="I476" s="2">
        <f>IFERROR(VLOOKUP(B476,'输入_物料库存信息'!A:F,6,FALSE),0)</f>
      </c>
      <c r="J476" s="2">
        <f>IFERROR(IFERROR(VLOOKUP(B476,'输入-物料产能数据-不考虑工序'!A:E,3,FALSE),0),0)</f>
      </c>
      <c r="K476" s="2">
        <f>IFERROR(VLOOKUP(B476,'输入-物料产能数据-不考虑工序'!A:E,4,FALSE),0)</f>
      </c>
      <c r="L476" s="2">
        <f>IFERROR(VLOOKUP(B476,'输入-物料产能数据-不考虑工序'!A:E,5,FALSE),0)</f>
      </c>
      <c r="M476">
        <f>IFERROR(VLOOKUP(A476,'输入_需求计划'!A:I,9,FALSE),0)</f>
      </c>
    </row>
    <row r="477">
      <c r="A477" s="20">
        <f>'输入_需求计划'!A477</f>
      </c>
      <c r="B477" s="20">
        <f>'输入_需求计划'!C477</f>
      </c>
      <c r="C477" s="20">
        <f>'输入_需求计划'!D477</f>
      </c>
      <c r="D477" s="20">
        <f>'输入_需求计划'!G477</f>
      </c>
      <c r="E477" s="59">
        <f>'输入_需求计划'!H477</f>
      </c>
      <c r="F477" s="2">
        <f>IFERROR(VLOOKUP(B477,'输入_物料库存信息'!A:F,3,FALSE),0)+IFERROR(VLOOKUP(B477,'未完工数据透视表2'!A:B,2,FALSE),0)</f>
      </c>
      <c r="G477" s="2">
        <f>IFERROR(VLOOKUP(B477,'输入_物料库存信息'!A:F,4,FALSE),0)</f>
      </c>
      <c r="H477" s="2">
        <f>IFERROR(VLOOKUP(B477,'输入_物料库存信息'!A:F,5,FALSE),0)</f>
      </c>
      <c r="I477" s="2">
        <f>IFERROR(VLOOKUP(B477,'输入_物料库存信息'!A:F,6,FALSE),0)</f>
      </c>
      <c r="J477" s="2">
        <f>IFERROR(IFERROR(VLOOKUP(B477,'输入-物料产能数据-不考虑工序'!A:E,3,FALSE),0),0)</f>
      </c>
      <c r="K477" s="2">
        <f>IFERROR(VLOOKUP(B477,'输入-物料产能数据-不考虑工序'!A:E,4,FALSE),0)</f>
      </c>
      <c r="L477" s="2">
        <f>IFERROR(VLOOKUP(B477,'输入-物料产能数据-不考虑工序'!A:E,5,FALSE),0)</f>
      </c>
      <c r="M477">
        <f>IFERROR(VLOOKUP(A477,'输入_需求计划'!A:I,9,FALSE),0)</f>
      </c>
    </row>
    <row r="478">
      <c r="A478" s="20">
        <f>'输入_需求计划'!A478</f>
      </c>
      <c r="B478" s="20">
        <f>'输入_需求计划'!C478</f>
      </c>
      <c r="C478" s="20">
        <f>'输入_需求计划'!D478</f>
      </c>
      <c r="D478" s="20">
        <f>'输入_需求计划'!G478</f>
      </c>
      <c r="E478" s="59">
        <f>'输入_需求计划'!H478</f>
      </c>
      <c r="F478" s="2">
        <f>IFERROR(VLOOKUP(B478,'输入_物料库存信息'!A:F,3,FALSE),0)+IFERROR(VLOOKUP(B478,'未完工数据透视表2'!A:B,2,FALSE),0)</f>
      </c>
      <c r="G478" s="2">
        <f>IFERROR(VLOOKUP(B478,'输入_物料库存信息'!A:F,4,FALSE),0)</f>
      </c>
      <c r="H478" s="2">
        <f>IFERROR(VLOOKUP(B478,'输入_物料库存信息'!A:F,5,FALSE),0)</f>
      </c>
      <c r="I478" s="2">
        <f>IFERROR(VLOOKUP(B478,'输入_物料库存信息'!A:F,6,FALSE),0)</f>
      </c>
      <c r="J478" s="2">
        <f>IFERROR(IFERROR(VLOOKUP(B478,'输入-物料产能数据-不考虑工序'!A:E,3,FALSE),0),0)</f>
      </c>
      <c r="K478" s="2">
        <f>IFERROR(VLOOKUP(B478,'输入-物料产能数据-不考虑工序'!A:E,4,FALSE),0)</f>
      </c>
      <c r="L478" s="2">
        <f>IFERROR(VLOOKUP(B478,'输入-物料产能数据-不考虑工序'!A:E,5,FALSE),0)</f>
      </c>
      <c r="M478">
        <f>IFERROR(VLOOKUP(A478,'输入_需求计划'!A:I,9,FALSE),0)</f>
      </c>
    </row>
    <row r="479">
      <c r="A479" s="20">
        <f>'输入_需求计划'!A479</f>
      </c>
      <c r="B479" s="20">
        <f>'输入_需求计划'!C479</f>
      </c>
      <c r="C479" s="20">
        <f>'输入_需求计划'!D479</f>
      </c>
      <c r="D479" s="20">
        <f>'输入_需求计划'!G479</f>
      </c>
      <c r="E479" s="59">
        <f>'输入_需求计划'!H479</f>
      </c>
      <c r="F479" s="2">
        <f>IFERROR(VLOOKUP(B479,'输入_物料库存信息'!A:F,3,FALSE),0)+IFERROR(VLOOKUP(B479,'未完工数据透视表2'!A:B,2,FALSE),0)</f>
      </c>
      <c r="G479" s="2">
        <f>IFERROR(VLOOKUP(B479,'输入_物料库存信息'!A:F,4,FALSE),0)</f>
      </c>
      <c r="H479" s="2">
        <f>IFERROR(VLOOKUP(B479,'输入_物料库存信息'!A:F,5,FALSE),0)</f>
      </c>
      <c r="I479" s="2">
        <f>IFERROR(VLOOKUP(B479,'输入_物料库存信息'!A:F,6,FALSE),0)</f>
      </c>
      <c r="J479" s="2">
        <f>IFERROR(IFERROR(VLOOKUP(B479,'输入-物料产能数据-不考虑工序'!A:E,3,FALSE),0),0)</f>
      </c>
      <c r="K479" s="2">
        <f>IFERROR(VLOOKUP(B479,'输入-物料产能数据-不考虑工序'!A:E,4,FALSE),0)</f>
      </c>
      <c r="L479" s="2">
        <f>IFERROR(VLOOKUP(B479,'输入-物料产能数据-不考虑工序'!A:E,5,FALSE),0)</f>
      </c>
      <c r="M479">
        <f>IFERROR(VLOOKUP(A479,'输入_需求计划'!A:I,9,FALSE),0)</f>
      </c>
    </row>
    <row r="480">
      <c r="A480" s="20">
        <f>'输入_需求计划'!A480</f>
      </c>
      <c r="B480" s="20">
        <f>'输入_需求计划'!C480</f>
      </c>
      <c r="C480" s="20">
        <f>'输入_需求计划'!D480</f>
      </c>
      <c r="D480" s="20">
        <f>'输入_需求计划'!G480</f>
      </c>
      <c r="E480" s="59">
        <f>'输入_需求计划'!H480</f>
      </c>
      <c r="F480" s="2">
        <f>IFERROR(VLOOKUP(B480,'输入_物料库存信息'!A:F,3,FALSE),0)+IFERROR(VLOOKUP(B480,'未完工数据透视表2'!A:B,2,FALSE),0)</f>
      </c>
      <c r="G480" s="2">
        <f>IFERROR(VLOOKUP(B480,'输入_物料库存信息'!A:F,4,FALSE),0)</f>
      </c>
      <c r="H480" s="2">
        <f>IFERROR(VLOOKUP(B480,'输入_物料库存信息'!A:F,5,FALSE),0)</f>
      </c>
      <c r="I480" s="2">
        <f>IFERROR(VLOOKUP(B480,'输入_物料库存信息'!A:F,6,FALSE),0)</f>
      </c>
      <c r="J480" s="2">
        <f>IFERROR(IFERROR(VLOOKUP(B480,'输入-物料产能数据-不考虑工序'!A:E,3,FALSE),0),0)</f>
      </c>
      <c r="K480" s="2">
        <f>IFERROR(VLOOKUP(B480,'输入-物料产能数据-不考虑工序'!A:E,4,FALSE),0)</f>
      </c>
      <c r="L480" s="2">
        <f>IFERROR(VLOOKUP(B480,'输入-物料产能数据-不考虑工序'!A:E,5,FALSE),0)</f>
      </c>
      <c r="M480">
        <f>IFERROR(VLOOKUP(A480,'输入_需求计划'!A:I,9,FALSE),0)</f>
      </c>
    </row>
    <row r="481">
      <c r="A481" s="20">
        <f>'输入_需求计划'!A481</f>
      </c>
      <c r="B481" s="20">
        <f>'输入_需求计划'!C481</f>
      </c>
      <c r="C481" s="20">
        <f>'输入_需求计划'!D481</f>
      </c>
      <c r="D481" s="20">
        <f>'输入_需求计划'!G481</f>
      </c>
      <c r="E481" s="59">
        <f>'输入_需求计划'!H481</f>
      </c>
      <c r="F481" s="2">
        <f>IFERROR(VLOOKUP(B481,'输入_物料库存信息'!A:F,3,FALSE),0)+IFERROR(VLOOKUP(B481,'未完工数据透视表2'!A:B,2,FALSE),0)</f>
      </c>
      <c r="G481" s="2">
        <f>IFERROR(VLOOKUP(B481,'输入_物料库存信息'!A:F,4,FALSE),0)</f>
      </c>
      <c r="H481" s="2">
        <f>IFERROR(VLOOKUP(B481,'输入_物料库存信息'!A:F,5,FALSE),0)</f>
      </c>
      <c r="I481" s="2">
        <f>IFERROR(VLOOKUP(B481,'输入_物料库存信息'!A:F,6,FALSE),0)</f>
      </c>
      <c r="J481" s="2">
        <f>IFERROR(IFERROR(VLOOKUP(B481,'输入-物料产能数据-不考虑工序'!A:E,3,FALSE),0),0)</f>
      </c>
      <c r="K481" s="2">
        <f>IFERROR(VLOOKUP(B481,'输入-物料产能数据-不考虑工序'!A:E,4,FALSE),0)</f>
      </c>
      <c r="L481" s="2">
        <f>IFERROR(VLOOKUP(B481,'输入-物料产能数据-不考虑工序'!A:E,5,FALSE),0)</f>
      </c>
      <c r="M481">
        <f>IFERROR(VLOOKUP(A481,'输入_需求计划'!A:I,9,FALSE),0)</f>
      </c>
    </row>
    <row r="482">
      <c r="A482" s="20">
        <f>'输入_需求计划'!A482</f>
      </c>
      <c r="B482" s="20">
        <f>'输入_需求计划'!C482</f>
      </c>
      <c r="C482" s="20">
        <f>'输入_需求计划'!D482</f>
      </c>
      <c r="D482" s="20">
        <f>'输入_需求计划'!G482</f>
      </c>
      <c r="E482" s="59">
        <f>'输入_需求计划'!H482</f>
      </c>
      <c r="F482" s="2">
        <f>IFERROR(VLOOKUP(B482,'输入_物料库存信息'!A:F,3,FALSE),0)+IFERROR(VLOOKUP(B482,'未完工数据透视表2'!A:B,2,FALSE),0)</f>
      </c>
      <c r="G482" s="2">
        <f>IFERROR(VLOOKUP(B482,'输入_物料库存信息'!A:F,4,FALSE),0)</f>
      </c>
      <c r="H482" s="2">
        <f>IFERROR(VLOOKUP(B482,'输入_物料库存信息'!A:F,5,FALSE),0)</f>
      </c>
      <c r="I482" s="2">
        <f>IFERROR(VLOOKUP(B482,'输入_物料库存信息'!A:F,6,FALSE),0)</f>
      </c>
      <c r="J482" s="2">
        <f>IFERROR(IFERROR(VLOOKUP(B482,'输入-物料产能数据-不考虑工序'!A:E,3,FALSE),0),0)</f>
      </c>
      <c r="K482" s="2">
        <f>IFERROR(VLOOKUP(B482,'输入-物料产能数据-不考虑工序'!A:E,4,FALSE),0)</f>
      </c>
      <c r="L482" s="2">
        <f>IFERROR(VLOOKUP(B482,'输入-物料产能数据-不考虑工序'!A:E,5,FALSE),0)</f>
      </c>
      <c r="M482">
        <f>IFERROR(VLOOKUP(A482,'输入_需求计划'!A:I,9,FALSE),0)</f>
      </c>
    </row>
    <row r="483">
      <c r="A483" s="20">
        <f>'输入_需求计划'!A483</f>
      </c>
      <c r="B483" s="20">
        <f>'输入_需求计划'!C483</f>
      </c>
      <c r="C483" s="20">
        <f>'输入_需求计划'!D483</f>
      </c>
      <c r="D483" s="20">
        <f>'输入_需求计划'!G483</f>
      </c>
      <c r="E483" s="59">
        <f>'输入_需求计划'!H483</f>
      </c>
      <c r="F483" s="2">
        <f>IFERROR(VLOOKUP(B483,'输入_物料库存信息'!A:F,3,FALSE),0)+IFERROR(VLOOKUP(B483,'未完工数据透视表2'!A:B,2,FALSE),0)</f>
      </c>
      <c r="G483" s="2">
        <f>IFERROR(VLOOKUP(B483,'输入_物料库存信息'!A:F,4,FALSE),0)</f>
      </c>
      <c r="H483" s="2">
        <f>IFERROR(VLOOKUP(B483,'输入_物料库存信息'!A:F,5,FALSE),0)</f>
      </c>
      <c r="I483" s="2">
        <f>IFERROR(VLOOKUP(B483,'输入_物料库存信息'!A:F,6,FALSE),0)</f>
      </c>
      <c r="J483" s="2">
        <f>IFERROR(IFERROR(VLOOKUP(B483,'输入-物料产能数据-不考虑工序'!A:E,3,FALSE),0),0)</f>
      </c>
      <c r="K483" s="2">
        <f>IFERROR(VLOOKUP(B483,'输入-物料产能数据-不考虑工序'!A:E,4,FALSE),0)</f>
      </c>
      <c r="L483" s="2">
        <f>IFERROR(VLOOKUP(B483,'输入-物料产能数据-不考虑工序'!A:E,5,FALSE),0)</f>
      </c>
      <c r="M483">
        <f>IFERROR(VLOOKUP(A483,'输入_需求计划'!A:I,9,FALSE),0)</f>
      </c>
    </row>
    <row r="484">
      <c r="A484" s="20">
        <f>'输入_需求计划'!A484</f>
      </c>
      <c r="B484" s="20">
        <f>'输入_需求计划'!C484</f>
      </c>
      <c r="C484" s="20">
        <f>'输入_需求计划'!D484</f>
      </c>
      <c r="D484" s="20">
        <f>'输入_需求计划'!G484</f>
      </c>
      <c r="E484" s="59">
        <f>'输入_需求计划'!H484</f>
      </c>
      <c r="F484" s="2">
        <f>IFERROR(VLOOKUP(B484,'输入_物料库存信息'!A:F,3,FALSE),0)+IFERROR(VLOOKUP(B484,'未完工数据透视表2'!A:B,2,FALSE),0)</f>
      </c>
      <c r="G484" s="2">
        <f>IFERROR(VLOOKUP(B484,'输入_物料库存信息'!A:F,4,FALSE),0)</f>
      </c>
      <c r="H484" s="2">
        <f>IFERROR(VLOOKUP(B484,'输入_物料库存信息'!A:F,5,FALSE),0)</f>
      </c>
      <c r="I484" s="2">
        <f>IFERROR(VLOOKUP(B484,'输入_物料库存信息'!A:F,6,FALSE),0)</f>
      </c>
      <c r="J484" s="2">
        <f>IFERROR(IFERROR(VLOOKUP(B484,'输入-物料产能数据-不考虑工序'!A:E,3,FALSE),0),0)</f>
      </c>
      <c r="K484" s="2">
        <f>IFERROR(VLOOKUP(B484,'输入-物料产能数据-不考虑工序'!A:E,4,FALSE),0)</f>
      </c>
      <c r="L484" s="2">
        <f>IFERROR(VLOOKUP(B484,'输入-物料产能数据-不考虑工序'!A:E,5,FALSE),0)</f>
      </c>
      <c r="M484">
        <f>IFERROR(VLOOKUP(A484,'输入_需求计划'!A:I,9,FALSE),0)</f>
      </c>
    </row>
    <row r="485">
      <c r="A485" s="20">
        <f>'输入_需求计划'!A485</f>
      </c>
      <c r="B485" s="20">
        <f>'输入_需求计划'!C485</f>
      </c>
      <c r="C485" s="20">
        <f>'输入_需求计划'!D485</f>
      </c>
      <c r="D485" s="20">
        <f>'输入_需求计划'!G485</f>
      </c>
      <c r="E485" s="59">
        <f>'输入_需求计划'!H485</f>
      </c>
      <c r="F485" s="2">
        <f>IFERROR(VLOOKUP(B485,'输入_物料库存信息'!A:F,3,FALSE),0)+IFERROR(VLOOKUP(B485,'未完工数据透视表2'!A:B,2,FALSE),0)</f>
      </c>
      <c r="G485" s="2">
        <f>IFERROR(VLOOKUP(B485,'输入_物料库存信息'!A:F,4,FALSE),0)</f>
      </c>
      <c r="H485" s="2">
        <f>IFERROR(VLOOKUP(B485,'输入_物料库存信息'!A:F,5,FALSE),0)</f>
      </c>
      <c r="I485" s="2">
        <f>IFERROR(VLOOKUP(B485,'输入_物料库存信息'!A:F,6,FALSE),0)</f>
      </c>
      <c r="J485" s="2">
        <f>IFERROR(IFERROR(VLOOKUP(B485,'输入-物料产能数据-不考虑工序'!A:E,3,FALSE),0),0)</f>
      </c>
      <c r="K485" s="2">
        <f>IFERROR(VLOOKUP(B485,'输入-物料产能数据-不考虑工序'!A:E,4,FALSE),0)</f>
      </c>
      <c r="L485" s="2">
        <f>IFERROR(VLOOKUP(B485,'输入-物料产能数据-不考虑工序'!A:E,5,FALSE),0)</f>
      </c>
      <c r="M485">
        <f>IFERROR(VLOOKUP(A485,'输入_需求计划'!A:I,9,FALSE),0)</f>
      </c>
    </row>
    <row r="486">
      <c r="A486" s="20">
        <f>'输入_需求计划'!A486</f>
      </c>
      <c r="B486" s="20">
        <f>'输入_需求计划'!C486</f>
      </c>
      <c r="C486" s="20">
        <f>'输入_需求计划'!D486</f>
      </c>
      <c r="D486" s="20">
        <f>'输入_需求计划'!G486</f>
      </c>
      <c r="E486" s="59">
        <f>'输入_需求计划'!H486</f>
      </c>
      <c r="F486" s="2">
        <f>IFERROR(VLOOKUP(B486,'输入_物料库存信息'!A:F,3,FALSE),0)+IFERROR(VLOOKUP(B486,'未完工数据透视表2'!A:B,2,FALSE),0)</f>
      </c>
      <c r="G486" s="2">
        <f>IFERROR(VLOOKUP(B486,'输入_物料库存信息'!A:F,4,FALSE),0)</f>
      </c>
      <c r="H486" s="2">
        <f>IFERROR(VLOOKUP(B486,'输入_物料库存信息'!A:F,5,FALSE),0)</f>
      </c>
      <c r="I486" s="2">
        <f>IFERROR(VLOOKUP(B486,'输入_物料库存信息'!A:F,6,FALSE),0)</f>
      </c>
      <c r="J486" s="2">
        <f>IFERROR(IFERROR(VLOOKUP(B486,'输入-物料产能数据-不考虑工序'!A:E,3,FALSE),0),0)</f>
      </c>
      <c r="K486" s="2">
        <f>IFERROR(VLOOKUP(B486,'输入-物料产能数据-不考虑工序'!A:E,4,FALSE),0)</f>
      </c>
      <c r="L486" s="2">
        <f>IFERROR(VLOOKUP(B486,'输入-物料产能数据-不考虑工序'!A:E,5,FALSE),0)</f>
      </c>
      <c r="M486">
        <f>IFERROR(VLOOKUP(A486,'输入_需求计划'!A:I,9,FALSE),0)</f>
      </c>
    </row>
    <row r="487">
      <c r="A487" s="20">
        <f>'输入_需求计划'!A487</f>
      </c>
      <c r="B487" s="20">
        <f>'输入_需求计划'!C487</f>
      </c>
      <c r="C487" s="20">
        <f>'输入_需求计划'!D487</f>
      </c>
      <c r="D487" s="20">
        <f>'输入_需求计划'!G487</f>
      </c>
      <c r="E487" s="59">
        <f>'输入_需求计划'!H487</f>
      </c>
      <c r="F487" s="2">
        <f>IFERROR(VLOOKUP(B487,'输入_物料库存信息'!A:F,3,FALSE),0)+IFERROR(VLOOKUP(B487,'未完工数据透视表2'!A:B,2,FALSE),0)</f>
      </c>
      <c r="G487" s="2">
        <f>IFERROR(VLOOKUP(B487,'输入_物料库存信息'!A:F,4,FALSE),0)</f>
      </c>
      <c r="H487" s="2">
        <f>IFERROR(VLOOKUP(B487,'输入_物料库存信息'!A:F,5,FALSE),0)</f>
      </c>
      <c r="I487" s="2">
        <f>IFERROR(VLOOKUP(B487,'输入_物料库存信息'!A:F,6,FALSE),0)</f>
      </c>
      <c r="J487" s="2">
        <f>IFERROR(IFERROR(VLOOKUP(B487,'输入-物料产能数据-不考虑工序'!A:E,3,FALSE),0),0)</f>
      </c>
      <c r="K487" s="2">
        <f>IFERROR(VLOOKUP(B487,'输入-物料产能数据-不考虑工序'!A:E,4,FALSE),0)</f>
      </c>
      <c r="L487" s="2">
        <f>IFERROR(VLOOKUP(B487,'输入-物料产能数据-不考虑工序'!A:E,5,FALSE),0)</f>
      </c>
      <c r="M487">
        <f>IFERROR(VLOOKUP(A487,'输入_需求计划'!A:I,9,FALSE),0)</f>
      </c>
    </row>
    <row r="488">
      <c r="A488" s="20">
        <f>'输入_需求计划'!A488</f>
      </c>
      <c r="B488" s="20">
        <f>'输入_需求计划'!C488</f>
      </c>
      <c r="C488" s="20">
        <f>'输入_需求计划'!D488</f>
      </c>
      <c r="D488" s="20">
        <f>'输入_需求计划'!G488</f>
      </c>
      <c r="E488" s="59">
        <f>'输入_需求计划'!H488</f>
      </c>
      <c r="F488" s="2">
        <f>IFERROR(VLOOKUP(B488,'输入_物料库存信息'!A:F,3,FALSE),0)+IFERROR(VLOOKUP(B488,'未完工数据透视表2'!A:B,2,FALSE),0)</f>
      </c>
      <c r="G488" s="2">
        <f>IFERROR(VLOOKUP(B488,'输入_物料库存信息'!A:F,4,FALSE),0)</f>
      </c>
      <c r="H488" s="2">
        <f>IFERROR(VLOOKUP(B488,'输入_物料库存信息'!A:F,5,FALSE),0)</f>
      </c>
      <c r="I488" s="2">
        <f>IFERROR(VLOOKUP(B488,'输入_物料库存信息'!A:F,6,FALSE),0)</f>
      </c>
      <c r="J488" s="2">
        <f>IFERROR(IFERROR(VLOOKUP(B488,'输入-物料产能数据-不考虑工序'!A:E,3,FALSE),0),0)</f>
      </c>
      <c r="K488" s="2">
        <f>IFERROR(VLOOKUP(B488,'输入-物料产能数据-不考虑工序'!A:E,4,FALSE),0)</f>
      </c>
      <c r="L488" s="2">
        <f>IFERROR(VLOOKUP(B488,'输入-物料产能数据-不考虑工序'!A:E,5,FALSE),0)</f>
      </c>
      <c r="M488">
        <f>IFERROR(VLOOKUP(A488,'输入_需求计划'!A:I,9,FALSE),0)</f>
      </c>
    </row>
    <row r="489">
      <c r="A489" s="20">
        <f>'输入_需求计划'!A489</f>
      </c>
      <c r="B489" s="20">
        <f>'输入_需求计划'!C489</f>
      </c>
      <c r="C489" s="20">
        <f>'输入_需求计划'!D489</f>
      </c>
      <c r="D489" s="20">
        <f>'输入_需求计划'!G489</f>
      </c>
      <c r="E489" s="59">
        <f>'输入_需求计划'!H489</f>
      </c>
      <c r="F489" s="2">
        <f>IFERROR(VLOOKUP(B489,'输入_物料库存信息'!A:F,3,FALSE),0)+IFERROR(VLOOKUP(B489,'未完工数据透视表2'!A:B,2,FALSE),0)</f>
      </c>
      <c r="G489" s="2">
        <f>IFERROR(VLOOKUP(B489,'输入_物料库存信息'!A:F,4,FALSE),0)</f>
      </c>
      <c r="H489" s="2">
        <f>IFERROR(VLOOKUP(B489,'输入_物料库存信息'!A:F,5,FALSE),0)</f>
      </c>
      <c r="I489" s="2">
        <f>IFERROR(VLOOKUP(B489,'输入_物料库存信息'!A:F,6,FALSE),0)</f>
      </c>
      <c r="J489" s="2">
        <f>IFERROR(IFERROR(VLOOKUP(B489,'输入-物料产能数据-不考虑工序'!A:E,3,FALSE),0),0)</f>
      </c>
      <c r="K489" s="2">
        <f>IFERROR(VLOOKUP(B489,'输入-物料产能数据-不考虑工序'!A:E,4,FALSE),0)</f>
      </c>
      <c r="L489" s="2">
        <f>IFERROR(VLOOKUP(B489,'输入-物料产能数据-不考虑工序'!A:E,5,FALSE),0)</f>
      </c>
      <c r="M489">
        <f>IFERROR(VLOOKUP(A489,'输入_需求计划'!A:I,9,FALSE),0)</f>
      </c>
    </row>
    <row r="490">
      <c r="A490" s="20">
        <f>'输入_需求计划'!A490</f>
      </c>
      <c r="B490" s="20">
        <f>'输入_需求计划'!C490</f>
      </c>
      <c r="C490" s="20">
        <f>'输入_需求计划'!D490</f>
      </c>
      <c r="D490" s="20">
        <f>'输入_需求计划'!G490</f>
      </c>
      <c r="E490" s="59">
        <f>'输入_需求计划'!H490</f>
      </c>
      <c r="F490" s="2">
        <f>IFERROR(VLOOKUP(B490,'输入_物料库存信息'!A:F,3,FALSE),0)+IFERROR(VLOOKUP(B490,'未完工数据透视表2'!A:B,2,FALSE),0)</f>
      </c>
      <c r="G490" s="2">
        <f>IFERROR(VLOOKUP(B490,'输入_物料库存信息'!A:F,4,FALSE),0)</f>
      </c>
      <c r="H490" s="2">
        <f>IFERROR(VLOOKUP(B490,'输入_物料库存信息'!A:F,5,FALSE),0)</f>
      </c>
      <c r="I490" s="2">
        <f>IFERROR(VLOOKUP(B490,'输入_物料库存信息'!A:F,6,FALSE),0)</f>
      </c>
      <c r="J490" s="2">
        <f>IFERROR(IFERROR(VLOOKUP(B490,'输入-物料产能数据-不考虑工序'!A:E,3,FALSE),0),0)</f>
      </c>
      <c r="K490" s="2">
        <f>IFERROR(VLOOKUP(B490,'输入-物料产能数据-不考虑工序'!A:E,4,FALSE),0)</f>
      </c>
      <c r="L490" s="2">
        <f>IFERROR(VLOOKUP(B490,'输入-物料产能数据-不考虑工序'!A:E,5,FALSE),0)</f>
      </c>
      <c r="M490">
        <f>IFERROR(VLOOKUP(A490,'输入_需求计划'!A:I,9,FALSE),0)</f>
      </c>
    </row>
    <row r="491">
      <c r="A491" s="20">
        <f>'输入_需求计划'!A491</f>
      </c>
      <c r="B491" s="20">
        <f>'输入_需求计划'!C491</f>
      </c>
      <c r="C491" s="20">
        <f>'输入_需求计划'!D491</f>
      </c>
      <c r="D491" s="20">
        <f>'输入_需求计划'!G491</f>
      </c>
      <c r="E491" s="59">
        <f>'输入_需求计划'!H491</f>
      </c>
      <c r="F491" s="2">
        <f>IFERROR(VLOOKUP(B491,'输入_物料库存信息'!A:F,3,FALSE),0)+IFERROR(VLOOKUP(B491,'未完工数据透视表2'!A:B,2,FALSE),0)</f>
      </c>
      <c r="G491" s="2">
        <f>IFERROR(VLOOKUP(B491,'输入_物料库存信息'!A:F,4,FALSE),0)</f>
      </c>
      <c r="H491" s="2">
        <f>IFERROR(VLOOKUP(B491,'输入_物料库存信息'!A:F,5,FALSE),0)</f>
      </c>
      <c r="I491" s="2">
        <f>IFERROR(VLOOKUP(B491,'输入_物料库存信息'!A:F,6,FALSE),0)</f>
      </c>
      <c r="J491" s="2">
        <f>IFERROR(IFERROR(VLOOKUP(B491,'输入-物料产能数据-不考虑工序'!A:E,3,FALSE),0),0)</f>
      </c>
      <c r="K491" s="2">
        <f>IFERROR(VLOOKUP(B491,'输入-物料产能数据-不考虑工序'!A:E,4,FALSE),0)</f>
      </c>
      <c r="L491" s="2">
        <f>IFERROR(VLOOKUP(B491,'输入-物料产能数据-不考虑工序'!A:E,5,FALSE),0)</f>
      </c>
      <c r="M491">
        <f>IFERROR(VLOOKUP(A491,'输入_需求计划'!A:I,9,FALSE),0)</f>
      </c>
    </row>
    <row r="492">
      <c r="A492" s="20">
        <f>'输入_需求计划'!A492</f>
      </c>
      <c r="B492" s="20">
        <f>'输入_需求计划'!C492</f>
      </c>
      <c r="C492" s="20">
        <f>'输入_需求计划'!D492</f>
      </c>
      <c r="D492" s="20">
        <f>'输入_需求计划'!G492</f>
      </c>
      <c r="E492" s="59">
        <f>'输入_需求计划'!H492</f>
      </c>
      <c r="F492" s="2">
        <f>IFERROR(VLOOKUP(B492,'输入_物料库存信息'!A:F,3,FALSE),0)+IFERROR(VLOOKUP(B492,'未完工数据透视表2'!A:B,2,FALSE),0)</f>
      </c>
      <c r="G492" s="2">
        <f>IFERROR(VLOOKUP(B492,'输入_物料库存信息'!A:F,4,FALSE),0)</f>
      </c>
      <c r="H492" s="2">
        <f>IFERROR(VLOOKUP(B492,'输入_物料库存信息'!A:F,5,FALSE),0)</f>
      </c>
      <c r="I492" s="2">
        <f>IFERROR(VLOOKUP(B492,'输入_物料库存信息'!A:F,6,FALSE),0)</f>
      </c>
      <c r="J492" s="2">
        <f>IFERROR(IFERROR(VLOOKUP(B492,'输入-物料产能数据-不考虑工序'!A:E,3,FALSE),0),0)</f>
      </c>
      <c r="K492" s="2">
        <f>IFERROR(VLOOKUP(B492,'输入-物料产能数据-不考虑工序'!A:E,4,FALSE),0)</f>
      </c>
      <c r="L492" s="2">
        <f>IFERROR(VLOOKUP(B492,'输入-物料产能数据-不考虑工序'!A:E,5,FALSE),0)</f>
      </c>
      <c r="M492">
        <f>IFERROR(VLOOKUP(A492,'输入_需求计划'!A:I,9,FALSE),0)</f>
      </c>
    </row>
    <row r="493">
      <c r="A493" s="20">
        <f>'输入_需求计划'!A493</f>
      </c>
      <c r="B493" s="20">
        <f>'输入_需求计划'!C493</f>
      </c>
      <c r="C493" s="20">
        <f>'输入_需求计划'!D493</f>
      </c>
      <c r="D493" s="20">
        <f>'输入_需求计划'!G493</f>
      </c>
      <c r="E493" s="59">
        <f>'输入_需求计划'!H493</f>
      </c>
      <c r="F493" s="2">
        <f>IFERROR(VLOOKUP(B493,'输入_物料库存信息'!A:F,3,FALSE),0)+IFERROR(VLOOKUP(B493,'未完工数据透视表2'!A:B,2,FALSE),0)</f>
      </c>
      <c r="G493" s="2">
        <f>IFERROR(VLOOKUP(B493,'输入_物料库存信息'!A:F,4,FALSE),0)</f>
      </c>
      <c r="H493" s="2">
        <f>IFERROR(VLOOKUP(B493,'输入_物料库存信息'!A:F,5,FALSE),0)</f>
      </c>
      <c r="I493" s="2">
        <f>IFERROR(VLOOKUP(B493,'输入_物料库存信息'!A:F,6,FALSE),0)</f>
      </c>
      <c r="J493" s="2">
        <f>IFERROR(IFERROR(VLOOKUP(B493,'输入-物料产能数据-不考虑工序'!A:E,3,FALSE),0),0)</f>
      </c>
      <c r="K493" s="2">
        <f>IFERROR(VLOOKUP(B493,'输入-物料产能数据-不考虑工序'!A:E,4,FALSE),0)</f>
      </c>
      <c r="L493" s="2">
        <f>IFERROR(VLOOKUP(B493,'输入-物料产能数据-不考虑工序'!A:E,5,FALSE),0)</f>
      </c>
      <c r="M493">
        <f>IFERROR(VLOOKUP(A493,'输入_需求计划'!A:I,9,FALSE),0)</f>
      </c>
    </row>
    <row r="494">
      <c r="A494" s="20">
        <f>'输入_需求计划'!A494</f>
      </c>
      <c r="B494" s="20">
        <f>'输入_需求计划'!C494</f>
      </c>
      <c r="C494" s="20">
        <f>'输入_需求计划'!D494</f>
      </c>
      <c r="D494" s="20">
        <f>'输入_需求计划'!G494</f>
      </c>
      <c r="E494" s="59">
        <f>'输入_需求计划'!H494</f>
      </c>
      <c r="F494" s="2">
        <f>IFERROR(VLOOKUP(B494,'输入_物料库存信息'!A:F,3,FALSE),0)+IFERROR(VLOOKUP(B494,'未完工数据透视表2'!A:B,2,FALSE),0)</f>
      </c>
      <c r="G494" s="2">
        <f>IFERROR(VLOOKUP(B494,'输入_物料库存信息'!A:F,4,FALSE),0)</f>
      </c>
      <c r="H494" s="2">
        <f>IFERROR(VLOOKUP(B494,'输入_物料库存信息'!A:F,5,FALSE),0)</f>
      </c>
      <c r="I494" s="2">
        <f>IFERROR(VLOOKUP(B494,'输入_物料库存信息'!A:F,6,FALSE),0)</f>
      </c>
      <c r="J494" s="2">
        <f>IFERROR(IFERROR(VLOOKUP(B494,'输入-物料产能数据-不考虑工序'!A:E,3,FALSE),0),0)</f>
      </c>
      <c r="K494" s="2">
        <f>IFERROR(VLOOKUP(B494,'输入-物料产能数据-不考虑工序'!A:E,4,FALSE),0)</f>
      </c>
      <c r="L494" s="2">
        <f>IFERROR(VLOOKUP(B494,'输入-物料产能数据-不考虑工序'!A:E,5,FALSE),0)</f>
      </c>
      <c r="M494">
        <f>IFERROR(VLOOKUP(A494,'输入_需求计划'!A:I,9,FALSE),0)</f>
      </c>
    </row>
    <row r="495">
      <c r="A495" s="20">
        <f>'输入_需求计划'!A495</f>
      </c>
      <c r="B495" s="20">
        <f>'输入_需求计划'!C495</f>
      </c>
      <c r="C495" s="20">
        <f>'输入_需求计划'!D495</f>
      </c>
      <c r="D495" s="20">
        <f>'输入_需求计划'!G495</f>
      </c>
      <c r="E495" s="59">
        <f>'输入_需求计划'!H495</f>
      </c>
      <c r="F495" s="2">
        <f>IFERROR(VLOOKUP(B495,'输入_物料库存信息'!A:F,3,FALSE),0)+IFERROR(VLOOKUP(B495,'未完工数据透视表2'!A:B,2,FALSE),0)</f>
      </c>
      <c r="G495" s="2">
        <f>IFERROR(VLOOKUP(B495,'输入_物料库存信息'!A:F,4,FALSE),0)</f>
      </c>
      <c r="H495" s="2">
        <f>IFERROR(VLOOKUP(B495,'输入_物料库存信息'!A:F,5,FALSE),0)</f>
      </c>
      <c r="I495" s="2">
        <f>IFERROR(VLOOKUP(B495,'输入_物料库存信息'!A:F,6,FALSE),0)</f>
      </c>
      <c r="J495" s="2">
        <f>IFERROR(IFERROR(VLOOKUP(B495,'输入-物料产能数据-不考虑工序'!A:E,3,FALSE),0),0)</f>
      </c>
      <c r="K495" s="2">
        <f>IFERROR(VLOOKUP(B495,'输入-物料产能数据-不考虑工序'!A:E,4,FALSE),0)</f>
      </c>
      <c r="L495" s="2">
        <f>IFERROR(VLOOKUP(B495,'输入-物料产能数据-不考虑工序'!A:E,5,FALSE),0)</f>
      </c>
      <c r="M495">
        <f>IFERROR(VLOOKUP(A495,'输入_需求计划'!A:I,9,FALSE),0)</f>
      </c>
    </row>
    <row r="496">
      <c r="A496" s="20">
        <f>'输入_需求计划'!A496</f>
      </c>
      <c r="B496" s="20">
        <f>'输入_需求计划'!C496</f>
      </c>
      <c r="C496" s="20">
        <f>'输入_需求计划'!D496</f>
      </c>
      <c r="D496" s="20">
        <f>'输入_需求计划'!G496</f>
      </c>
      <c r="E496" s="59">
        <f>'输入_需求计划'!H496</f>
      </c>
      <c r="F496" s="2">
        <f>IFERROR(VLOOKUP(B496,'输入_物料库存信息'!A:F,3,FALSE),0)+IFERROR(VLOOKUP(B496,'未完工数据透视表2'!A:B,2,FALSE),0)</f>
      </c>
      <c r="G496" s="2">
        <f>IFERROR(VLOOKUP(B496,'输入_物料库存信息'!A:F,4,FALSE),0)</f>
      </c>
      <c r="H496" s="2">
        <f>IFERROR(VLOOKUP(B496,'输入_物料库存信息'!A:F,5,FALSE),0)</f>
      </c>
      <c r="I496" s="2">
        <f>IFERROR(VLOOKUP(B496,'输入_物料库存信息'!A:F,6,FALSE),0)</f>
      </c>
      <c r="J496" s="2">
        <f>IFERROR(IFERROR(VLOOKUP(B496,'输入-物料产能数据-不考虑工序'!A:E,3,FALSE),0),0)</f>
      </c>
      <c r="K496" s="2">
        <f>IFERROR(VLOOKUP(B496,'输入-物料产能数据-不考虑工序'!A:E,4,FALSE),0)</f>
      </c>
      <c r="L496" s="2">
        <f>IFERROR(VLOOKUP(B496,'输入-物料产能数据-不考虑工序'!A:E,5,FALSE),0)</f>
      </c>
      <c r="M496">
        <f>IFERROR(VLOOKUP(A496,'输入_需求计划'!A:I,9,FALSE),0)</f>
      </c>
    </row>
    <row r="497">
      <c r="A497" s="20">
        <f>'输入_需求计划'!A497</f>
      </c>
      <c r="B497" s="20">
        <f>'输入_需求计划'!C497</f>
      </c>
      <c r="C497" s="20">
        <f>'输入_需求计划'!D497</f>
      </c>
      <c r="D497" s="20">
        <f>'输入_需求计划'!G497</f>
      </c>
      <c r="E497" s="59">
        <f>'输入_需求计划'!H497</f>
      </c>
      <c r="F497" s="2">
        <f>IFERROR(VLOOKUP(B497,'输入_物料库存信息'!A:F,3,FALSE),0)+IFERROR(VLOOKUP(B497,'未完工数据透视表2'!A:B,2,FALSE),0)</f>
      </c>
      <c r="G497" s="2">
        <f>IFERROR(VLOOKUP(B497,'输入_物料库存信息'!A:F,4,FALSE),0)</f>
      </c>
      <c r="H497" s="2">
        <f>IFERROR(VLOOKUP(B497,'输入_物料库存信息'!A:F,5,FALSE),0)</f>
      </c>
      <c r="I497" s="2">
        <f>IFERROR(VLOOKUP(B497,'输入_物料库存信息'!A:F,6,FALSE),0)</f>
      </c>
      <c r="J497" s="2">
        <f>IFERROR(IFERROR(VLOOKUP(B497,'输入-物料产能数据-不考虑工序'!A:E,3,FALSE),0),0)</f>
      </c>
      <c r="K497" s="2">
        <f>IFERROR(VLOOKUP(B497,'输入-物料产能数据-不考虑工序'!A:E,4,FALSE),0)</f>
      </c>
      <c r="L497" s="2">
        <f>IFERROR(VLOOKUP(B497,'输入-物料产能数据-不考虑工序'!A:E,5,FALSE),0)</f>
      </c>
      <c r="M497">
        <f>IFERROR(VLOOKUP(A497,'输入_需求计划'!A:I,9,FALSE),0)</f>
      </c>
    </row>
    <row r="498">
      <c r="A498" s="20">
        <f>'输入_需求计划'!A498</f>
      </c>
      <c r="B498" s="20">
        <f>'输入_需求计划'!C498</f>
      </c>
      <c r="C498" s="20">
        <f>'输入_需求计划'!D498</f>
      </c>
      <c r="D498" s="20">
        <f>'输入_需求计划'!G498</f>
      </c>
      <c r="E498" s="59">
        <f>'输入_需求计划'!H498</f>
      </c>
      <c r="F498" s="2">
        <f>IFERROR(VLOOKUP(B498,'输入_物料库存信息'!A:F,3,FALSE),0)+IFERROR(VLOOKUP(B498,'未完工数据透视表2'!A:B,2,FALSE),0)</f>
      </c>
      <c r="G498" s="2">
        <f>IFERROR(VLOOKUP(B498,'输入_物料库存信息'!A:F,4,FALSE),0)</f>
      </c>
      <c r="H498" s="2">
        <f>IFERROR(VLOOKUP(B498,'输入_物料库存信息'!A:F,5,FALSE),0)</f>
      </c>
      <c r="I498" s="2">
        <f>IFERROR(VLOOKUP(B498,'输入_物料库存信息'!A:F,6,FALSE),0)</f>
      </c>
      <c r="J498" s="2">
        <f>IFERROR(IFERROR(VLOOKUP(B498,'输入-物料产能数据-不考虑工序'!A:E,3,FALSE),0),0)</f>
      </c>
      <c r="K498" s="2">
        <f>IFERROR(VLOOKUP(B498,'输入-物料产能数据-不考虑工序'!A:E,4,FALSE),0)</f>
      </c>
      <c r="L498" s="2">
        <f>IFERROR(VLOOKUP(B498,'输入-物料产能数据-不考虑工序'!A:E,5,FALSE),0)</f>
      </c>
      <c r="M498">
        <f>IFERROR(VLOOKUP(A498,'输入_需求计划'!A:I,9,FALSE),0)</f>
      </c>
    </row>
    <row r="499">
      <c r="A499" s="20">
        <f>'输入_需求计划'!A499</f>
      </c>
      <c r="B499" s="20">
        <f>'输入_需求计划'!C499</f>
      </c>
      <c r="C499" s="20">
        <f>'输入_需求计划'!D499</f>
      </c>
      <c r="D499" s="20">
        <f>'输入_需求计划'!G499</f>
      </c>
      <c r="E499" s="59">
        <f>'输入_需求计划'!H499</f>
      </c>
      <c r="F499" s="2">
        <f>IFERROR(VLOOKUP(B499,'输入_物料库存信息'!A:F,3,FALSE),0)+IFERROR(VLOOKUP(B499,'未完工数据透视表2'!A:B,2,FALSE),0)</f>
      </c>
      <c r="G499" s="2">
        <f>IFERROR(VLOOKUP(B499,'输入_物料库存信息'!A:F,4,FALSE),0)</f>
      </c>
      <c r="H499" s="2">
        <f>IFERROR(VLOOKUP(B499,'输入_物料库存信息'!A:F,5,FALSE),0)</f>
      </c>
      <c r="I499" s="2">
        <f>IFERROR(VLOOKUP(B499,'输入_物料库存信息'!A:F,6,FALSE),0)</f>
      </c>
      <c r="J499" s="2">
        <f>IFERROR(IFERROR(VLOOKUP(B499,'输入-物料产能数据-不考虑工序'!A:E,3,FALSE),0),0)</f>
      </c>
      <c r="K499" s="2">
        <f>IFERROR(VLOOKUP(B499,'输入-物料产能数据-不考虑工序'!A:E,4,FALSE),0)</f>
      </c>
      <c r="L499" s="2">
        <f>IFERROR(VLOOKUP(B499,'输入-物料产能数据-不考虑工序'!A:E,5,FALSE),0)</f>
      </c>
      <c r="M499">
        <f>IFERROR(VLOOKUP(A499,'输入_需求计划'!A:I,9,FALSE),0)</f>
      </c>
    </row>
    <row r="500">
      <c r="A500" s="20">
        <f>'输入_需求计划'!A500</f>
      </c>
      <c r="B500" s="20">
        <f>'输入_需求计划'!C500</f>
      </c>
      <c r="C500" s="20">
        <f>'输入_需求计划'!D500</f>
      </c>
      <c r="D500" s="20">
        <f>'输入_需求计划'!G500</f>
      </c>
      <c r="E500" s="59">
        <f>'输入_需求计划'!H500</f>
      </c>
      <c r="F500" s="2">
        <f>IFERROR(VLOOKUP(B500,'输入_物料库存信息'!A:F,3,FALSE),0)+IFERROR(VLOOKUP(B500,'未完工数据透视表2'!A:B,2,FALSE),0)</f>
      </c>
      <c r="G500" s="2">
        <f>IFERROR(VLOOKUP(B500,'输入_物料库存信息'!A:F,4,FALSE),0)</f>
      </c>
      <c r="H500" s="2">
        <f>IFERROR(VLOOKUP(B500,'输入_物料库存信息'!A:F,5,FALSE),0)</f>
      </c>
      <c r="I500" s="2">
        <f>IFERROR(VLOOKUP(B500,'输入_物料库存信息'!A:F,6,FALSE),0)</f>
      </c>
      <c r="J500" s="2">
        <f>IFERROR(IFERROR(VLOOKUP(B500,'输入-物料产能数据-不考虑工序'!A:E,3,FALSE),0),0)</f>
      </c>
      <c r="K500" s="2">
        <f>IFERROR(VLOOKUP(B500,'输入-物料产能数据-不考虑工序'!A:E,4,FALSE),0)</f>
      </c>
      <c r="L500" s="2">
        <f>IFERROR(VLOOKUP(B500,'输入-物料产能数据-不考虑工序'!A:E,5,FALSE),0)</f>
      </c>
      <c r="M500">
        <f>IFERROR(VLOOKUP(A500,'输入_需求计划'!A:I,9,FALSE),0)</f>
      </c>
    </row>
    <row r="501">
      <c r="A501" s="20">
        <f>'输入_需求计划'!A501</f>
      </c>
      <c r="B501" s="20">
        <f>'输入_需求计划'!C501</f>
      </c>
      <c r="C501" s="20">
        <f>'输入_需求计划'!D501</f>
      </c>
      <c r="D501" s="20">
        <f>'输入_需求计划'!G501</f>
      </c>
      <c r="E501" s="59">
        <f>'输入_需求计划'!H501</f>
      </c>
      <c r="F501" s="2">
        <f>IFERROR(VLOOKUP(B501,'输入_物料库存信息'!A:F,3,FALSE),0)+IFERROR(VLOOKUP(B501,'未完工数据透视表2'!A:B,2,FALSE),0)</f>
      </c>
      <c r="G501" s="2">
        <f>IFERROR(VLOOKUP(B501,'输入_物料库存信息'!A:F,4,FALSE),0)</f>
      </c>
      <c r="H501" s="2">
        <f>IFERROR(VLOOKUP(B501,'输入_物料库存信息'!A:F,5,FALSE),0)</f>
      </c>
      <c r="I501" s="2">
        <f>IFERROR(VLOOKUP(B501,'输入_物料库存信息'!A:F,6,FALSE),0)</f>
      </c>
      <c r="J501" s="2">
        <f>IFERROR(IFERROR(VLOOKUP(B501,'输入-物料产能数据-不考虑工序'!A:E,3,FALSE),0),0)</f>
      </c>
      <c r="K501" s="2">
        <f>IFERROR(VLOOKUP(B501,'输入-物料产能数据-不考虑工序'!A:E,4,FALSE),0)</f>
      </c>
      <c r="L501" s="2">
        <f>IFERROR(VLOOKUP(B501,'输入-物料产能数据-不考虑工序'!A:E,5,FALSE),0)</f>
      </c>
      <c r="M501">
        <f>IFERROR(VLOOKUP(A501,'输入_需求计划'!A:I,9,FALSE),0)</f>
      </c>
    </row>
    <row r="502">
      <c r="A502" s="20">
        <f>'输入_需求计划'!A502</f>
      </c>
      <c r="B502" s="20">
        <f>'输入_需求计划'!C502</f>
      </c>
      <c r="C502" s="20">
        <f>'输入_需求计划'!D502</f>
      </c>
      <c r="D502" s="20">
        <f>'输入_需求计划'!G502</f>
      </c>
      <c r="E502" s="59">
        <f>'输入_需求计划'!H502</f>
      </c>
      <c r="F502" s="2">
        <f>IFERROR(VLOOKUP(B502,'输入_物料库存信息'!A:F,3,FALSE),0)+IFERROR(VLOOKUP(B502,'未完工数据透视表2'!A:B,2,FALSE),0)</f>
      </c>
      <c r="G502" s="2">
        <f>IFERROR(VLOOKUP(B502,'输入_物料库存信息'!A:F,4,FALSE),0)</f>
      </c>
      <c r="H502" s="2">
        <f>IFERROR(VLOOKUP(B502,'输入_物料库存信息'!A:F,5,FALSE),0)</f>
      </c>
      <c r="I502" s="2">
        <f>IFERROR(VLOOKUP(B502,'输入_物料库存信息'!A:F,6,FALSE),0)</f>
      </c>
      <c r="J502" s="2">
        <f>IFERROR(IFERROR(VLOOKUP(B502,'输入-物料产能数据-不考虑工序'!A:E,3,FALSE),0),0)</f>
      </c>
      <c r="K502" s="2">
        <f>IFERROR(VLOOKUP(B502,'输入-物料产能数据-不考虑工序'!A:E,4,FALSE),0)</f>
      </c>
      <c r="L502" s="2">
        <f>IFERROR(VLOOKUP(B502,'输入-物料产能数据-不考虑工序'!A:E,5,FALSE),0)</f>
      </c>
      <c r="M502">
        <f>IFERROR(VLOOKUP(A502,'输入_需求计划'!A:I,9,FALSE),0)</f>
      </c>
    </row>
    <row r="503">
      <c r="A503" s="20">
        <f>'输入_需求计划'!A503</f>
      </c>
      <c r="B503" s="20">
        <f>'输入_需求计划'!C503</f>
      </c>
      <c r="C503" s="20">
        <f>'输入_需求计划'!D503</f>
      </c>
      <c r="D503" s="20">
        <f>'输入_需求计划'!G503</f>
      </c>
      <c r="E503" s="59">
        <f>'输入_需求计划'!H503</f>
      </c>
      <c r="F503" s="2">
        <f>IFERROR(VLOOKUP(B503,'输入_物料库存信息'!A:F,3,FALSE),0)+IFERROR(VLOOKUP(B503,'未完工数据透视表2'!A:B,2,FALSE),0)</f>
      </c>
      <c r="G503" s="2">
        <f>IFERROR(VLOOKUP(B503,'输入_物料库存信息'!A:F,4,FALSE),0)</f>
      </c>
      <c r="H503" s="2">
        <f>IFERROR(VLOOKUP(B503,'输入_物料库存信息'!A:F,5,FALSE),0)</f>
      </c>
      <c r="I503" s="2">
        <f>IFERROR(VLOOKUP(B503,'输入_物料库存信息'!A:F,6,FALSE),0)</f>
      </c>
      <c r="J503" s="2">
        <f>IFERROR(IFERROR(VLOOKUP(B503,'输入-物料产能数据-不考虑工序'!A:E,3,FALSE),0),0)</f>
      </c>
      <c r="K503" s="2">
        <f>IFERROR(VLOOKUP(B503,'输入-物料产能数据-不考虑工序'!A:E,4,FALSE),0)</f>
      </c>
      <c r="L503" s="2">
        <f>IFERROR(VLOOKUP(B503,'输入-物料产能数据-不考虑工序'!A:E,5,FALSE),0)</f>
      </c>
      <c r="M503">
        <f>IFERROR(VLOOKUP(A503,'输入_需求计划'!A:I,9,FALSE),0)</f>
      </c>
    </row>
    <row r="504">
      <c r="A504" s="20">
        <f>'输入_需求计划'!A504</f>
      </c>
      <c r="B504" s="20">
        <f>'输入_需求计划'!C504</f>
      </c>
      <c r="C504" s="20">
        <f>'输入_需求计划'!D504</f>
      </c>
      <c r="D504" s="20">
        <f>'输入_需求计划'!G504</f>
      </c>
      <c r="E504" s="59">
        <f>'输入_需求计划'!H504</f>
      </c>
      <c r="F504" s="2">
        <f>IFERROR(VLOOKUP(B504,'输入_物料库存信息'!A:F,3,FALSE),0)+IFERROR(VLOOKUP(B504,'未完工数据透视表2'!A:B,2,FALSE),0)</f>
      </c>
      <c r="G504" s="2">
        <f>IFERROR(VLOOKUP(B504,'输入_物料库存信息'!A:F,4,FALSE),0)</f>
      </c>
      <c r="H504" s="2">
        <f>IFERROR(VLOOKUP(B504,'输入_物料库存信息'!A:F,5,FALSE),0)</f>
      </c>
      <c r="I504" s="2">
        <f>IFERROR(VLOOKUP(B504,'输入_物料库存信息'!A:F,6,FALSE),0)</f>
      </c>
      <c r="J504" s="2">
        <f>IFERROR(IFERROR(VLOOKUP(B504,'输入-物料产能数据-不考虑工序'!A:E,3,FALSE),0),0)</f>
      </c>
      <c r="K504" s="2">
        <f>IFERROR(VLOOKUP(B504,'输入-物料产能数据-不考虑工序'!A:E,4,FALSE),0)</f>
      </c>
      <c r="L504" s="2">
        <f>IFERROR(VLOOKUP(B504,'输入-物料产能数据-不考虑工序'!A:E,5,FALSE),0)</f>
      </c>
      <c r="M504">
        <f>IFERROR(VLOOKUP(A504,'输入_需求计划'!A:I,9,FALSE),0)</f>
      </c>
    </row>
    <row r="505">
      <c r="A505" s="20">
        <f>'输入_需求计划'!A505</f>
      </c>
      <c r="B505" s="20">
        <f>'输入_需求计划'!C505</f>
      </c>
      <c r="C505" s="20">
        <f>'输入_需求计划'!D505</f>
      </c>
      <c r="D505" s="20">
        <f>'输入_需求计划'!G505</f>
      </c>
      <c r="E505" s="59">
        <f>'输入_需求计划'!H505</f>
      </c>
      <c r="F505" s="2">
        <f>IFERROR(VLOOKUP(B505,'输入_物料库存信息'!A:F,3,FALSE),0)+IFERROR(VLOOKUP(B505,'未完工数据透视表2'!A:B,2,FALSE),0)</f>
      </c>
      <c r="G505" s="2">
        <f>IFERROR(VLOOKUP(B505,'输入_物料库存信息'!A:F,4,FALSE),0)</f>
      </c>
      <c r="H505" s="2">
        <f>IFERROR(VLOOKUP(B505,'输入_物料库存信息'!A:F,5,FALSE),0)</f>
      </c>
      <c r="I505" s="2">
        <f>IFERROR(VLOOKUP(B505,'输入_物料库存信息'!A:F,6,FALSE),0)</f>
      </c>
      <c r="J505" s="2">
        <f>IFERROR(IFERROR(VLOOKUP(B505,'输入-物料产能数据-不考虑工序'!A:E,3,FALSE),0),0)</f>
      </c>
      <c r="K505" s="2">
        <f>IFERROR(VLOOKUP(B505,'输入-物料产能数据-不考虑工序'!A:E,4,FALSE),0)</f>
      </c>
      <c r="L505" s="2">
        <f>IFERROR(VLOOKUP(B505,'输入-物料产能数据-不考虑工序'!A:E,5,FALSE),0)</f>
      </c>
      <c r="M505">
        <f>IFERROR(VLOOKUP(A505,'输入_需求计划'!A:I,9,FALSE),0)</f>
      </c>
    </row>
    <row r="506">
      <c r="A506" s="20">
        <f>'输入_需求计划'!A506</f>
      </c>
      <c r="B506" s="20">
        <f>'输入_需求计划'!C506</f>
      </c>
      <c r="C506" s="20">
        <f>'输入_需求计划'!D506</f>
      </c>
      <c r="D506" s="20">
        <f>'输入_需求计划'!G506</f>
      </c>
      <c r="E506" s="59">
        <f>'输入_需求计划'!H506</f>
      </c>
      <c r="F506" s="2">
        <f>IFERROR(VLOOKUP(B506,'输入_物料库存信息'!A:F,3,FALSE),0)+IFERROR(VLOOKUP(B506,'未完工数据透视表2'!A:B,2,FALSE),0)</f>
      </c>
      <c r="G506" s="2">
        <f>IFERROR(VLOOKUP(B506,'输入_物料库存信息'!A:F,4,FALSE),0)</f>
      </c>
      <c r="H506" s="2">
        <f>IFERROR(VLOOKUP(B506,'输入_物料库存信息'!A:F,5,FALSE),0)</f>
      </c>
      <c r="I506" s="2">
        <f>IFERROR(VLOOKUP(B506,'输入_物料库存信息'!A:F,6,FALSE),0)</f>
      </c>
      <c r="J506" s="2">
        <f>IFERROR(IFERROR(VLOOKUP(B506,'输入-物料产能数据-不考虑工序'!A:E,3,FALSE),0),0)</f>
      </c>
      <c r="K506" s="2">
        <f>IFERROR(VLOOKUP(B506,'输入-物料产能数据-不考虑工序'!A:E,4,FALSE),0)</f>
      </c>
      <c r="L506" s="2">
        <f>IFERROR(VLOOKUP(B506,'输入-物料产能数据-不考虑工序'!A:E,5,FALSE),0)</f>
      </c>
      <c r="M506">
        <f>IFERROR(VLOOKUP(A506,'输入_需求计划'!A:I,9,FALSE),0)</f>
      </c>
    </row>
    <row r="507">
      <c r="A507" s="20">
        <f>'输入_需求计划'!A507</f>
      </c>
      <c r="B507" s="20">
        <f>'输入_需求计划'!C507</f>
      </c>
      <c r="C507" s="20">
        <f>'输入_需求计划'!D507</f>
      </c>
      <c r="D507" s="20">
        <f>'输入_需求计划'!G507</f>
      </c>
      <c r="E507" s="59">
        <f>'输入_需求计划'!H507</f>
      </c>
      <c r="F507" s="2">
        <f>IFERROR(VLOOKUP(B507,'输入_物料库存信息'!A:F,3,FALSE),0)+IFERROR(VLOOKUP(B507,'未完工数据透视表2'!A:B,2,FALSE),0)</f>
      </c>
      <c r="G507" s="2">
        <f>IFERROR(VLOOKUP(B507,'输入_物料库存信息'!A:F,4,FALSE),0)</f>
      </c>
      <c r="H507" s="2">
        <f>IFERROR(VLOOKUP(B507,'输入_物料库存信息'!A:F,5,FALSE),0)</f>
      </c>
      <c r="I507" s="2">
        <f>IFERROR(VLOOKUP(B507,'输入_物料库存信息'!A:F,6,FALSE),0)</f>
      </c>
      <c r="J507" s="2">
        <f>IFERROR(IFERROR(VLOOKUP(B507,'输入-物料产能数据-不考虑工序'!A:E,3,FALSE),0),0)</f>
      </c>
      <c r="K507" s="2">
        <f>IFERROR(VLOOKUP(B507,'输入-物料产能数据-不考虑工序'!A:E,4,FALSE),0)</f>
      </c>
      <c r="L507" s="2">
        <f>IFERROR(VLOOKUP(B507,'输入-物料产能数据-不考虑工序'!A:E,5,FALSE),0)</f>
      </c>
      <c r="M507">
        <f>IFERROR(VLOOKUP(A507,'输入_需求计划'!A:I,9,FALSE),0)</f>
      </c>
    </row>
    <row r="508">
      <c r="A508" s="20">
        <f>'输入_需求计划'!A508</f>
      </c>
      <c r="B508" s="20">
        <f>'输入_需求计划'!C508</f>
      </c>
      <c r="C508" s="20">
        <f>'输入_需求计划'!D508</f>
      </c>
      <c r="D508" s="20">
        <f>'输入_需求计划'!G508</f>
      </c>
      <c r="E508" s="59">
        <f>'输入_需求计划'!H508</f>
      </c>
      <c r="F508" s="2">
        <f>IFERROR(VLOOKUP(B508,'输入_物料库存信息'!A:F,3,FALSE),0)+IFERROR(VLOOKUP(B508,'未完工数据透视表2'!A:B,2,FALSE),0)</f>
      </c>
      <c r="G508" s="2">
        <f>IFERROR(VLOOKUP(B508,'输入_物料库存信息'!A:F,4,FALSE),0)</f>
      </c>
      <c r="H508" s="2">
        <f>IFERROR(VLOOKUP(B508,'输入_物料库存信息'!A:F,5,FALSE),0)</f>
      </c>
      <c r="I508" s="2">
        <f>IFERROR(VLOOKUP(B508,'输入_物料库存信息'!A:F,6,FALSE),0)</f>
      </c>
      <c r="J508" s="2">
        <f>IFERROR(IFERROR(VLOOKUP(B508,'输入-物料产能数据-不考虑工序'!A:E,3,FALSE),0),0)</f>
      </c>
      <c r="K508" s="2">
        <f>IFERROR(VLOOKUP(B508,'输入-物料产能数据-不考虑工序'!A:E,4,FALSE),0)</f>
      </c>
      <c r="L508" s="2">
        <f>IFERROR(VLOOKUP(B508,'输入-物料产能数据-不考虑工序'!A:E,5,FALSE),0)</f>
      </c>
      <c r="M508">
        <f>IFERROR(VLOOKUP(A508,'输入_需求计划'!A:I,9,FALSE),0)</f>
      </c>
    </row>
    <row r="509">
      <c r="A509" s="20">
        <f>'输入_需求计划'!A509</f>
      </c>
      <c r="B509" s="20">
        <f>'输入_需求计划'!C509</f>
      </c>
      <c r="C509" s="20">
        <f>'输入_需求计划'!D509</f>
      </c>
      <c r="D509" s="20">
        <f>'输入_需求计划'!G509</f>
      </c>
      <c r="E509" s="59">
        <f>'输入_需求计划'!H509</f>
      </c>
      <c r="F509" s="2">
        <f>IFERROR(VLOOKUP(B509,'输入_物料库存信息'!A:F,3,FALSE),0)+IFERROR(VLOOKUP(B509,'未完工数据透视表2'!A:B,2,FALSE),0)</f>
      </c>
      <c r="G509" s="2">
        <f>IFERROR(VLOOKUP(B509,'输入_物料库存信息'!A:F,4,FALSE),0)</f>
      </c>
      <c r="H509" s="2">
        <f>IFERROR(VLOOKUP(B509,'输入_物料库存信息'!A:F,5,FALSE),0)</f>
      </c>
      <c r="I509" s="2">
        <f>IFERROR(VLOOKUP(B509,'输入_物料库存信息'!A:F,6,FALSE),0)</f>
      </c>
      <c r="J509" s="2">
        <f>IFERROR(IFERROR(VLOOKUP(B509,'输入-物料产能数据-不考虑工序'!A:E,3,FALSE),0),0)</f>
      </c>
      <c r="K509" s="2">
        <f>IFERROR(VLOOKUP(B509,'输入-物料产能数据-不考虑工序'!A:E,4,FALSE),0)</f>
      </c>
      <c r="L509" s="2">
        <f>IFERROR(VLOOKUP(B509,'输入-物料产能数据-不考虑工序'!A:E,5,FALSE),0)</f>
      </c>
      <c r="M509">
        <f>IFERROR(VLOOKUP(A509,'输入_需求计划'!A:I,9,FALSE),0)</f>
      </c>
    </row>
    <row r="510">
      <c r="A510" s="20">
        <f>'输入_需求计划'!A510</f>
      </c>
      <c r="B510" s="20">
        <f>'输入_需求计划'!C510</f>
      </c>
      <c r="C510" s="20">
        <f>'输入_需求计划'!D510</f>
      </c>
      <c r="D510" s="20">
        <f>'输入_需求计划'!G510</f>
      </c>
      <c r="E510" s="59">
        <f>'输入_需求计划'!H510</f>
      </c>
      <c r="F510" s="2">
        <f>IFERROR(VLOOKUP(B510,'输入_物料库存信息'!A:F,3,FALSE),0)+IFERROR(VLOOKUP(B510,'未完工数据透视表2'!A:B,2,FALSE),0)</f>
      </c>
      <c r="G510" s="2">
        <f>IFERROR(VLOOKUP(B510,'输入_物料库存信息'!A:F,4,FALSE),0)</f>
      </c>
      <c r="H510" s="2">
        <f>IFERROR(VLOOKUP(B510,'输入_物料库存信息'!A:F,5,FALSE),0)</f>
      </c>
      <c r="I510" s="2">
        <f>IFERROR(VLOOKUP(B510,'输入_物料库存信息'!A:F,6,FALSE),0)</f>
      </c>
      <c r="J510" s="2">
        <f>IFERROR(IFERROR(VLOOKUP(B510,'输入-物料产能数据-不考虑工序'!A:E,3,FALSE),0),0)</f>
      </c>
      <c r="K510" s="2">
        <f>IFERROR(VLOOKUP(B510,'输入-物料产能数据-不考虑工序'!A:E,4,FALSE),0)</f>
      </c>
      <c r="L510" s="2">
        <f>IFERROR(VLOOKUP(B510,'输入-物料产能数据-不考虑工序'!A:E,5,FALSE),0)</f>
      </c>
      <c r="M510">
        <f>IFERROR(VLOOKUP(A510,'输入_需求计划'!A:I,9,FALSE),0)</f>
      </c>
    </row>
    <row r="511">
      <c r="A511" s="20">
        <f>'输入_需求计划'!A511</f>
      </c>
      <c r="B511" s="20">
        <f>'输入_需求计划'!C511</f>
      </c>
      <c r="C511" s="20">
        <f>'输入_需求计划'!D511</f>
      </c>
      <c r="D511" s="20">
        <f>'输入_需求计划'!G511</f>
      </c>
      <c r="E511" s="59">
        <f>'输入_需求计划'!H511</f>
      </c>
      <c r="F511" s="2">
        <f>IFERROR(VLOOKUP(B511,'输入_物料库存信息'!A:F,3,FALSE),0)+IFERROR(VLOOKUP(B511,'未完工数据透视表2'!A:B,2,FALSE),0)</f>
      </c>
      <c r="G511" s="2">
        <f>IFERROR(VLOOKUP(B511,'输入_物料库存信息'!A:F,4,FALSE),0)</f>
      </c>
      <c r="H511" s="2">
        <f>IFERROR(VLOOKUP(B511,'输入_物料库存信息'!A:F,5,FALSE),0)</f>
      </c>
      <c r="I511" s="2">
        <f>IFERROR(VLOOKUP(B511,'输入_物料库存信息'!A:F,6,FALSE),0)</f>
      </c>
      <c r="J511" s="2">
        <f>IFERROR(IFERROR(VLOOKUP(B511,'输入-物料产能数据-不考虑工序'!A:E,3,FALSE),0),0)</f>
      </c>
      <c r="K511" s="2">
        <f>IFERROR(VLOOKUP(B511,'输入-物料产能数据-不考虑工序'!A:E,4,FALSE),0)</f>
      </c>
      <c r="L511" s="2">
        <f>IFERROR(VLOOKUP(B511,'输入-物料产能数据-不考虑工序'!A:E,5,FALSE),0)</f>
      </c>
      <c r="M511">
        <f>IFERROR(VLOOKUP(A511,'输入_需求计划'!A:I,9,FALSE),0)</f>
      </c>
    </row>
    <row r="512">
      <c r="A512" s="20">
        <f>'输入_需求计划'!A512</f>
      </c>
      <c r="B512" s="20">
        <f>'输入_需求计划'!C512</f>
      </c>
      <c r="C512" s="20">
        <f>'输入_需求计划'!D512</f>
      </c>
      <c r="D512" s="20">
        <f>'输入_需求计划'!G512</f>
      </c>
      <c r="E512" s="59">
        <f>'输入_需求计划'!H512</f>
      </c>
      <c r="F512" s="2">
        <f>IFERROR(VLOOKUP(B512,'输入_物料库存信息'!A:F,3,FALSE),0)+IFERROR(VLOOKUP(B512,'未完工数据透视表2'!A:B,2,FALSE),0)</f>
      </c>
      <c r="G512" s="2">
        <f>IFERROR(VLOOKUP(B512,'输入_物料库存信息'!A:F,4,FALSE),0)</f>
      </c>
      <c r="H512" s="2">
        <f>IFERROR(VLOOKUP(B512,'输入_物料库存信息'!A:F,5,FALSE),0)</f>
      </c>
      <c r="I512" s="2">
        <f>IFERROR(VLOOKUP(B512,'输入_物料库存信息'!A:F,6,FALSE),0)</f>
      </c>
      <c r="J512" s="2">
        <f>IFERROR(IFERROR(VLOOKUP(B512,'输入-物料产能数据-不考虑工序'!A:E,3,FALSE),0),0)</f>
      </c>
      <c r="K512" s="2">
        <f>IFERROR(VLOOKUP(B512,'输入-物料产能数据-不考虑工序'!A:E,4,FALSE),0)</f>
      </c>
      <c r="L512" s="2">
        <f>IFERROR(VLOOKUP(B512,'输入-物料产能数据-不考虑工序'!A:E,5,FALSE),0)</f>
      </c>
      <c r="M512">
        <f>IFERROR(VLOOKUP(A512,'输入_需求计划'!A:I,9,FALSE),0)</f>
      </c>
    </row>
    <row r="513">
      <c r="A513" s="20">
        <f>'输入_需求计划'!A513</f>
      </c>
      <c r="B513" s="20">
        <f>'输入_需求计划'!C513</f>
      </c>
      <c r="C513" s="20">
        <f>'输入_需求计划'!D513</f>
      </c>
      <c r="D513" s="20">
        <f>'输入_需求计划'!G513</f>
      </c>
      <c r="E513" s="59">
        <f>'输入_需求计划'!H513</f>
      </c>
      <c r="F513" s="2">
        <f>IFERROR(VLOOKUP(B513,'输入_物料库存信息'!A:F,3,FALSE),0)+IFERROR(VLOOKUP(B513,'未完工数据透视表2'!A:B,2,FALSE),0)</f>
      </c>
      <c r="G513" s="2">
        <f>IFERROR(VLOOKUP(B513,'输入_物料库存信息'!A:F,4,FALSE),0)</f>
      </c>
      <c r="H513" s="2">
        <f>IFERROR(VLOOKUP(B513,'输入_物料库存信息'!A:F,5,FALSE),0)</f>
      </c>
      <c r="I513" s="2">
        <f>IFERROR(VLOOKUP(B513,'输入_物料库存信息'!A:F,6,FALSE),0)</f>
      </c>
      <c r="J513" s="2">
        <f>IFERROR(IFERROR(VLOOKUP(B513,'输入-物料产能数据-不考虑工序'!A:E,3,FALSE),0),0)</f>
      </c>
      <c r="K513" s="2">
        <f>IFERROR(VLOOKUP(B513,'输入-物料产能数据-不考虑工序'!A:E,4,FALSE),0)</f>
      </c>
      <c r="L513" s="2">
        <f>IFERROR(VLOOKUP(B513,'输入-物料产能数据-不考虑工序'!A:E,5,FALSE),0)</f>
      </c>
      <c r="M513">
        <f>IFERROR(VLOOKUP(A513,'输入_需求计划'!A:I,9,FALSE),0)</f>
      </c>
    </row>
    <row r="514">
      <c r="A514" s="20">
        <f>'输入_需求计划'!A514</f>
      </c>
      <c r="B514" s="20">
        <f>'输入_需求计划'!C514</f>
      </c>
      <c r="C514" s="20">
        <f>'输入_需求计划'!D514</f>
      </c>
      <c r="D514" s="20">
        <f>'输入_需求计划'!G514</f>
      </c>
      <c r="E514" s="59">
        <f>'输入_需求计划'!H514</f>
      </c>
      <c r="F514" s="2">
        <f>IFERROR(VLOOKUP(B514,'输入_物料库存信息'!A:F,3,FALSE),0)+IFERROR(VLOOKUP(B514,'未完工数据透视表2'!A:B,2,FALSE),0)</f>
      </c>
      <c r="G514" s="2">
        <f>IFERROR(VLOOKUP(B514,'输入_物料库存信息'!A:F,4,FALSE),0)</f>
      </c>
      <c r="H514" s="2">
        <f>IFERROR(VLOOKUP(B514,'输入_物料库存信息'!A:F,5,FALSE),0)</f>
      </c>
      <c r="I514" s="2">
        <f>IFERROR(VLOOKUP(B514,'输入_物料库存信息'!A:F,6,FALSE),0)</f>
      </c>
      <c r="J514" s="2">
        <f>IFERROR(IFERROR(VLOOKUP(B514,'输入-物料产能数据-不考虑工序'!A:E,3,FALSE),0),0)</f>
      </c>
      <c r="K514" s="2">
        <f>IFERROR(VLOOKUP(B514,'输入-物料产能数据-不考虑工序'!A:E,4,FALSE),0)</f>
      </c>
      <c r="L514" s="2">
        <f>IFERROR(VLOOKUP(B514,'输入-物料产能数据-不考虑工序'!A:E,5,FALSE),0)</f>
      </c>
      <c r="M514">
        <f>IFERROR(VLOOKUP(A514,'输入_需求计划'!A:I,9,FALSE),0)</f>
      </c>
    </row>
    <row r="515">
      <c r="A515" s="20">
        <f>'输入_需求计划'!A515</f>
      </c>
      <c r="B515" s="20">
        <f>'输入_需求计划'!C515</f>
      </c>
      <c r="C515" s="20">
        <f>'输入_需求计划'!D515</f>
      </c>
      <c r="D515" s="20">
        <f>'输入_需求计划'!G515</f>
      </c>
      <c r="E515" s="59">
        <f>'输入_需求计划'!H515</f>
      </c>
      <c r="F515" s="2">
        <f>IFERROR(VLOOKUP(B515,'输入_物料库存信息'!A:F,3,FALSE),0)+IFERROR(VLOOKUP(B515,'未完工数据透视表2'!A:B,2,FALSE),0)</f>
      </c>
      <c r="G515" s="2">
        <f>IFERROR(VLOOKUP(B515,'输入_物料库存信息'!A:F,4,FALSE),0)</f>
      </c>
      <c r="H515" s="2">
        <f>IFERROR(VLOOKUP(B515,'输入_物料库存信息'!A:F,5,FALSE),0)</f>
      </c>
      <c r="I515" s="2">
        <f>IFERROR(VLOOKUP(B515,'输入_物料库存信息'!A:F,6,FALSE),0)</f>
      </c>
      <c r="J515" s="2">
        <f>IFERROR(IFERROR(VLOOKUP(B515,'输入-物料产能数据-不考虑工序'!A:E,3,FALSE),0),0)</f>
      </c>
      <c r="K515" s="2">
        <f>IFERROR(VLOOKUP(B515,'输入-物料产能数据-不考虑工序'!A:E,4,FALSE),0)</f>
      </c>
      <c r="L515" s="2">
        <f>IFERROR(VLOOKUP(B515,'输入-物料产能数据-不考虑工序'!A:E,5,FALSE),0)</f>
      </c>
      <c r="M515">
        <f>IFERROR(VLOOKUP(A515,'输入_需求计划'!A:I,9,FALSE),0)</f>
      </c>
    </row>
    <row r="516">
      <c r="A516" s="20">
        <f>'输入_需求计划'!A516</f>
      </c>
      <c r="B516" s="20">
        <f>'输入_需求计划'!C516</f>
      </c>
      <c r="C516" s="20">
        <f>'输入_需求计划'!D516</f>
      </c>
      <c r="D516" s="20">
        <f>'输入_需求计划'!G516</f>
      </c>
      <c r="E516" s="59">
        <f>'输入_需求计划'!H516</f>
      </c>
      <c r="F516" s="2">
        <f>IFERROR(VLOOKUP(B516,'输入_物料库存信息'!A:F,3,FALSE),0)+IFERROR(VLOOKUP(B516,'未完工数据透视表2'!A:B,2,FALSE),0)</f>
      </c>
      <c r="G516" s="2">
        <f>IFERROR(VLOOKUP(B516,'输入_物料库存信息'!A:F,4,FALSE),0)</f>
      </c>
      <c r="H516" s="2">
        <f>IFERROR(VLOOKUP(B516,'输入_物料库存信息'!A:F,5,FALSE),0)</f>
      </c>
      <c r="I516" s="2">
        <f>IFERROR(VLOOKUP(B516,'输入_物料库存信息'!A:F,6,FALSE),0)</f>
      </c>
      <c r="J516" s="2">
        <f>IFERROR(IFERROR(VLOOKUP(B516,'输入-物料产能数据-不考虑工序'!A:E,3,FALSE),0),0)</f>
      </c>
      <c r="K516" s="2">
        <f>IFERROR(VLOOKUP(B516,'输入-物料产能数据-不考虑工序'!A:E,4,FALSE),0)</f>
      </c>
      <c r="L516" s="2">
        <f>IFERROR(VLOOKUP(B516,'输入-物料产能数据-不考虑工序'!A:E,5,FALSE),0)</f>
      </c>
      <c r="M516">
        <f>IFERROR(VLOOKUP(A516,'输入_需求计划'!A:I,9,FALSE),0)</f>
      </c>
    </row>
    <row r="517">
      <c r="A517" s="20">
        <f>'输入_需求计划'!A517</f>
      </c>
      <c r="B517" s="20">
        <f>'输入_需求计划'!C517</f>
      </c>
      <c r="C517" s="20">
        <f>'输入_需求计划'!D517</f>
      </c>
      <c r="D517" s="20">
        <f>'输入_需求计划'!G517</f>
      </c>
      <c r="E517" s="59">
        <f>'输入_需求计划'!H517</f>
      </c>
      <c r="F517" s="2">
        <f>IFERROR(VLOOKUP(B517,'输入_物料库存信息'!A:F,3,FALSE),0)+IFERROR(VLOOKUP(B517,'未完工数据透视表2'!A:B,2,FALSE),0)</f>
      </c>
      <c r="G517" s="2">
        <f>IFERROR(VLOOKUP(B517,'输入_物料库存信息'!A:F,4,FALSE),0)</f>
      </c>
      <c r="H517" s="2">
        <f>IFERROR(VLOOKUP(B517,'输入_物料库存信息'!A:F,5,FALSE),0)</f>
      </c>
      <c r="I517" s="2">
        <f>IFERROR(VLOOKUP(B517,'输入_物料库存信息'!A:F,6,FALSE),0)</f>
      </c>
      <c r="J517" s="2">
        <f>IFERROR(IFERROR(VLOOKUP(B517,'输入-物料产能数据-不考虑工序'!A:E,3,FALSE),0),0)</f>
      </c>
      <c r="K517" s="2">
        <f>IFERROR(VLOOKUP(B517,'输入-物料产能数据-不考虑工序'!A:E,4,FALSE),0)</f>
      </c>
      <c r="L517" s="2">
        <f>IFERROR(VLOOKUP(B517,'输入-物料产能数据-不考虑工序'!A:E,5,FALSE),0)</f>
      </c>
      <c r="M517">
        <f>IFERROR(VLOOKUP(A517,'输入_需求计划'!A:I,9,FALSE),0)</f>
      </c>
    </row>
    <row r="518">
      <c r="A518" s="20">
        <f>'输入_需求计划'!A518</f>
      </c>
      <c r="B518" s="20">
        <f>'输入_需求计划'!C518</f>
      </c>
      <c r="C518" s="20">
        <f>'输入_需求计划'!D518</f>
      </c>
      <c r="D518" s="20">
        <f>'输入_需求计划'!G518</f>
      </c>
      <c r="E518" s="59">
        <f>'输入_需求计划'!H518</f>
      </c>
      <c r="F518" s="2">
        <f>IFERROR(VLOOKUP(B518,'输入_物料库存信息'!A:F,3,FALSE),0)+IFERROR(VLOOKUP(B518,'未完工数据透视表2'!A:B,2,FALSE),0)</f>
      </c>
      <c r="G518" s="2">
        <f>IFERROR(VLOOKUP(B518,'输入_物料库存信息'!A:F,4,FALSE),0)</f>
      </c>
      <c r="H518" s="2">
        <f>IFERROR(VLOOKUP(B518,'输入_物料库存信息'!A:F,5,FALSE),0)</f>
      </c>
      <c r="I518" s="2">
        <f>IFERROR(VLOOKUP(B518,'输入_物料库存信息'!A:F,6,FALSE),0)</f>
      </c>
      <c r="J518" s="2">
        <f>IFERROR(IFERROR(VLOOKUP(B518,'输入-物料产能数据-不考虑工序'!A:E,3,FALSE),0),0)</f>
      </c>
      <c r="K518" s="2">
        <f>IFERROR(VLOOKUP(B518,'输入-物料产能数据-不考虑工序'!A:E,4,FALSE),0)</f>
      </c>
      <c r="L518" s="2">
        <f>IFERROR(VLOOKUP(B518,'输入-物料产能数据-不考虑工序'!A:E,5,FALSE),0)</f>
      </c>
      <c r="M518">
        <f>IFERROR(VLOOKUP(A518,'输入_需求计划'!A:I,9,FALSE),0)</f>
      </c>
    </row>
    <row r="519">
      <c r="A519" s="20">
        <f>'输入_需求计划'!A519</f>
      </c>
      <c r="B519" s="20">
        <f>'输入_需求计划'!C519</f>
      </c>
      <c r="C519" s="20">
        <f>'输入_需求计划'!D519</f>
      </c>
      <c r="D519" s="20">
        <f>'输入_需求计划'!G519</f>
      </c>
      <c r="E519" s="59">
        <f>'输入_需求计划'!H519</f>
      </c>
      <c r="F519" s="2">
        <f>IFERROR(VLOOKUP(B519,'输入_物料库存信息'!A:F,3,FALSE),0)+IFERROR(VLOOKUP(B519,'未完工数据透视表2'!A:B,2,FALSE),0)</f>
      </c>
      <c r="G519" s="2">
        <f>IFERROR(VLOOKUP(B519,'输入_物料库存信息'!A:F,4,FALSE),0)</f>
      </c>
      <c r="H519" s="2">
        <f>IFERROR(VLOOKUP(B519,'输入_物料库存信息'!A:F,5,FALSE),0)</f>
      </c>
      <c r="I519" s="2">
        <f>IFERROR(VLOOKUP(B519,'输入_物料库存信息'!A:F,6,FALSE),0)</f>
      </c>
      <c r="J519" s="2">
        <f>IFERROR(IFERROR(VLOOKUP(B519,'输入-物料产能数据-不考虑工序'!A:E,3,FALSE),0),0)</f>
      </c>
      <c r="K519" s="2">
        <f>IFERROR(VLOOKUP(B519,'输入-物料产能数据-不考虑工序'!A:E,4,FALSE),0)</f>
      </c>
      <c r="L519" s="2">
        <f>IFERROR(VLOOKUP(B519,'输入-物料产能数据-不考虑工序'!A:E,5,FALSE),0)</f>
      </c>
      <c r="M519">
        <f>IFERROR(VLOOKUP(A519,'输入_需求计划'!A:I,9,FALSE),0)</f>
      </c>
    </row>
    <row r="520">
      <c r="A520" s="20">
        <f>'输入_需求计划'!A520</f>
      </c>
      <c r="B520" s="20">
        <f>'输入_需求计划'!C520</f>
      </c>
      <c r="C520" s="20">
        <f>'输入_需求计划'!D520</f>
      </c>
      <c r="D520" s="20">
        <f>'输入_需求计划'!G520</f>
      </c>
      <c r="E520" s="59">
        <f>'输入_需求计划'!H520</f>
      </c>
      <c r="F520" s="2">
        <f>IFERROR(VLOOKUP(B520,'输入_物料库存信息'!A:F,3,FALSE),0)+IFERROR(VLOOKUP(B520,'未完工数据透视表2'!A:B,2,FALSE),0)</f>
      </c>
      <c r="G520" s="2">
        <f>IFERROR(VLOOKUP(B520,'输入_物料库存信息'!A:F,4,FALSE),0)</f>
      </c>
      <c r="H520" s="2">
        <f>IFERROR(VLOOKUP(B520,'输入_物料库存信息'!A:F,5,FALSE),0)</f>
      </c>
      <c r="I520" s="2">
        <f>IFERROR(VLOOKUP(B520,'输入_物料库存信息'!A:F,6,FALSE),0)</f>
      </c>
      <c r="J520" s="2">
        <f>IFERROR(IFERROR(VLOOKUP(B520,'输入-物料产能数据-不考虑工序'!A:E,3,FALSE),0),0)</f>
      </c>
      <c r="K520" s="2">
        <f>IFERROR(VLOOKUP(B520,'输入-物料产能数据-不考虑工序'!A:E,4,FALSE),0)</f>
      </c>
      <c r="L520" s="2">
        <f>IFERROR(VLOOKUP(B520,'输入-物料产能数据-不考虑工序'!A:E,5,FALSE),0)</f>
      </c>
      <c r="M520">
        <f>IFERROR(VLOOKUP(A520,'输入_需求计划'!A:I,9,FALSE),0)</f>
      </c>
    </row>
    <row r="521">
      <c r="A521" s="20">
        <f>'输入_需求计划'!A521</f>
      </c>
      <c r="B521" s="20">
        <f>'输入_需求计划'!C521</f>
      </c>
      <c r="C521" s="20">
        <f>'输入_需求计划'!D521</f>
      </c>
      <c r="D521" s="20">
        <f>'输入_需求计划'!G521</f>
      </c>
      <c r="E521" s="59">
        <f>'输入_需求计划'!H521</f>
      </c>
      <c r="F521" s="2">
        <f>IFERROR(VLOOKUP(B521,'输入_物料库存信息'!A:F,3,FALSE),0)+IFERROR(VLOOKUP(B521,'未完工数据透视表2'!A:B,2,FALSE),0)</f>
      </c>
      <c r="G521" s="2">
        <f>IFERROR(VLOOKUP(B521,'输入_物料库存信息'!A:F,4,FALSE),0)</f>
      </c>
      <c r="H521" s="2">
        <f>IFERROR(VLOOKUP(B521,'输入_物料库存信息'!A:F,5,FALSE),0)</f>
      </c>
      <c r="I521" s="2">
        <f>IFERROR(VLOOKUP(B521,'输入_物料库存信息'!A:F,6,FALSE),0)</f>
      </c>
      <c r="J521" s="2">
        <f>IFERROR(IFERROR(VLOOKUP(B521,'输入-物料产能数据-不考虑工序'!A:E,3,FALSE),0),0)</f>
      </c>
      <c r="K521" s="2">
        <f>IFERROR(VLOOKUP(B521,'输入-物料产能数据-不考虑工序'!A:E,4,FALSE),0)</f>
      </c>
      <c r="L521" s="2">
        <f>IFERROR(VLOOKUP(B521,'输入-物料产能数据-不考虑工序'!A:E,5,FALSE),0)</f>
      </c>
      <c r="M521">
        <f>IFERROR(VLOOKUP(A521,'输入_需求计划'!A:I,9,FALSE),0)</f>
      </c>
    </row>
    <row r="522">
      <c r="A522" s="20">
        <f>'输入_需求计划'!A522</f>
      </c>
      <c r="B522" s="20">
        <f>'输入_需求计划'!C522</f>
      </c>
      <c r="C522" s="20">
        <f>'输入_需求计划'!D522</f>
      </c>
      <c r="D522" s="20">
        <f>'输入_需求计划'!G522</f>
      </c>
      <c r="E522" s="59">
        <f>'输入_需求计划'!H522</f>
      </c>
      <c r="F522" s="2">
        <f>IFERROR(VLOOKUP(B522,'输入_物料库存信息'!A:F,3,FALSE),0)+IFERROR(VLOOKUP(B522,'未完工数据透视表2'!A:B,2,FALSE),0)</f>
      </c>
      <c r="G522" s="2">
        <f>IFERROR(VLOOKUP(B522,'输入_物料库存信息'!A:F,4,FALSE),0)</f>
      </c>
      <c r="H522" s="2">
        <f>IFERROR(VLOOKUP(B522,'输入_物料库存信息'!A:F,5,FALSE),0)</f>
      </c>
      <c r="I522" s="2">
        <f>IFERROR(VLOOKUP(B522,'输入_物料库存信息'!A:F,6,FALSE),0)</f>
      </c>
      <c r="J522" s="2">
        <f>IFERROR(IFERROR(VLOOKUP(B522,'输入-物料产能数据-不考虑工序'!A:E,3,FALSE),0),0)</f>
      </c>
      <c r="K522" s="2">
        <f>IFERROR(VLOOKUP(B522,'输入-物料产能数据-不考虑工序'!A:E,4,FALSE),0)</f>
      </c>
      <c r="L522" s="2">
        <f>IFERROR(VLOOKUP(B522,'输入-物料产能数据-不考虑工序'!A:E,5,FALSE),0)</f>
      </c>
      <c r="M522">
        <f>IFERROR(VLOOKUP(A522,'输入_需求计划'!A:I,9,FALSE),0)</f>
      </c>
    </row>
    <row r="523">
      <c r="A523" s="20">
        <f>'输入_需求计划'!A523</f>
      </c>
      <c r="B523" s="20">
        <f>'输入_需求计划'!C523</f>
      </c>
      <c r="C523" s="20">
        <f>'输入_需求计划'!D523</f>
      </c>
      <c r="D523" s="20">
        <f>'输入_需求计划'!G523</f>
      </c>
      <c r="E523" s="59">
        <f>'输入_需求计划'!H523</f>
      </c>
      <c r="F523" s="2">
        <f>IFERROR(VLOOKUP(B523,'输入_物料库存信息'!A:F,3,FALSE),0)+IFERROR(VLOOKUP(B523,'未完工数据透视表2'!A:B,2,FALSE),0)</f>
      </c>
      <c r="G523" s="2">
        <f>IFERROR(VLOOKUP(B523,'输入_物料库存信息'!A:F,4,FALSE),0)</f>
      </c>
      <c r="H523" s="2">
        <f>IFERROR(VLOOKUP(B523,'输入_物料库存信息'!A:F,5,FALSE),0)</f>
      </c>
      <c r="I523" s="2">
        <f>IFERROR(VLOOKUP(B523,'输入_物料库存信息'!A:F,6,FALSE),0)</f>
      </c>
      <c r="J523" s="2">
        <f>IFERROR(IFERROR(VLOOKUP(B523,'输入-物料产能数据-不考虑工序'!A:E,3,FALSE),0),0)</f>
      </c>
      <c r="K523" s="2">
        <f>IFERROR(VLOOKUP(B523,'输入-物料产能数据-不考虑工序'!A:E,4,FALSE),0)</f>
      </c>
      <c r="L523" s="2">
        <f>IFERROR(VLOOKUP(B523,'输入-物料产能数据-不考虑工序'!A:E,5,FALSE),0)</f>
      </c>
      <c r="M523">
        <f>IFERROR(VLOOKUP(A523,'输入_需求计划'!A:I,9,FALSE),0)</f>
      </c>
    </row>
    <row r="524">
      <c r="A524" s="20">
        <f>'输入_需求计划'!A524</f>
      </c>
      <c r="B524" s="20">
        <f>'输入_需求计划'!C524</f>
      </c>
      <c r="C524" s="20">
        <f>'输入_需求计划'!D524</f>
      </c>
      <c r="D524" s="20">
        <f>'输入_需求计划'!G524</f>
      </c>
      <c r="E524" s="59">
        <f>'输入_需求计划'!H524</f>
      </c>
      <c r="F524" s="2">
        <f>IFERROR(VLOOKUP(B524,'输入_物料库存信息'!A:F,3,FALSE),0)+IFERROR(VLOOKUP(B524,'未完工数据透视表2'!A:B,2,FALSE),0)</f>
      </c>
      <c r="G524" s="2">
        <f>IFERROR(VLOOKUP(B524,'输入_物料库存信息'!A:F,4,FALSE),0)</f>
      </c>
      <c r="H524" s="2">
        <f>IFERROR(VLOOKUP(B524,'输入_物料库存信息'!A:F,5,FALSE),0)</f>
      </c>
      <c r="I524" s="2">
        <f>IFERROR(VLOOKUP(B524,'输入_物料库存信息'!A:F,6,FALSE),0)</f>
      </c>
      <c r="J524" s="2">
        <f>IFERROR(IFERROR(VLOOKUP(B524,'输入-物料产能数据-不考虑工序'!A:E,3,FALSE),0),0)</f>
      </c>
      <c r="K524" s="2">
        <f>IFERROR(VLOOKUP(B524,'输入-物料产能数据-不考虑工序'!A:E,4,FALSE),0)</f>
      </c>
      <c r="L524" s="2">
        <f>IFERROR(VLOOKUP(B524,'输入-物料产能数据-不考虑工序'!A:E,5,FALSE),0)</f>
      </c>
      <c r="M524">
        <f>IFERROR(VLOOKUP(A524,'输入_需求计划'!A:I,9,FALSE),0)</f>
      </c>
    </row>
    <row r="525">
      <c r="A525" s="20">
        <f>'输入_需求计划'!A525</f>
      </c>
      <c r="B525" s="20">
        <f>'输入_需求计划'!C525</f>
      </c>
      <c r="C525" s="20">
        <f>'输入_需求计划'!D525</f>
      </c>
      <c r="D525" s="20">
        <f>'输入_需求计划'!G525</f>
      </c>
      <c r="E525" s="59">
        <f>'输入_需求计划'!H525</f>
      </c>
      <c r="F525" s="2">
        <f>IFERROR(VLOOKUP(B525,'输入_物料库存信息'!A:F,3,FALSE),0)+IFERROR(VLOOKUP(B525,'未完工数据透视表2'!A:B,2,FALSE),0)</f>
      </c>
      <c r="G525" s="2">
        <f>IFERROR(VLOOKUP(B525,'输入_物料库存信息'!A:F,4,FALSE),0)</f>
      </c>
      <c r="H525" s="2">
        <f>IFERROR(VLOOKUP(B525,'输入_物料库存信息'!A:F,5,FALSE),0)</f>
      </c>
      <c r="I525" s="2">
        <f>IFERROR(VLOOKUP(B525,'输入_物料库存信息'!A:F,6,FALSE),0)</f>
      </c>
      <c r="J525" s="2">
        <f>IFERROR(IFERROR(VLOOKUP(B525,'输入-物料产能数据-不考虑工序'!A:E,3,FALSE),0),0)</f>
      </c>
      <c r="K525" s="2">
        <f>IFERROR(VLOOKUP(B525,'输入-物料产能数据-不考虑工序'!A:E,4,FALSE),0)</f>
      </c>
      <c r="L525" s="2">
        <f>IFERROR(VLOOKUP(B525,'输入-物料产能数据-不考虑工序'!A:E,5,FALSE),0)</f>
      </c>
      <c r="M525">
        <f>IFERROR(VLOOKUP(A525,'输入_需求计划'!A:I,9,FALSE),0)</f>
      </c>
    </row>
    <row r="526">
      <c r="A526" s="20">
        <f>'输入_需求计划'!A526</f>
      </c>
      <c r="B526" s="20">
        <f>'输入_需求计划'!C526</f>
      </c>
      <c r="C526" s="20">
        <f>'输入_需求计划'!D526</f>
      </c>
      <c r="D526" s="20">
        <f>'输入_需求计划'!G526</f>
      </c>
      <c r="E526" s="59">
        <f>'输入_需求计划'!H526</f>
      </c>
      <c r="F526" s="2">
        <f>IFERROR(VLOOKUP(B526,'输入_物料库存信息'!A:F,3,FALSE),0)+IFERROR(VLOOKUP(B526,'未完工数据透视表2'!A:B,2,FALSE),0)</f>
      </c>
      <c r="G526" s="2">
        <f>IFERROR(VLOOKUP(B526,'输入_物料库存信息'!A:F,4,FALSE),0)</f>
      </c>
      <c r="H526" s="2">
        <f>IFERROR(VLOOKUP(B526,'输入_物料库存信息'!A:F,5,FALSE),0)</f>
      </c>
      <c r="I526" s="2">
        <f>IFERROR(VLOOKUP(B526,'输入_物料库存信息'!A:F,6,FALSE),0)</f>
      </c>
      <c r="J526" s="2">
        <f>IFERROR(IFERROR(VLOOKUP(B526,'输入-物料产能数据-不考虑工序'!A:E,3,FALSE),0),0)</f>
      </c>
      <c r="K526" s="2">
        <f>IFERROR(VLOOKUP(B526,'输入-物料产能数据-不考虑工序'!A:E,4,FALSE),0)</f>
      </c>
      <c r="L526" s="2">
        <f>IFERROR(VLOOKUP(B526,'输入-物料产能数据-不考虑工序'!A:E,5,FALSE),0)</f>
      </c>
      <c r="M526">
        <f>IFERROR(VLOOKUP(A526,'输入_需求计划'!A:I,9,FALSE),0)</f>
      </c>
    </row>
    <row r="527">
      <c r="A527" s="20">
        <f>'输入_需求计划'!A527</f>
      </c>
      <c r="B527" s="20">
        <f>'输入_需求计划'!C527</f>
      </c>
      <c r="C527" s="20">
        <f>'输入_需求计划'!D527</f>
      </c>
      <c r="D527" s="20">
        <f>'输入_需求计划'!G527</f>
      </c>
      <c r="E527" s="59">
        <f>'输入_需求计划'!H527</f>
      </c>
      <c r="F527" s="2">
        <f>IFERROR(VLOOKUP(B527,'输入_物料库存信息'!A:F,3,FALSE),0)+IFERROR(VLOOKUP(B527,'未完工数据透视表2'!A:B,2,FALSE),0)</f>
      </c>
      <c r="G527" s="2">
        <f>IFERROR(VLOOKUP(B527,'输入_物料库存信息'!A:F,4,FALSE),0)</f>
      </c>
      <c r="H527" s="2">
        <f>IFERROR(VLOOKUP(B527,'输入_物料库存信息'!A:F,5,FALSE),0)</f>
      </c>
      <c r="I527" s="2">
        <f>IFERROR(VLOOKUP(B527,'输入_物料库存信息'!A:F,6,FALSE),0)</f>
      </c>
      <c r="J527" s="2">
        <f>IFERROR(IFERROR(VLOOKUP(B527,'输入-物料产能数据-不考虑工序'!A:E,3,FALSE),0),0)</f>
      </c>
      <c r="K527" s="2">
        <f>IFERROR(VLOOKUP(B527,'输入-物料产能数据-不考虑工序'!A:E,4,FALSE),0)</f>
      </c>
      <c r="L527" s="2">
        <f>IFERROR(VLOOKUP(B527,'输入-物料产能数据-不考虑工序'!A:E,5,FALSE),0)</f>
      </c>
      <c r="M527">
        <f>IFERROR(VLOOKUP(A527,'输入_需求计划'!A:I,9,FALSE),0)</f>
      </c>
    </row>
    <row r="528">
      <c r="A528" s="20">
        <f>'输入_需求计划'!A528</f>
      </c>
      <c r="B528" s="20">
        <f>'输入_需求计划'!C528</f>
      </c>
      <c r="C528" s="20">
        <f>'输入_需求计划'!D528</f>
      </c>
      <c r="D528" s="20">
        <f>'输入_需求计划'!G528</f>
      </c>
      <c r="E528" s="59">
        <f>'输入_需求计划'!H528</f>
      </c>
      <c r="F528" s="2">
        <f>IFERROR(VLOOKUP(B528,'输入_物料库存信息'!A:F,3,FALSE),0)+IFERROR(VLOOKUP(B528,'未完工数据透视表2'!A:B,2,FALSE),0)</f>
      </c>
      <c r="G528" s="2">
        <f>IFERROR(VLOOKUP(B528,'输入_物料库存信息'!A:F,4,FALSE),0)</f>
      </c>
      <c r="H528" s="2">
        <f>IFERROR(VLOOKUP(B528,'输入_物料库存信息'!A:F,5,FALSE),0)</f>
      </c>
      <c r="I528" s="2">
        <f>IFERROR(VLOOKUP(B528,'输入_物料库存信息'!A:F,6,FALSE),0)</f>
      </c>
      <c r="J528" s="2">
        <f>IFERROR(IFERROR(VLOOKUP(B528,'输入-物料产能数据-不考虑工序'!A:E,3,FALSE),0),0)</f>
      </c>
      <c r="K528" s="2">
        <f>IFERROR(VLOOKUP(B528,'输入-物料产能数据-不考虑工序'!A:E,4,FALSE),0)</f>
      </c>
      <c r="L528" s="2">
        <f>IFERROR(VLOOKUP(B528,'输入-物料产能数据-不考虑工序'!A:E,5,FALSE),0)</f>
      </c>
      <c r="M528">
        <f>IFERROR(VLOOKUP(A528,'输入_需求计划'!A:I,9,FALSE),0)</f>
      </c>
    </row>
    <row r="529">
      <c r="A529" s="20">
        <f>'输入_需求计划'!A529</f>
      </c>
      <c r="B529" s="20">
        <f>'输入_需求计划'!C529</f>
      </c>
      <c r="C529" s="20">
        <f>'输入_需求计划'!D529</f>
      </c>
      <c r="D529" s="20">
        <f>'输入_需求计划'!G529</f>
      </c>
      <c r="E529" s="59">
        <f>'输入_需求计划'!H529</f>
      </c>
      <c r="F529" s="2">
        <f>IFERROR(VLOOKUP(B529,'输入_物料库存信息'!A:F,3,FALSE),0)+IFERROR(VLOOKUP(B529,'未完工数据透视表2'!A:B,2,FALSE),0)</f>
      </c>
      <c r="G529" s="2">
        <f>IFERROR(VLOOKUP(B529,'输入_物料库存信息'!A:F,4,FALSE),0)</f>
      </c>
      <c r="H529" s="2">
        <f>IFERROR(VLOOKUP(B529,'输入_物料库存信息'!A:F,5,FALSE),0)</f>
      </c>
      <c r="I529" s="2">
        <f>IFERROR(VLOOKUP(B529,'输入_物料库存信息'!A:F,6,FALSE),0)</f>
      </c>
      <c r="J529" s="2">
        <f>IFERROR(IFERROR(VLOOKUP(B529,'输入-物料产能数据-不考虑工序'!A:E,3,FALSE),0),0)</f>
      </c>
      <c r="K529" s="2">
        <f>IFERROR(VLOOKUP(B529,'输入-物料产能数据-不考虑工序'!A:E,4,FALSE),0)</f>
      </c>
      <c r="L529" s="2">
        <f>IFERROR(VLOOKUP(B529,'输入-物料产能数据-不考虑工序'!A:E,5,FALSE),0)</f>
      </c>
      <c r="M529">
        <f>IFERROR(VLOOKUP(A529,'输入_需求计划'!A:I,9,FALSE),0)</f>
      </c>
    </row>
    <row r="530">
      <c r="A530" s="20">
        <f>'输入_需求计划'!A530</f>
      </c>
      <c r="B530" s="20">
        <f>'输入_需求计划'!C530</f>
      </c>
      <c r="C530" s="20">
        <f>'输入_需求计划'!D530</f>
      </c>
      <c r="D530" s="20">
        <f>'输入_需求计划'!G530</f>
      </c>
      <c r="E530" s="59">
        <f>'输入_需求计划'!H530</f>
      </c>
      <c r="F530" s="2">
        <f>IFERROR(VLOOKUP(B530,'输入_物料库存信息'!A:F,3,FALSE),0)+IFERROR(VLOOKUP(B530,'未完工数据透视表2'!A:B,2,FALSE),0)</f>
      </c>
      <c r="G530" s="2">
        <f>IFERROR(VLOOKUP(B530,'输入_物料库存信息'!A:F,4,FALSE),0)</f>
      </c>
      <c r="H530" s="2">
        <f>IFERROR(VLOOKUP(B530,'输入_物料库存信息'!A:F,5,FALSE),0)</f>
      </c>
      <c r="I530" s="2">
        <f>IFERROR(VLOOKUP(B530,'输入_物料库存信息'!A:F,6,FALSE),0)</f>
      </c>
      <c r="J530" s="2">
        <f>IFERROR(IFERROR(VLOOKUP(B530,'输入-物料产能数据-不考虑工序'!A:E,3,FALSE),0),0)</f>
      </c>
      <c r="K530" s="2">
        <f>IFERROR(VLOOKUP(B530,'输入-物料产能数据-不考虑工序'!A:E,4,FALSE),0)</f>
      </c>
      <c r="L530" s="2">
        <f>IFERROR(VLOOKUP(B530,'输入-物料产能数据-不考虑工序'!A:E,5,FALSE),0)</f>
      </c>
      <c r="M530">
        <f>IFERROR(VLOOKUP(A530,'输入_需求计划'!A:I,9,FALSE),0)</f>
      </c>
    </row>
    <row r="531">
      <c r="A531" s="20">
        <f>'输入_需求计划'!A531</f>
      </c>
      <c r="B531" s="20">
        <f>'输入_需求计划'!C531</f>
      </c>
      <c r="C531" s="20">
        <f>'输入_需求计划'!D531</f>
      </c>
      <c r="D531" s="20">
        <f>'输入_需求计划'!G531</f>
      </c>
      <c r="E531" s="59">
        <f>'输入_需求计划'!H531</f>
      </c>
      <c r="F531" s="2">
        <f>IFERROR(VLOOKUP(B531,'输入_物料库存信息'!A:F,3,FALSE),0)+IFERROR(VLOOKUP(B531,'未完工数据透视表2'!A:B,2,FALSE),0)</f>
      </c>
      <c r="G531" s="2">
        <f>IFERROR(VLOOKUP(B531,'输入_物料库存信息'!A:F,4,FALSE),0)</f>
      </c>
      <c r="H531" s="2">
        <f>IFERROR(VLOOKUP(B531,'输入_物料库存信息'!A:F,5,FALSE),0)</f>
      </c>
      <c r="I531" s="2">
        <f>IFERROR(VLOOKUP(B531,'输入_物料库存信息'!A:F,6,FALSE),0)</f>
      </c>
      <c r="J531" s="2">
        <f>IFERROR(IFERROR(VLOOKUP(B531,'输入-物料产能数据-不考虑工序'!A:E,3,FALSE),0),0)</f>
      </c>
      <c r="K531" s="2">
        <f>IFERROR(VLOOKUP(B531,'输入-物料产能数据-不考虑工序'!A:E,4,FALSE),0)</f>
      </c>
      <c r="L531" s="2">
        <f>IFERROR(VLOOKUP(B531,'输入-物料产能数据-不考虑工序'!A:E,5,FALSE),0)</f>
      </c>
      <c r="M531">
        <f>IFERROR(VLOOKUP(A531,'输入_需求计划'!A:I,9,FALSE),0)</f>
      </c>
    </row>
    <row r="532">
      <c r="A532" s="20">
        <f>'输入_需求计划'!A532</f>
      </c>
      <c r="B532" s="20">
        <f>'输入_需求计划'!C532</f>
      </c>
      <c r="C532" s="20">
        <f>'输入_需求计划'!D532</f>
      </c>
      <c r="D532" s="20">
        <f>'输入_需求计划'!G532</f>
      </c>
      <c r="E532" s="59">
        <f>'输入_需求计划'!H532</f>
      </c>
      <c r="F532" s="2">
        <f>IFERROR(VLOOKUP(B532,'输入_物料库存信息'!A:F,3,FALSE),0)+IFERROR(VLOOKUP(B532,'未完工数据透视表2'!A:B,2,FALSE),0)</f>
      </c>
      <c r="G532" s="2">
        <f>IFERROR(VLOOKUP(B532,'输入_物料库存信息'!A:F,4,FALSE),0)</f>
      </c>
      <c r="H532" s="2">
        <f>IFERROR(VLOOKUP(B532,'输入_物料库存信息'!A:F,5,FALSE),0)</f>
      </c>
      <c r="I532" s="2">
        <f>IFERROR(VLOOKUP(B532,'输入_物料库存信息'!A:F,6,FALSE),0)</f>
      </c>
      <c r="J532" s="2">
        <f>IFERROR(IFERROR(VLOOKUP(B532,'输入-物料产能数据-不考虑工序'!A:E,3,FALSE),0),0)</f>
      </c>
      <c r="K532" s="2">
        <f>IFERROR(VLOOKUP(B532,'输入-物料产能数据-不考虑工序'!A:E,4,FALSE),0)</f>
      </c>
      <c r="L532" s="2">
        <f>IFERROR(VLOOKUP(B532,'输入-物料产能数据-不考虑工序'!A:E,5,FALSE),0)</f>
      </c>
      <c r="M532">
        <f>IFERROR(VLOOKUP(A532,'输入_需求计划'!A:I,9,FALSE),0)</f>
      </c>
    </row>
    <row r="533">
      <c r="A533" s="20">
        <f>'输入_需求计划'!A533</f>
      </c>
      <c r="B533" s="20">
        <f>'输入_需求计划'!C533</f>
      </c>
      <c r="C533" s="20">
        <f>'输入_需求计划'!D533</f>
      </c>
      <c r="D533" s="20">
        <f>'输入_需求计划'!G533</f>
      </c>
      <c r="E533" s="59">
        <f>'输入_需求计划'!H533</f>
      </c>
      <c r="F533" s="2">
        <f>IFERROR(VLOOKUP(B533,'输入_物料库存信息'!A:F,3,FALSE),0)+IFERROR(VLOOKUP(B533,'未完工数据透视表2'!A:B,2,FALSE),0)</f>
      </c>
      <c r="G533" s="2">
        <f>IFERROR(VLOOKUP(B533,'输入_物料库存信息'!A:F,4,FALSE),0)</f>
      </c>
      <c r="H533" s="2">
        <f>IFERROR(VLOOKUP(B533,'输入_物料库存信息'!A:F,5,FALSE),0)</f>
      </c>
      <c r="I533" s="2">
        <f>IFERROR(VLOOKUP(B533,'输入_物料库存信息'!A:F,6,FALSE),0)</f>
      </c>
      <c r="J533" s="2">
        <f>IFERROR(IFERROR(VLOOKUP(B533,'输入-物料产能数据-不考虑工序'!A:E,3,FALSE),0),0)</f>
      </c>
      <c r="K533" s="2">
        <f>IFERROR(VLOOKUP(B533,'输入-物料产能数据-不考虑工序'!A:E,4,FALSE),0)</f>
      </c>
      <c r="L533" s="2">
        <f>IFERROR(VLOOKUP(B533,'输入-物料产能数据-不考虑工序'!A:E,5,FALSE),0)</f>
      </c>
      <c r="M533">
        <f>IFERROR(VLOOKUP(A533,'输入_需求计划'!A:I,9,FALSE),0)</f>
      </c>
    </row>
    <row r="534">
      <c r="A534" s="20">
        <f>'输入_需求计划'!A534</f>
      </c>
      <c r="B534" s="20">
        <f>'输入_需求计划'!C534</f>
      </c>
      <c r="C534" s="20">
        <f>'输入_需求计划'!D534</f>
      </c>
      <c r="D534" s="20">
        <f>'输入_需求计划'!G534</f>
      </c>
      <c r="E534" s="59">
        <f>'输入_需求计划'!H534</f>
      </c>
      <c r="F534" s="2">
        <f>IFERROR(VLOOKUP(B534,'输入_物料库存信息'!A:F,3,FALSE),0)+IFERROR(VLOOKUP(B534,'未完工数据透视表2'!A:B,2,FALSE),0)</f>
      </c>
      <c r="G534" s="2">
        <f>IFERROR(VLOOKUP(B534,'输入_物料库存信息'!A:F,4,FALSE),0)</f>
      </c>
      <c r="H534" s="2">
        <f>IFERROR(VLOOKUP(B534,'输入_物料库存信息'!A:F,5,FALSE),0)</f>
      </c>
      <c r="I534" s="2">
        <f>IFERROR(VLOOKUP(B534,'输入_物料库存信息'!A:F,6,FALSE),0)</f>
      </c>
      <c r="J534" s="2">
        <f>IFERROR(IFERROR(VLOOKUP(B534,'输入-物料产能数据-不考虑工序'!A:E,3,FALSE),0),0)</f>
      </c>
      <c r="K534" s="2">
        <f>IFERROR(VLOOKUP(B534,'输入-物料产能数据-不考虑工序'!A:E,4,FALSE),0)</f>
      </c>
      <c r="L534" s="2">
        <f>IFERROR(VLOOKUP(B534,'输入-物料产能数据-不考虑工序'!A:E,5,FALSE),0)</f>
      </c>
      <c r="M534">
        <f>IFERROR(VLOOKUP(A534,'输入_需求计划'!A:I,9,FALSE),0)</f>
      </c>
    </row>
    <row r="535">
      <c r="A535" s="20">
        <f>'输入_需求计划'!A535</f>
      </c>
      <c r="B535" s="20">
        <f>'输入_需求计划'!C535</f>
      </c>
      <c r="C535" s="20">
        <f>'输入_需求计划'!D535</f>
      </c>
      <c r="D535" s="20">
        <f>'输入_需求计划'!G535</f>
      </c>
      <c r="E535" s="59">
        <f>'输入_需求计划'!H535</f>
      </c>
      <c r="F535" s="2">
        <f>IFERROR(VLOOKUP(B535,'输入_物料库存信息'!A:F,3,FALSE),0)+IFERROR(VLOOKUP(B535,'未完工数据透视表2'!A:B,2,FALSE),0)</f>
      </c>
      <c r="G535" s="2">
        <f>IFERROR(VLOOKUP(B535,'输入_物料库存信息'!A:F,4,FALSE),0)</f>
      </c>
      <c r="H535" s="2">
        <f>IFERROR(VLOOKUP(B535,'输入_物料库存信息'!A:F,5,FALSE),0)</f>
      </c>
      <c r="I535" s="2">
        <f>IFERROR(VLOOKUP(B535,'输入_物料库存信息'!A:F,6,FALSE),0)</f>
      </c>
      <c r="J535" s="2">
        <f>IFERROR(IFERROR(VLOOKUP(B535,'输入-物料产能数据-不考虑工序'!A:E,3,FALSE),0),0)</f>
      </c>
      <c r="K535" s="2">
        <f>IFERROR(VLOOKUP(B535,'输入-物料产能数据-不考虑工序'!A:E,4,FALSE),0)</f>
      </c>
      <c r="L535" s="2">
        <f>IFERROR(VLOOKUP(B535,'输入-物料产能数据-不考虑工序'!A:E,5,FALSE),0)</f>
      </c>
      <c r="M535">
        <f>IFERROR(VLOOKUP(A535,'输入_需求计划'!A:I,9,FALSE),0)</f>
      </c>
    </row>
    <row r="536">
      <c r="A536" s="20">
        <f>'输入_需求计划'!A536</f>
      </c>
      <c r="B536" s="20">
        <f>'输入_需求计划'!C536</f>
      </c>
      <c r="C536" s="20">
        <f>'输入_需求计划'!D536</f>
      </c>
      <c r="D536" s="20">
        <f>'输入_需求计划'!G536</f>
      </c>
      <c r="E536" s="59">
        <f>'输入_需求计划'!H536</f>
      </c>
      <c r="F536" s="2">
        <f>IFERROR(VLOOKUP(B536,'输入_物料库存信息'!A:F,3,FALSE),0)+IFERROR(VLOOKUP(B536,'未完工数据透视表2'!A:B,2,FALSE),0)</f>
      </c>
      <c r="G536" s="2">
        <f>IFERROR(VLOOKUP(B536,'输入_物料库存信息'!A:F,4,FALSE),0)</f>
      </c>
      <c r="H536" s="2">
        <f>IFERROR(VLOOKUP(B536,'输入_物料库存信息'!A:F,5,FALSE),0)</f>
      </c>
      <c r="I536" s="2">
        <f>IFERROR(VLOOKUP(B536,'输入_物料库存信息'!A:F,6,FALSE),0)</f>
      </c>
      <c r="J536" s="2">
        <f>IFERROR(IFERROR(VLOOKUP(B536,'输入-物料产能数据-不考虑工序'!A:E,3,FALSE),0),0)</f>
      </c>
      <c r="K536" s="2">
        <f>IFERROR(VLOOKUP(B536,'输入-物料产能数据-不考虑工序'!A:E,4,FALSE),0)</f>
      </c>
      <c r="L536" s="2">
        <f>IFERROR(VLOOKUP(B536,'输入-物料产能数据-不考虑工序'!A:E,5,FALSE),0)</f>
      </c>
      <c r="M536">
        <f>IFERROR(VLOOKUP(A536,'输入_需求计划'!A:I,9,FALSE),0)</f>
      </c>
    </row>
    <row r="537">
      <c r="A537" s="20">
        <f>'输入_需求计划'!A537</f>
      </c>
      <c r="B537" s="20">
        <f>'输入_需求计划'!C537</f>
      </c>
      <c r="C537" s="20">
        <f>'输入_需求计划'!D537</f>
      </c>
      <c r="D537" s="20">
        <f>'输入_需求计划'!G537</f>
      </c>
      <c r="E537" s="59">
        <f>'输入_需求计划'!H537</f>
      </c>
      <c r="F537" s="2">
        <f>IFERROR(VLOOKUP(B537,'输入_物料库存信息'!A:F,3,FALSE),0)+IFERROR(VLOOKUP(B537,'未完工数据透视表2'!A:B,2,FALSE),0)</f>
      </c>
      <c r="G537" s="2">
        <f>IFERROR(VLOOKUP(B537,'输入_物料库存信息'!A:F,4,FALSE),0)</f>
      </c>
      <c r="H537" s="2">
        <f>IFERROR(VLOOKUP(B537,'输入_物料库存信息'!A:F,5,FALSE),0)</f>
      </c>
      <c r="I537" s="2">
        <f>IFERROR(VLOOKUP(B537,'输入_物料库存信息'!A:F,6,FALSE),0)</f>
      </c>
      <c r="J537" s="2">
        <f>IFERROR(IFERROR(VLOOKUP(B537,'输入-物料产能数据-不考虑工序'!A:E,3,FALSE),0),0)</f>
      </c>
      <c r="K537" s="2">
        <f>IFERROR(VLOOKUP(B537,'输入-物料产能数据-不考虑工序'!A:E,4,FALSE),0)</f>
      </c>
      <c r="L537" s="2">
        <f>IFERROR(VLOOKUP(B537,'输入-物料产能数据-不考虑工序'!A:E,5,FALSE),0)</f>
      </c>
      <c r="M537">
        <f>IFERROR(VLOOKUP(A537,'输入_需求计划'!A:I,9,FALSE),0)</f>
      </c>
    </row>
    <row r="538">
      <c r="A538" s="20">
        <f>'输入_需求计划'!A538</f>
      </c>
      <c r="B538" s="20">
        <f>'输入_需求计划'!C538</f>
      </c>
      <c r="C538" s="20">
        <f>'输入_需求计划'!D538</f>
      </c>
      <c r="D538" s="20">
        <f>'输入_需求计划'!G538</f>
      </c>
      <c r="E538" s="59">
        <f>'输入_需求计划'!H538</f>
      </c>
      <c r="F538" s="2">
        <f>IFERROR(VLOOKUP(B538,'输入_物料库存信息'!A:F,3,FALSE),0)+IFERROR(VLOOKUP(B538,'未完工数据透视表2'!A:B,2,FALSE),0)</f>
      </c>
      <c r="G538" s="2">
        <f>IFERROR(VLOOKUP(B538,'输入_物料库存信息'!A:F,4,FALSE),0)</f>
      </c>
      <c r="H538" s="2">
        <f>IFERROR(VLOOKUP(B538,'输入_物料库存信息'!A:F,5,FALSE),0)</f>
      </c>
      <c r="I538" s="2">
        <f>IFERROR(VLOOKUP(B538,'输入_物料库存信息'!A:F,6,FALSE),0)</f>
      </c>
      <c r="J538" s="2">
        <f>IFERROR(IFERROR(VLOOKUP(B538,'输入-物料产能数据-不考虑工序'!A:E,3,FALSE),0),0)</f>
      </c>
      <c r="K538" s="2">
        <f>IFERROR(VLOOKUP(B538,'输入-物料产能数据-不考虑工序'!A:E,4,FALSE),0)</f>
      </c>
      <c r="L538" s="2">
        <f>IFERROR(VLOOKUP(B538,'输入-物料产能数据-不考虑工序'!A:E,5,FALSE),0)</f>
      </c>
      <c r="M538">
        <f>IFERROR(VLOOKUP(A538,'输入_需求计划'!A:I,9,FALSE),0)</f>
      </c>
    </row>
    <row r="539">
      <c r="A539" s="20">
        <f>'输入_需求计划'!A539</f>
      </c>
      <c r="B539" s="20">
        <f>'输入_需求计划'!C539</f>
      </c>
      <c r="C539" s="20">
        <f>'输入_需求计划'!D539</f>
      </c>
      <c r="D539" s="20">
        <f>'输入_需求计划'!G539</f>
      </c>
      <c r="E539" s="59">
        <f>'输入_需求计划'!H539</f>
      </c>
      <c r="F539" s="2">
        <f>IFERROR(VLOOKUP(B539,'输入_物料库存信息'!A:F,3,FALSE),0)+IFERROR(VLOOKUP(B539,'未完工数据透视表2'!A:B,2,FALSE),0)</f>
      </c>
      <c r="G539" s="2">
        <f>IFERROR(VLOOKUP(B539,'输入_物料库存信息'!A:F,4,FALSE),0)</f>
      </c>
      <c r="H539" s="2">
        <f>IFERROR(VLOOKUP(B539,'输入_物料库存信息'!A:F,5,FALSE),0)</f>
      </c>
      <c r="I539" s="2">
        <f>IFERROR(VLOOKUP(B539,'输入_物料库存信息'!A:F,6,FALSE),0)</f>
      </c>
      <c r="J539" s="2">
        <f>IFERROR(IFERROR(VLOOKUP(B539,'输入-物料产能数据-不考虑工序'!A:E,3,FALSE),0),0)</f>
      </c>
      <c r="K539" s="2">
        <f>IFERROR(VLOOKUP(B539,'输入-物料产能数据-不考虑工序'!A:E,4,FALSE),0)</f>
      </c>
      <c r="L539" s="2">
        <f>IFERROR(VLOOKUP(B539,'输入-物料产能数据-不考虑工序'!A:E,5,FALSE),0)</f>
      </c>
      <c r="M539">
        <f>IFERROR(VLOOKUP(A539,'输入_需求计划'!A:I,9,FALSE),0)</f>
      </c>
    </row>
    <row r="540">
      <c r="A540" s="20">
        <f>'输入_需求计划'!A540</f>
      </c>
      <c r="B540" s="20">
        <f>'输入_需求计划'!C540</f>
      </c>
      <c r="C540" s="20">
        <f>'输入_需求计划'!D540</f>
      </c>
      <c r="D540" s="20">
        <f>'输入_需求计划'!G540</f>
      </c>
      <c r="E540" s="59">
        <f>'输入_需求计划'!H540</f>
      </c>
      <c r="F540" s="2">
        <f>IFERROR(VLOOKUP(B540,'输入_物料库存信息'!A:F,3,FALSE),0)+IFERROR(VLOOKUP(B540,'未完工数据透视表2'!A:B,2,FALSE),0)</f>
      </c>
      <c r="G540" s="2">
        <f>IFERROR(VLOOKUP(B540,'输入_物料库存信息'!A:F,4,FALSE),0)</f>
      </c>
      <c r="H540" s="2">
        <f>IFERROR(VLOOKUP(B540,'输入_物料库存信息'!A:F,5,FALSE),0)</f>
      </c>
      <c r="I540" s="2">
        <f>IFERROR(VLOOKUP(B540,'输入_物料库存信息'!A:F,6,FALSE),0)</f>
      </c>
      <c r="J540" s="2">
        <f>IFERROR(IFERROR(VLOOKUP(B540,'输入-物料产能数据-不考虑工序'!A:E,3,FALSE),0),0)</f>
      </c>
      <c r="K540" s="2">
        <f>IFERROR(VLOOKUP(B540,'输入-物料产能数据-不考虑工序'!A:E,4,FALSE),0)</f>
      </c>
      <c r="L540" s="2">
        <f>IFERROR(VLOOKUP(B540,'输入-物料产能数据-不考虑工序'!A:E,5,FALSE),0)</f>
      </c>
      <c r="M540">
        <f>IFERROR(VLOOKUP(A540,'输入_需求计划'!A:I,9,FALSE),0)</f>
      </c>
    </row>
    <row r="541">
      <c r="A541" s="20">
        <f>'输入_需求计划'!A541</f>
      </c>
      <c r="B541" s="20">
        <f>'输入_需求计划'!C541</f>
      </c>
      <c r="C541" s="20">
        <f>'输入_需求计划'!D541</f>
      </c>
      <c r="D541" s="20">
        <f>'输入_需求计划'!G541</f>
      </c>
      <c r="E541" s="59">
        <f>'输入_需求计划'!H541</f>
      </c>
      <c r="F541" s="2">
        <f>IFERROR(VLOOKUP(B541,'输入_物料库存信息'!A:F,3,FALSE),0)+IFERROR(VLOOKUP(B541,'未完工数据透视表2'!A:B,2,FALSE),0)</f>
      </c>
      <c r="G541" s="2">
        <f>IFERROR(VLOOKUP(B541,'输入_物料库存信息'!A:F,4,FALSE),0)</f>
      </c>
      <c r="H541" s="2">
        <f>IFERROR(VLOOKUP(B541,'输入_物料库存信息'!A:F,5,FALSE),0)</f>
      </c>
      <c r="I541" s="2">
        <f>IFERROR(VLOOKUP(B541,'输入_物料库存信息'!A:F,6,FALSE),0)</f>
      </c>
      <c r="J541" s="2">
        <f>IFERROR(IFERROR(VLOOKUP(B541,'输入-物料产能数据-不考虑工序'!A:E,3,FALSE),0),0)</f>
      </c>
      <c r="K541" s="2">
        <f>IFERROR(VLOOKUP(B541,'输入-物料产能数据-不考虑工序'!A:E,4,FALSE),0)</f>
      </c>
      <c r="L541" s="2">
        <f>IFERROR(VLOOKUP(B541,'输入-物料产能数据-不考虑工序'!A:E,5,FALSE),0)</f>
      </c>
      <c r="M541">
        <f>IFERROR(VLOOKUP(A541,'输入_需求计划'!A:I,9,FALSE),0)</f>
      </c>
    </row>
    <row r="542">
      <c r="A542" s="20">
        <f>'输入_需求计划'!A542</f>
      </c>
      <c r="B542" s="20">
        <f>'输入_需求计划'!C542</f>
      </c>
      <c r="C542" s="20">
        <f>'输入_需求计划'!D542</f>
      </c>
      <c r="D542" s="20">
        <f>'输入_需求计划'!G542</f>
      </c>
      <c r="E542" s="59">
        <f>'输入_需求计划'!H542</f>
      </c>
      <c r="F542" s="2">
        <f>IFERROR(VLOOKUP(B542,'输入_物料库存信息'!A:F,3,FALSE),0)+IFERROR(VLOOKUP(B542,'未完工数据透视表2'!A:B,2,FALSE),0)</f>
      </c>
      <c r="G542" s="2">
        <f>IFERROR(VLOOKUP(B542,'输入_物料库存信息'!A:F,4,FALSE),0)</f>
      </c>
      <c r="H542" s="2">
        <f>IFERROR(VLOOKUP(B542,'输入_物料库存信息'!A:F,5,FALSE),0)</f>
      </c>
      <c r="I542" s="2">
        <f>IFERROR(VLOOKUP(B542,'输入_物料库存信息'!A:F,6,FALSE),0)</f>
      </c>
      <c r="J542" s="2">
        <f>IFERROR(IFERROR(VLOOKUP(B542,'输入-物料产能数据-不考虑工序'!A:E,3,FALSE),0),0)</f>
      </c>
      <c r="K542" s="2">
        <f>IFERROR(VLOOKUP(B542,'输入-物料产能数据-不考虑工序'!A:E,4,FALSE),0)</f>
      </c>
      <c r="L542" s="2">
        <f>IFERROR(VLOOKUP(B542,'输入-物料产能数据-不考虑工序'!A:E,5,FALSE),0)</f>
      </c>
      <c r="M542">
        <f>IFERROR(VLOOKUP(A542,'输入_需求计划'!A:I,9,FALSE),0)</f>
      </c>
    </row>
    <row r="543">
      <c r="A543" s="20">
        <f>'输入_需求计划'!A543</f>
      </c>
      <c r="B543" s="20">
        <f>'输入_需求计划'!C543</f>
      </c>
      <c r="C543" s="20">
        <f>'输入_需求计划'!D543</f>
      </c>
      <c r="D543" s="20">
        <f>'输入_需求计划'!G543</f>
      </c>
      <c r="E543" s="59">
        <f>'输入_需求计划'!H543</f>
      </c>
      <c r="F543" s="2">
        <f>IFERROR(VLOOKUP(B543,'输入_物料库存信息'!A:F,3,FALSE),0)+IFERROR(VLOOKUP(B543,'未完工数据透视表2'!A:B,2,FALSE),0)</f>
      </c>
      <c r="G543" s="2">
        <f>IFERROR(VLOOKUP(B543,'输入_物料库存信息'!A:F,4,FALSE),0)</f>
      </c>
      <c r="H543" s="2">
        <f>IFERROR(VLOOKUP(B543,'输入_物料库存信息'!A:F,5,FALSE),0)</f>
      </c>
      <c r="I543" s="2">
        <f>IFERROR(VLOOKUP(B543,'输入_物料库存信息'!A:F,6,FALSE),0)</f>
      </c>
      <c r="J543" s="2">
        <f>IFERROR(IFERROR(VLOOKUP(B543,'输入-物料产能数据-不考虑工序'!A:E,3,FALSE),0),0)</f>
      </c>
      <c r="K543" s="2">
        <f>IFERROR(VLOOKUP(B543,'输入-物料产能数据-不考虑工序'!A:E,4,FALSE),0)</f>
      </c>
      <c r="L543" s="2">
        <f>IFERROR(VLOOKUP(B543,'输入-物料产能数据-不考虑工序'!A:E,5,FALSE),0)</f>
      </c>
      <c r="M543">
        <f>IFERROR(VLOOKUP(A543,'输入_需求计划'!A:I,9,FALSE),0)</f>
      </c>
    </row>
    <row r="544">
      <c r="A544" s="20">
        <f>'输入_需求计划'!A544</f>
      </c>
      <c r="B544" s="20">
        <f>'输入_需求计划'!C544</f>
      </c>
      <c r="C544" s="20">
        <f>'输入_需求计划'!D544</f>
      </c>
      <c r="D544" s="20">
        <f>'输入_需求计划'!G544</f>
      </c>
      <c r="E544" s="59">
        <f>'输入_需求计划'!H544</f>
      </c>
      <c r="F544" s="2">
        <f>IFERROR(VLOOKUP(B544,'输入_物料库存信息'!A:F,3,FALSE),0)+IFERROR(VLOOKUP(B544,'未完工数据透视表2'!A:B,2,FALSE),0)</f>
      </c>
      <c r="G544" s="2">
        <f>IFERROR(VLOOKUP(B544,'输入_物料库存信息'!A:F,4,FALSE),0)</f>
      </c>
      <c r="H544" s="2">
        <f>IFERROR(VLOOKUP(B544,'输入_物料库存信息'!A:F,5,FALSE),0)</f>
      </c>
      <c r="I544" s="2">
        <f>IFERROR(VLOOKUP(B544,'输入_物料库存信息'!A:F,6,FALSE),0)</f>
      </c>
      <c r="J544" s="2">
        <f>IFERROR(IFERROR(VLOOKUP(B544,'输入-物料产能数据-不考虑工序'!A:E,3,FALSE),0),0)</f>
      </c>
      <c r="K544" s="2">
        <f>IFERROR(VLOOKUP(B544,'输入-物料产能数据-不考虑工序'!A:E,4,FALSE),0)</f>
      </c>
      <c r="L544" s="2">
        <f>IFERROR(VLOOKUP(B544,'输入-物料产能数据-不考虑工序'!A:E,5,FALSE),0)</f>
      </c>
      <c r="M544">
        <f>IFERROR(VLOOKUP(A544,'输入_需求计划'!A:I,9,FALSE),0)</f>
      </c>
    </row>
    <row r="545">
      <c r="A545" s="20">
        <f>'输入_需求计划'!A545</f>
      </c>
      <c r="B545" s="20">
        <f>'输入_需求计划'!C545</f>
      </c>
      <c r="C545" s="20">
        <f>'输入_需求计划'!D545</f>
      </c>
      <c r="D545" s="20">
        <f>'输入_需求计划'!G545</f>
      </c>
      <c r="E545" s="59">
        <f>'输入_需求计划'!H545</f>
      </c>
      <c r="F545" s="2">
        <f>IFERROR(VLOOKUP(B545,'输入_物料库存信息'!A:F,3,FALSE),0)+IFERROR(VLOOKUP(B545,'未完工数据透视表2'!A:B,2,FALSE),0)</f>
      </c>
      <c r="G545" s="2">
        <f>IFERROR(VLOOKUP(B545,'输入_物料库存信息'!A:F,4,FALSE),0)</f>
      </c>
      <c r="H545" s="2">
        <f>IFERROR(VLOOKUP(B545,'输入_物料库存信息'!A:F,5,FALSE),0)</f>
      </c>
      <c r="I545" s="2">
        <f>IFERROR(VLOOKUP(B545,'输入_物料库存信息'!A:F,6,FALSE),0)</f>
      </c>
      <c r="J545" s="2">
        <f>IFERROR(IFERROR(VLOOKUP(B545,'输入-物料产能数据-不考虑工序'!A:E,3,FALSE),0),0)</f>
      </c>
      <c r="K545" s="2">
        <f>IFERROR(VLOOKUP(B545,'输入-物料产能数据-不考虑工序'!A:E,4,FALSE),0)</f>
      </c>
      <c r="L545" s="2">
        <f>IFERROR(VLOOKUP(B545,'输入-物料产能数据-不考虑工序'!A:E,5,FALSE),0)</f>
      </c>
      <c r="M545">
        <f>IFERROR(VLOOKUP(A545,'输入_需求计划'!A:I,9,FALSE),0)</f>
      </c>
    </row>
    <row r="546">
      <c r="A546" s="20">
        <f>'输入_需求计划'!A546</f>
      </c>
      <c r="B546" s="20">
        <f>'输入_需求计划'!C546</f>
      </c>
      <c r="C546" s="20">
        <f>'输入_需求计划'!D546</f>
      </c>
      <c r="D546" s="20">
        <f>'输入_需求计划'!G546</f>
      </c>
      <c r="E546" s="59">
        <f>'输入_需求计划'!H546</f>
      </c>
      <c r="F546" s="2">
        <f>IFERROR(VLOOKUP(B546,'输入_物料库存信息'!A:F,3,FALSE),0)+IFERROR(VLOOKUP(B546,'未完工数据透视表2'!A:B,2,FALSE),0)</f>
      </c>
      <c r="G546" s="2">
        <f>IFERROR(VLOOKUP(B546,'输入_物料库存信息'!A:F,4,FALSE),0)</f>
      </c>
      <c r="H546" s="2">
        <f>IFERROR(VLOOKUP(B546,'输入_物料库存信息'!A:F,5,FALSE),0)</f>
      </c>
      <c r="I546" s="2">
        <f>IFERROR(VLOOKUP(B546,'输入_物料库存信息'!A:F,6,FALSE),0)</f>
      </c>
      <c r="J546" s="2">
        <f>IFERROR(IFERROR(VLOOKUP(B546,'输入-物料产能数据-不考虑工序'!A:E,3,FALSE),0),0)</f>
      </c>
      <c r="K546" s="2">
        <f>IFERROR(VLOOKUP(B546,'输入-物料产能数据-不考虑工序'!A:E,4,FALSE),0)</f>
      </c>
      <c r="L546" s="2">
        <f>IFERROR(VLOOKUP(B546,'输入-物料产能数据-不考虑工序'!A:E,5,FALSE),0)</f>
      </c>
      <c r="M546">
        <f>IFERROR(VLOOKUP(A546,'输入_需求计划'!A:I,9,FALSE),0)</f>
      </c>
    </row>
    <row r="547">
      <c r="A547" s="20">
        <f>'输入_需求计划'!A547</f>
      </c>
      <c r="B547" s="20">
        <f>'输入_需求计划'!C547</f>
      </c>
      <c r="C547" s="20">
        <f>'输入_需求计划'!D547</f>
      </c>
      <c r="D547" s="20">
        <f>'输入_需求计划'!G547</f>
      </c>
      <c r="E547" s="59">
        <f>'输入_需求计划'!H547</f>
      </c>
      <c r="F547" s="2">
        <f>IFERROR(VLOOKUP(B547,'输入_物料库存信息'!A:F,3,FALSE),0)+IFERROR(VLOOKUP(B547,'未完工数据透视表2'!A:B,2,FALSE),0)</f>
      </c>
      <c r="G547" s="2">
        <f>IFERROR(VLOOKUP(B547,'输入_物料库存信息'!A:F,4,FALSE),0)</f>
      </c>
      <c r="H547" s="2">
        <f>IFERROR(VLOOKUP(B547,'输入_物料库存信息'!A:F,5,FALSE),0)</f>
      </c>
      <c r="I547" s="2">
        <f>IFERROR(VLOOKUP(B547,'输入_物料库存信息'!A:F,6,FALSE),0)</f>
      </c>
      <c r="J547" s="2">
        <f>IFERROR(IFERROR(VLOOKUP(B547,'输入-物料产能数据-不考虑工序'!A:E,3,FALSE),0),0)</f>
      </c>
      <c r="K547" s="2">
        <f>IFERROR(VLOOKUP(B547,'输入-物料产能数据-不考虑工序'!A:E,4,FALSE),0)</f>
      </c>
      <c r="L547" s="2">
        <f>IFERROR(VLOOKUP(B547,'输入-物料产能数据-不考虑工序'!A:E,5,FALSE),0)</f>
      </c>
      <c r="M547">
        <f>IFERROR(VLOOKUP(A547,'输入_需求计划'!A:I,9,FALSE),0)</f>
      </c>
    </row>
    <row r="548">
      <c r="A548" s="20">
        <f>'输入_需求计划'!A548</f>
      </c>
      <c r="B548" s="20">
        <f>'输入_需求计划'!C548</f>
      </c>
      <c r="C548" s="20">
        <f>'输入_需求计划'!D548</f>
      </c>
      <c r="D548" s="20">
        <f>'输入_需求计划'!G548</f>
      </c>
      <c r="E548" s="59">
        <f>'输入_需求计划'!H548</f>
      </c>
      <c r="F548" s="2">
        <f>IFERROR(VLOOKUP(B548,'输入_物料库存信息'!A:F,3,FALSE),0)+IFERROR(VLOOKUP(B548,'未完工数据透视表2'!A:B,2,FALSE),0)</f>
      </c>
      <c r="G548" s="2">
        <f>IFERROR(VLOOKUP(B548,'输入_物料库存信息'!A:F,4,FALSE),0)</f>
      </c>
      <c r="H548" s="2">
        <f>IFERROR(VLOOKUP(B548,'输入_物料库存信息'!A:F,5,FALSE),0)</f>
      </c>
      <c r="I548" s="2">
        <f>IFERROR(VLOOKUP(B548,'输入_物料库存信息'!A:F,6,FALSE),0)</f>
      </c>
      <c r="J548" s="2">
        <f>IFERROR(IFERROR(VLOOKUP(B548,'输入-物料产能数据-不考虑工序'!A:E,3,FALSE),0),0)</f>
      </c>
      <c r="K548" s="2">
        <f>IFERROR(VLOOKUP(B548,'输入-物料产能数据-不考虑工序'!A:E,4,FALSE),0)</f>
      </c>
      <c r="L548" s="2">
        <f>IFERROR(VLOOKUP(B548,'输入-物料产能数据-不考虑工序'!A:E,5,FALSE),0)</f>
      </c>
      <c r="M548">
        <f>IFERROR(VLOOKUP(A548,'输入_需求计划'!A:I,9,FALSE),0)</f>
      </c>
    </row>
    <row r="549">
      <c r="A549" s="20">
        <f>'输入_需求计划'!A549</f>
      </c>
      <c r="B549" s="20">
        <f>'输入_需求计划'!C549</f>
      </c>
      <c r="C549" s="20">
        <f>'输入_需求计划'!D549</f>
      </c>
      <c r="D549" s="20">
        <f>'输入_需求计划'!G549</f>
      </c>
      <c r="E549" s="59">
        <f>'输入_需求计划'!H549</f>
      </c>
      <c r="F549" s="2">
        <f>IFERROR(VLOOKUP(B549,'输入_物料库存信息'!A:F,3,FALSE),0)+IFERROR(VLOOKUP(B549,'未完工数据透视表2'!A:B,2,FALSE),0)</f>
      </c>
      <c r="G549" s="2">
        <f>IFERROR(VLOOKUP(B549,'输入_物料库存信息'!A:F,4,FALSE),0)</f>
      </c>
      <c r="H549" s="2">
        <f>IFERROR(VLOOKUP(B549,'输入_物料库存信息'!A:F,5,FALSE),0)</f>
      </c>
      <c r="I549" s="2">
        <f>IFERROR(VLOOKUP(B549,'输入_物料库存信息'!A:F,6,FALSE),0)</f>
      </c>
      <c r="J549" s="2">
        <f>IFERROR(IFERROR(VLOOKUP(B549,'输入-物料产能数据-不考虑工序'!A:E,3,FALSE),0),0)</f>
      </c>
      <c r="K549" s="2">
        <f>IFERROR(VLOOKUP(B549,'输入-物料产能数据-不考虑工序'!A:E,4,FALSE),0)</f>
      </c>
      <c r="L549" s="2">
        <f>IFERROR(VLOOKUP(B549,'输入-物料产能数据-不考虑工序'!A:E,5,FALSE),0)</f>
      </c>
      <c r="M549">
        <f>IFERROR(VLOOKUP(A549,'输入_需求计划'!A:I,9,FALSE),0)</f>
      </c>
    </row>
    <row r="550">
      <c r="A550" s="20">
        <f>'输入_需求计划'!A550</f>
      </c>
      <c r="B550" s="20">
        <f>'输入_需求计划'!C550</f>
      </c>
      <c r="C550" s="20">
        <f>'输入_需求计划'!D550</f>
      </c>
      <c r="D550" s="20">
        <f>'输入_需求计划'!G550</f>
      </c>
      <c r="E550" s="59">
        <f>'输入_需求计划'!H550</f>
      </c>
      <c r="F550" s="2">
        <f>IFERROR(VLOOKUP(B550,'输入_物料库存信息'!A:F,3,FALSE),0)+IFERROR(VLOOKUP(B550,'未完工数据透视表2'!A:B,2,FALSE),0)</f>
      </c>
      <c r="G550" s="2">
        <f>IFERROR(VLOOKUP(B550,'输入_物料库存信息'!A:F,4,FALSE),0)</f>
      </c>
      <c r="H550" s="2">
        <f>IFERROR(VLOOKUP(B550,'输入_物料库存信息'!A:F,5,FALSE),0)</f>
      </c>
      <c r="I550" s="2">
        <f>IFERROR(VLOOKUP(B550,'输入_物料库存信息'!A:F,6,FALSE),0)</f>
      </c>
      <c r="J550" s="2">
        <f>IFERROR(IFERROR(VLOOKUP(B550,'输入-物料产能数据-不考虑工序'!A:E,3,FALSE),0),0)</f>
      </c>
      <c r="K550" s="2">
        <f>IFERROR(VLOOKUP(B550,'输入-物料产能数据-不考虑工序'!A:E,4,FALSE),0)</f>
      </c>
      <c r="L550" s="2">
        <f>IFERROR(VLOOKUP(B550,'输入-物料产能数据-不考虑工序'!A:E,5,FALSE),0)</f>
      </c>
      <c r="M550">
        <f>IFERROR(VLOOKUP(A550,'输入_需求计划'!A:I,9,FALSE),0)</f>
      </c>
    </row>
    <row r="551">
      <c r="A551" s="20">
        <f>'输入_需求计划'!A551</f>
      </c>
      <c r="B551" s="20">
        <f>'输入_需求计划'!C551</f>
      </c>
      <c r="C551" s="20">
        <f>'输入_需求计划'!D551</f>
      </c>
      <c r="D551" s="20">
        <f>'输入_需求计划'!G551</f>
      </c>
      <c r="E551" s="59">
        <f>'输入_需求计划'!H551</f>
      </c>
      <c r="F551" s="2">
        <f>IFERROR(VLOOKUP(B551,'输入_物料库存信息'!A:F,3,FALSE),0)+IFERROR(VLOOKUP(B551,'未完工数据透视表2'!A:B,2,FALSE),0)</f>
      </c>
      <c r="G551" s="2">
        <f>IFERROR(VLOOKUP(B551,'输入_物料库存信息'!A:F,4,FALSE),0)</f>
      </c>
      <c r="H551" s="2">
        <f>IFERROR(VLOOKUP(B551,'输入_物料库存信息'!A:F,5,FALSE),0)</f>
      </c>
      <c r="I551" s="2">
        <f>IFERROR(VLOOKUP(B551,'输入_物料库存信息'!A:F,6,FALSE),0)</f>
      </c>
      <c r="J551" s="2">
        <f>IFERROR(IFERROR(VLOOKUP(B551,'输入-物料产能数据-不考虑工序'!A:E,3,FALSE),0),0)</f>
      </c>
      <c r="K551" s="2">
        <f>IFERROR(VLOOKUP(B551,'输入-物料产能数据-不考虑工序'!A:E,4,FALSE),0)</f>
      </c>
      <c r="L551" s="2">
        <f>IFERROR(VLOOKUP(B551,'输入-物料产能数据-不考虑工序'!A:E,5,FALSE),0)</f>
      </c>
      <c r="M551">
        <f>IFERROR(VLOOKUP(A551,'输入_需求计划'!A:I,9,FALSE),0)</f>
      </c>
    </row>
    <row r="552">
      <c r="A552" s="20">
        <f>'输入_需求计划'!A552</f>
      </c>
      <c r="B552" s="20">
        <f>'输入_需求计划'!C552</f>
      </c>
      <c r="C552" s="20">
        <f>'输入_需求计划'!D552</f>
      </c>
      <c r="D552" s="20">
        <f>'输入_需求计划'!G552</f>
      </c>
      <c r="E552" s="59">
        <f>'输入_需求计划'!H552</f>
      </c>
      <c r="F552" s="2">
        <f>IFERROR(VLOOKUP(B552,'输入_物料库存信息'!A:F,3,FALSE),0)+IFERROR(VLOOKUP(B552,'未完工数据透视表2'!A:B,2,FALSE),0)</f>
      </c>
      <c r="G552" s="2">
        <f>IFERROR(VLOOKUP(B552,'输入_物料库存信息'!A:F,4,FALSE),0)</f>
      </c>
      <c r="H552" s="2">
        <f>IFERROR(VLOOKUP(B552,'输入_物料库存信息'!A:F,5,FALSE),0)</f>
      </c>
      <c r="I552" s="2">
        <f>IFERROR(VLOOKUP(B552,'输入_物料库存信息'!A:F,6,FALSE),0)</f>
      </c>
      <c r="J552" s="2">
        <f>IFERROR(IFERROR(VLOOKUP(B552,'输入-物料产能数据-不考虑工序'!A:E,3,FALSE),0),0)</f>
      </c>
      <c r="K552" s="2">
        <f>IFERROR(VLOOKUP(B552,'输入-物料产能数据-不考虑工序'!A:E,4,FALSE),0)</f>
      </c>
      <c r="L552" s="2">
        <f>IFERROR(VLOOKUP(B552,'输入-物料产能数据-不考虑工序'!A:E,5,FALSE),0)</f>
      </c>
      <c r="M552">
        <f>IFERROR(VLOOKUP(A552,'输入_需求计划'!A:I,9,FALSE),0)</f>
      </c>
    </row>
    <row r="553">
      <c r="A553" s="20">
        <f>'输入_需求计划'!A553</f>
      </c>
      <c r="B553" s="20">
        <f>'输入_需求计划'!C553</f>
      </c>
      <c r="C553" s="20">
        <f>'输入_需求计划'!D553</f>
      </c>
      <c r="D553" s="20">
        <f>'输入_需求计划'!G553</f>
      </c>
      <c r="E553" s="59">
        <f>'输入_需求计划'!H553</f>
      </c>
      <c r="F553" s="2">
        <f>IFERROR(VLOOKUP(B553,'输入_物料库存信息'!A:F,3,FALSE),0)+IFERROR(VLOOKUP(B553,'未完工数据透视表2'!A:B,2,FALSE),0)</f>
      </c>
      <c r="G553" s="2">
        <f>IFERROR(VLOOKUP(B553,'输入_物料库存信息'!A:F,4,FALSE),0)</f>
      </c>
      <c r="H553" s="2">
        <f>IFERROR(VLOOKUP(B553,'输入_物料库存信息'!A:F,5,FALSE),0)</f>
      </c>
      <c r="I553" s="2">
        <f>IFERROR(VLOOKUP(B553,'输入_物料库存信息'!A:F,6,FALSE),0)</f>
      </c>
      <c r="J553" s="2">
        <f>IFERROR(IFERROR(VLOOKUP(B553,'输入-物料产能数据-不考虑工序'!A:E,3,FALSE),0),0)</f>
      </c>
      <c r="K553" s="2">
        <f>IFERROR(VLOOKUP(B553,'输入-物料产能数据-不考虑工序'!A:E,4,FALSE),0)</f>
      </c>
      <c r="L553" s="2">
        <f>IFERROR(VLOOKUP(B553,'输入-物料产能数据-不考虑工序'!A:E,5,FALSE),0)</f>
      </c>
      <c r="M553">
        <f>IFERROR(VLOOKUP(A553,'输入_需求计划'!A:I,9,FALSE),0)</f>
      </c>
    </row>
    <row r="554">
      <c r="A554" s="20">
        <f>'输入_需求计划'!A554</f>
      </c>
      <c r="B554" s="20">
        <f>'输入_需求计划'!C554</f>
      </c>
      <c r="C554" s="20">
        <f>'输入_需求计划'!D554</f>
      </c>
      <c r="D554" s="20">
        <f>'输入_需求计划'!G554</f>
      </c>
      <c r="E554" s="59">
        <f>'输入_需求计划'!H554</f>
      </c>
      <c r="F554" s="2">
        <f>IFERROR(VLOOKUP(B554,'输入_物料库存信息'!A:F,3,FALSE),0)+IFERROR(VLOOKUP(B554,'未完工数据透视表2'!A:B,2,FALSE),0)</f>
      </c>
      <c r="G554" s="2">
        <f>IFERROR(VLOOKUP(B554,'输入_物料库存信息'!A:F,4,FALSE),0)</f>
      </c>
      <c r="H554" s="2">
        <f>IFERROR(VLOOKUP(B554,'输入_物料库存信息'!A:F,5,FALSE),0)</f>
      </c>
      <c r="I554" s="2">
        <f>IFERROR(VLOOKUP(B554,'输入_物料库存信息'!A:F,6,FALSE),0)</f>
      </c>
      <c r="J554" s="2">
        <f>IFERROR(IFERROR(VLOOKUP(B554,'输入-物料产能数据-不考虑工序'!A:E,3,FALSE),0),0)</f>
      </c>
      <c r="K554" s="2">
        <f>IFERROR(VLOOKUP(B554,'输入-物料产能数据-不考虑工序'!A:E,4,FALSE),0)</f>
      </c>
      <c r="L554" s="2">
        <f>IFERROR(VLOOKUP(B554,'输入-物料产能数据-不考虑工序'!A:E,5,FALSE),0)</f>
      </c>
      <c r="M554">
        <f>IFERROR(VLOOKUP(A554,'输入_需求计划'!A:I,9,FALSE),0)</f>
      </c>
    </row>
    <row r="555">
      <c r="A555" s="20">
        <f>'输入_需求计划'!A555</f>
      </c>
      <c r="B555" s="20">
        <f>'输入_需求计划'!C555</f>
      </c>
      <c r="C555" s="20">
        <f>'输入_需求计划'!D555</f>
      </c>
      <c r="D555" s="20">
        <f>'输入_需求计划'!G555</f>
      </c>
      <c r="E555" s="59">
        <f>'输入_需求计划'!H555</f>
      </c>
      <c r="F555" s="2">
        <f>IFERROR(VLOOKUP(B555,'输入_物料库存信息'!A:F,3,FALSE),0)+IFERROR(VLOOKUP(B555,'未完工数据透视表2'!A:B,2,FALSE),0)</f>
      </c>
      <c r="G555" s="2">
        <f>IFERROR(VLOOKUP(B555,'输入_物料库存信息'!A:F,4,FALSE),0)</f>
      </c>
      <c r="H555" s="2">
        <f>IFERROR(VLOOKUP(B555,'输入_物料库存信息'!A:F,5,FALSE),0)</f>
      </c>
      <c r="I555" s="2">
        <f>IFERROR(VLOOKUP(B555,'输入_物料库存信息'!A:F,6,FALSE),0)</f>
      </c>
      <c r="J555" s="2">
        <f>IFERROR(IFERROR(VLOOKUP(B555,'输入-物料产能数据-不考虑工序'!A:E,3,FALSE),0),0)</f>
      </c>
      <c r="K555" s="2">
        <f>IFERROR(VLOOKUP(B555,'输入-物料产能数据-不考虑工序'!A:E,4,FALSE),0)</f>
      </c>
      <c r="L555" s="2">
        <f>IFERROR(VLOOKUP(B555,'输入-物料产能数据-不考虑工序'!A:E,5,FALSE),0)</f>
      </c>
      <c r="M555">
        <f>IFERROR(VLOOKUP(A555,'输入_需求计划'!A:I,9,FALSE),0)</f>
      </c>
    </row>
    <row r="556">
      <c r="A556" s="20">
        <f>'输入_需求计划'!A556</f>
      </c>
      <c r="B556" s="20">
        <f>'输入_需求计划'!C556</f>
      </c>
      <c r="C556" s="20">
        <f>'输入_需求计划'!D556</f>
      </c>
      <c r="D556" s="20">
        <f>'输入_需求计划'!G556</f>
      </c>
      <c r="E556" s="59">
        <f>'输入_需求计划'!H556</f>
      </c>
      <c r="F556" s="2">
        <f>IFERROR(VLOOKUP(B556,'输入_物料库存信息'!A:F,3,FALSE),0)+IFERROR(VLOOKUP(B556,'未完工数据透视表2'!A:B,2,FALSE),0)</f>
      </c>
      <c r="G556" s="2">
        <f>IFERROR(VLOOKUP(B556,'输入_物料库存信息'!A:F,4,FALSE),0)</f>
      </c>
      <c r="H556" s="2">
        <f>IFERROR(VLOOKUP(B556,'输入_物料库存信息'!A:F,5,FALSE),0)</f>
      </c>
      <c r="I556" s="2">
        <f>IFERROR(VLOOKUP(B556,'输入_物料库存信息'!A:F,6,FALSE),0)</f>
      </c>
      <c r="J556" s="2">
        <f>IFERROR(IFERROR(VLOOKUP(B556,'输入-物料产能数据-不考虑工序'!A:E,3,FALSE),0),0)</f>
      </c>
      <c r="K556" s="2">
        <f>IFERROR(VLOOKUP(B556,'输入-物料产能数据-不考虑工序'!A:E,4,FALSE),0)</f>
      </c>
      <c r="L556" s="2">
        <f>IFERROR(VLOOKUP(B556,'输入-物料产能数据-不考虑工序'!A:E,5,FALSE),0)</f>
      </c>
      <c r="M556">
        <f>IFERROR(VLOOKUP(A556,'输入_需求计划'!A:I,9,FALSE),0)</f>
      </c>
    </row>
    <row r="557">
      <c r="A557" s="20">
        <f>'输入_需求计划'!A557</f>
      </c>
      <c r="B557" s="20">
        <f>'输入_需求计划'!C557</f>
      </c>
      <c r="C557" s="20">
        <f>'输入_需求计划'!D557</f>
      </c>
      <c r="D557" s="20">
        <f>'输入_需求计划'!G557</f>
      </c>
      <c r="E557" s="59">
        <f>'输入_需求计划'!H557</f>
      </c>
      <c r="F557" s="2">
        <f>IFERROR(VLOOKUP(B557,'输入_物料库存信息'!A:F,3,FALSE),0)+IFERROR(VLOOKUP(B557,'未完工数据透视表2'!A:B,2,FALSE),0)</f>
      </c>
      <c r="G557" s="2">
        <f>IFERROR(VLOOKUP(B557,'输入_物料库存信息'!A:F,4,FALSE),0)</f>
      </c>
      <c r="H557" s="2">
        <f>IFERROR(VLOOKUP(B557,'输入_物料库存信息'!A:F,5,FALSE),0)</f>
      </c>
      <c r="I557" s="2">
        <f>IFERROR(VLOOKUP(B557,'输入_物料库存信息'!A:F,6,FALSE),0)</f>
      </c>
      <c r="J557" s="2">
        <f>IFERROR(IFERROR(VLOOKUP(B557,'输入-物料产能数据-不考虑工序'!A:E,3,FALSE),0),0)</f>
      </c>
      <c r="K557" s="2">
        <f>IFERROR(VLOOKUP(B557,'输入-物料产能数据-不考虑工序'!A:E,4,FALSE),0)</f>
      </c>
      <c r="L557" s="2">
        <f>IFERROR(VLOOKUP(B557,'输入-物料产能数据-不考虑工序'!A:E,5,FALSE),0)</f>
      </c>
      <c r="M557">
        <f>IFERROR(VLOOKUP(A557,'输入_需求计划'!A:I,9,FALSE),0)</f>
      </c>
    </row>
    <row r="558">
      <c r="A558" s="20">
        <f>'输入_需求计划'!A558</f>
      </c>
      <c r="B558" s="20">
        <f>'输入_需求计划'!C558</f>
      </c>
      <c r="C558" s="20">
        <f>'输入_需求计划'!D558</f>
      </c>
      <c r="D558" s="20">
        <f>'输入_需求计划'!G558</f>
      </c>
      <c r="E558" s="59">
        <f>'输入_需求计划'!H558</f>
      </c>
      <c r="F558" s="2">
        <f>IFERROR(VLOOKUP(B558,'输入_物料库存信息'!A:F,3,FALSE),0)+IFERROR(VLOOKUP(B558,'未完工数据透视表2'!A:B,2,FALSE),0)</f>
      </c>
      <c r="G558" s="2">
        <f>IFERROR(VLOOKUP(B558,'输入_物料库存信息'!A:F,4,FALSE),0)</f>
      </c>
      <c r="H558" s="2">
        <f>IFERROR(VLOOKUP(B558,'输入_物料库存信息'!A:F,5,FALSE),0)</f>
      </c>
      <c r="I558" s="2">
        <f>IFERROR(VLOOKUP(B558,'输入_物料库存信息'!A:F,6,FALSE),0)</f>
      </c>
      <c r="J558" s="2">
        <f>IFERROR(IFERROR(VLOOKUP(B558,'输入-物料产能数据-不考虑工序'!A:E,3,FALSE),0),0)</f>
      </c>
      <c r="K558" s="2">
        <f>IFERROR(VLOOKUP(B558,'输入-物料产能数据-不考虑工序'!A:E,4,FALSE),0)</f>
      </c>
      <c r="L558" s="2">
        <f>IFERROR(VLOOKUP(B558,'输入-物料产能数据-不考虑工序'!A:E,5,FALSE),0)</f>
      </c>
      <c r="M558">
        <f>IFERROR(VLOOKUP(A558,'输入_需求计划'!A:I,9,FALSE),0)</f>
      </c>
    </row>
    <row r="559">
      <c r="A559" s="20">
        <f>'输入_需求计划'!A559</f>
      </c>
      <c r="B559" s="20">
        <f>'输入_需求计划'!C559</f>
      </c>
      <c r="C559" s="20">
        <f>'输入_需求计划'!D559</f>
      </c>
      <c r="D559" s="20">
        <f>'输入_需求计划'!G559</f>
      </c>
      <c r="E559" s="59">
        <f>'输入_需求计划'!H559</f>
      </c>
      <c r="F559" s="2">
        <f>IFERROR(VLOOKUP(B559,'输入_物料库存信息'!A:F,3,FALSE),0)+IFERROR(VLOOKUP(B559,'未完工数据透视表2'!A:B,2,FALSE),0)</f>
      </c>
      <c r="G559" s="2">
        <f>IFERROR(VLOOKUP(B559,'输入_物料库存信息'!A:F,4,FALSE),0)</f>
      </c>
      <c r="H559" s="2">
        <f>IFERROR(VLOOKUP(B559,'输入_物料库存信息'!A:F,5,FALSE),0)</f>
      </c>
      <c r="I559" s="2">
        <f>IFERROR(VLOOKUP(B559,'输入_物料库存信息'!A:F,6,FALSE),0)</f>
      </c>
      <c r="J559" s="2">
        <f>IFERROR(IFERROR(VLOOKUP(B559,'输入-物料产能数据-不考虑工序'!A:E,3,FALSE),0),0)</f>
      </c>
      <c r="K559" s="2">
        <f>IFERROR(VLOOKUP(B559,'输入-物料产能数据-不考虑工序'!A:E,4,FALSE),0)</f>
      </c>
      <c r="L559" s="2">
        <f>IFERROR(VLOOKUP(B559,'输入-物料产能数据-不考虑工序'!A:E,5,FALSE),0)</f>
      </c>
      <c r="M559">
        <f>IFERROR(VLOOKUP(A559,'输入_需求计划'!A:I,9,FALSE),0)</f>
      </c>
    </row>
    <row r="560">
      <c r="A560" s="20">
        <f>'输入_需求计划'!A560</f>
      </c>
      <c r="B560" s="20">
        <f>'输入_需求计划'!C560</f>
      </c>
      <c r="C560" s="20">
        <f>'输入_需求计划'!D560</f>
      </c>
      <c r="D560" s="20">
        <f>'输入_需求计划'!G560</f>
      </c>
      <c r="E560" s="59">
        <f>'输入_需求计划'!H560</f>
      </c>
      <c r="F560" s="2">
        <f>IFERROR(VLOOKUP(B560,'输入_物料库存信息'!A:F,3,FALSE),0)+IFERROR(VLOOKUP(B560,'未完工数据透视表2'!A:B,2,FALSE),0)</f>
      </c>
      <c r="G560" s="2">
        <f>IFERROR(VLOOKUP(B560,'输入_物料库存信息'!A:F,4,FALSE),0)</f>
      </c>
      <c r="H560" s="2">
        <f>IFERROR(VLOOKUP(B560,'输入_物料库存信息'!A:F,5,FALSE),0)</f>
      </c>
      <c r="I560" s="2">
        <f>IFERROR(VLOOKUP(B560,'输入_物料库存信息'!A:F,6,FALSE),0)</f>
      </c>
      <c r="J560" s="2">
        <f>IFERROR(IFERROR(VLOOKUP(B560,'输入-物料产能数据-不考虑工序'!A:E,3,FALSE),0),0)</f>
      </c>
      <c r="K560" s="2">
        <f>IFERROR(VLOOKUP(B560,'输入-物料产能数据-不考虑工序'!A:E,4,FALSE),0)</f>
      </c>
      <c r="L560" s="2">
        <f>IFERROR(VLOOKUP(B560,'输入-物料产能数据-不考虑工序'!A:E,5,FALSE),0)</f>
      </c>
      <c r="M560">
        <f>IFERROR(VLOOKUP(A560,'输入_需求计划'!A:I,9,FALSE),0)</f>
      </c>
    </row>
    <row r="561">
      <c r="A561" s="20">
        <f>'输入_需求计划'!A561</f>
      </c>
      <c r="B561" s="20">
        <f>'输入_需求计划'!C561</f>
      </c>
      <c r="C561" s="20">
        <f>'输入_需求计划'!D561</f>
      </c>
      <c r="D561" s="20">
        <f>'输入_需求计划'!G561</f>
      </c>
      <c r="E561" s="59">
        <f>'输入_需求计划'!H561</f>
      </c>
      <c r="F561" s="2">
        <f>IFERROR(VLOOKUP(B561,'输入_物料库存信息'!A:F,3,FALSE),0)+IFERROR(VLOOKUP(B561,'未完工数据透视表2'!A:B,2,FALSE),0)</f>
      </c>
      <c r="G561" s="2">
        <f>IFERROR(VLOOKUP(B561,'输入_物料库存信息'!A:F,4,FALSE),0)</f>
      </c>
      <c r="H561" s="2">
        <f>IFERROR(VLOOKUP(B561,'输入_物料库存信息'!A:F,5,FALSE),0)</f>
      </c>
      <c r="I561" s="2">
        <f>IFERROR(VLOOKUP(B561,'输入_物料库存信息'!A:F,6,FALSE),0)</f>
      </c>
      <c r="J561" s="2">
        <f>IFERROR(IFERROR(VLOOKUP(B561,'输入-物料产能数据-不考虑工序'!A:E,3,FALSE),0),0)</f>
      </c>
      <c r="K561" s="2">
        <f>IFERROR(VLOOKUP(B561,'输入-物料产能数据-不考虑工序'!A:E,4,FALSE),0)</f>
      </c>
      <c r="L561" s="2">
        <f>IFERROR(VLOOKUP(B561,'输入-物料产能数据-不考虑工序'!A:E,5,FALSE),0)</f>
      </c>
      <c r="M561">
        <f>IFERROR(VLOOKUP(A561,'输入_需求计划'!A:I,9,FALSE),0)</f>
      </c>
    </row>
    <row r="562">
      <c r="A562" s="20">
        <f>'输入_需求计划'!A562</f>
      </c>
      <c r="B562" s="20">
        <f>'输入_需求计划'!C562</f>
      </c>
      <c r="C562" s="20">
        <f>'输入_需求计划'!D562</f>
      </c>
      <c r="D562" s="20">
        <f>'输入_需求计划'!G562</f>
      </c>
      <c r="E562" s="59">
        <f>'输入_需求计划'!H562</f>
      </c>
      <c r="F562" s="2">
        <f>IFERROR(VLOOKUP(B562,'输入_物料库存信息'!A:F,3,FALSE),0)+IFERROR(VLOOKUP(B562,'未完工数据透视表2'!A:B,2,FALSE),0)</f>
      </c>
      <c r="G562" s="2">
        <f>IFERROR(VLOOKUP(B562,'输入_物料库存信息'!A:F,4,FALSE),0)</f>
      </c>
      <c r="H562" s="2">
        <f>IFERROR(VLOOKUP(B562,'输入_物料库存信息'!A:F,5,FALSE),0)</f>
      </c>
      <c r="I562" s="2">
        <f>IFERROR(VLOOKUP(B562,'输入_物料库存信息'!A:F,6,FALSE),0)</f>
      </c>
      <c r="J562" s="2">
        <f>IFERROR(IFERROR(VLOOKUP(B562,'输入-物料产能数据-不考虑工序'!A:E,3,FALSE),0),0)</f>
      </c>
      <c r="K562" s="2">
        <f>IFERROR(VLOOKUP(B562,'输入-物料产能数据-不考虑工序'!A:E,4,FALSE),0)</f>
      </c>
      <c r="L562" s="2">
        <f>IFERROR(VLOOKUP(B562,'输入-物料产能数据-不考虑工序'!A:E,5,FALSE),0)</f>
      </c>
      <c r="M562">
        <f>IFERROR(VLOOKUP(A562,'输入_需求计划'!A:I,9,FALSE),0)</f>
      </c>
    </row>
    <row r="563">
      <c r="A563" s="20">
        <f>'输入_需求计划'!A563</f>
      </c>
      <c r="B563" s="20">
        <f>'输入_需求计划'!C563</f>
      </c>
      <c r="C563" s="20">
        <f>'输入_需求计划'!D563</f>
      </c>
      <c r="D563" s="20">
        <f>'输入_需求计划'!G563</f>
      </c>
      <c r="E563" s="59">
        <f>'输入_需求计划'!H563</f>
      </c>
      <c r="F563" s="2">
        <f>IFERROR(VLOOKUP(B563,'输入_物料库存信息'!A:F,3,FALSE),0)+IFERROR(VLOOKUP(B563,'未完工数据透视表2'!A:B,2,FALSE),0)</f>
      </c>
      <c r="G563" s="2">
        <f>IFERROR(VLOOKUP(B563,'输入_物料库存信息'!A:F,4,FALSE),0)</f>
      </c>
      <c r="H563" s="2">
        <f>IFERROR(VLOOKUP(B563,'输入_物料库存信息'!A:F,5,FALSE),0)</f>
      </c>
      <c r="I563" s="2">
        <f>IFERROR(VLOOKUP(B563,'输入_物料库存信息'!A:F,6,FALSE),0)</f>
      </c>
      <c r="J563" s="2">
        <f>IFERROR(IFERROR(VLOOKUP(B563,'输入-物料产能数据-不考虑工序'!A:E,3,FALSE),0),0)</f>
      </c>
      <c r="K563" s="2">
        <f>IFERROR(VLOOKUP(B563,'输入-物料产能数据-不考虑工序'!A:E,4,FALSE),0)</f>
      </c>
      <c r="L563" s="2">
        <f>IFERROR(VLOOKUP(B563,'输入-物料产能数据-不考虑工序'!A:E,5,FALSE),0)</f>
      </c>
      <c r="M563">
        <f>IFERROR(VLOOKUP(A563,'输入_需求计划'!A:I,9,FALSE),0)</f>
      </c>
    </row>
    <row r="564">
      <c r="A564" s="20">
        <f>'输入_需求计划'!A564</f>
      </c>
      <c r="B564" s="20">
        <f>'输入_需求计划'!C564</f>
      </c>
      <c r="C564" s="20">
        <f>'输入_需求计划'!D564</f>
      </c>
      <c r="D564" s="20">
        <f>'输入_需求计划'!G564</f>
      </c>
      <c r="E564" s="59">
        <f>'输入_需求计划'!H564</f>
      </c>
      <c r="F564" s="2">
        <f>IFERROR(VLOOKUP(B564,'输入_物料库存信息'!A:F,3,FALSE),0)+IFERROR(VLOOKUP(B564,'未完工数据透视表2'!A:B,2,FALSE),0)</f>
      </c>
      <c r="G564" s="2">
        <f>IFERROR(VLOOKUP(B564,'输入_物料库存信息'!A:F,4,FALSE),0)</f>
      </c>
      <c r="H564" s="2">
        <f>IFERROR(VLOOKUP(B564,'输入_物料库存信息'!A:F,5,FALSE),0)</f>
      </c>
      <c r="I564" s="2">
        <f>IFERROR(VLOOKUP(B564,'输入_物料库存信息'!A:F,6,FALSE),0)</f>
      </c>
      <c r="J564" s="2">
        <f>IFERROR(IFERROR(VLOOKUP(B564,'输入-物料产能数据-不考虑工序'!A:E,3,FALSE),0),0)</f>
      </c>
      <c r="K564" s="2">
        <f>IFERROR(VLOOKUP(B564,'输入-物料产能数据-不考虑工序'!A:E,4,FALSE),0)</f>
      </c>
      <c r="L564" s="2">
        <f>IFERROR(VLOOKUP(B564,'输入-物料产能数据-不考虑工序'!A:E,5,FALSE),0)</f>
      </c>
      <c r="M564">
        <f>IFERROR(VLOOKUP(A564,'输入_需求计划'!A:I,9,FALSE),0)</f>
      </c>
    </row>
    <row r="565">
      <c r="A565" s="20">
        <f>'输入_需求计划'!A565</f>
      </c>
      <c r="B565" s="20">
        <f>'输入_需求计划'!C565</f>
      </c>
      <c r="C565" s="20">
        <f>'输入_需求计划'!D565</f>
      </c>
      <c r="D565" s="20">
        <f>'输入_需求计划'!G565</f>
      </c>
      <c r="E565" s="59">
        <f>'输入_需求计划'!H565</f>
      </c>
      <c r="F565" s="2">
        <f>IFERROR(VLOOKUP(B565,'输入_物料库存信息'!A:F,3,FALSE),0)+IFERROR(VLOOKUP(B565,'未完工数据透视表2'!A:B,2,FALSE),0)</f>
      </c>
      <c r="G565" s="2">
        <f>IFERROR(VLOOKUP(B565,'输入_物料库存信息'!A:F,4,FALSE),0)</f>
      </c>
      <c r="H565" s="2">
        <f>IFERROR(VLOOKUP(B565,'输入_物料库存信息'!A:F,5,FALSE),0)</f>
      </c>
      <c r="I565" s="2">
        <f>IFERROR(VLOOKUP(B565,'输入_物料库存信息'!A:F,6,FALSE),0)</f>
      </c>
      <c r="J565" s="2">
        <f>IFERROR(IFERROR(VLOOKUP(B565,'输入-物料产能数据-不考虑工序'!A:E,3,FALSE),0),0)</f>
      </c>
      <c r="K565" s="2">
        <f>IFERROR(VLOOKUP(B565,'输入-物料产能数据-不考虑工序'!A:E,4,FALSE),0)</f>
      </c>
      <c r="L565" s="2">
        <f>IFERROR(VLOOKUP(B565,'输入-物料产能数据-不考虑工序'!A:E,5,FALSE),0)</f>
      </c>
      <c r="M565">
        <f>IFERROR(VLOOKUP(A565,'输入_需求计划'!A:I,9,FALSE),0)</f>
      </c>
    </row>
    <row r="566">
      <c r="A566" s="20">
        <f>'输入_需求计划'!A566</f>
      </c>
      <c r="B566" s="20">
        <f>'输入_需求计划'!C566</f>
      </c>
      <c r="C566" s="20">
        <f>'输入_需求计划'!D566</f>
      </c>
      <c r="D566" s="20">
        <f>'输入_需求计划'!G566</f>
      </c>
      <c r="E566" s="59">
        <f>'输入_需求计划'!H566</f>
      </c>
      <c r="F566" s="2">
        <f>IFERROR(VLOOKUP(B566,'输入_物料库存信息'!A:F,3,FALSE),0)+IFERROR(VLOOKUP(B566,'未完工数据透视表2'!A:B,2,FALSE),0)</f>
      </c>
      <c r="G566" s="2">
        <f>IFERROR(VLOOKUP(B566,'输入_物料库存信息'!A:F,4,FALSE),0)</f>
      </c>
      <c r="H566" s="2">
        <f>IFERROR(VLOOKUP(B566,'输入_物料库存信息'!A:F,5,FALSE),0)</f>
      </c>
      <c r="I566" s="2">
        <f>IFERROR(VLOOKUP(B566,'输入_物料库存信息'!A:F,6,FALSE),0)</f>
      </c>
      <c r="J566" s="2">
        <f>IFERROR(IFERROR(VLOOKUP(B566,'输入-物料产能数据-不考虑工序'!A:E,3,FALSE),0),0)</f>
      </c>
      <c r="K566" s="2">
        <f>IFERROR(VLOOKUP(B566,'输入-物料产能数据-不考虑工序'!A:E,4,FALSE),0)</f>
      </c>
      <c r="L566" s="2">
        <f>IFERROR(VLOOKUP(B566,'输入-物料产能数据-不考虑工序'!A:E,5,FALSE),0)</f>
      </c>
      <c r="M566">
        <f>IFERROR(VLOOKUP(A566,'输入_需求计划'!A:I,9,FALSE),0)</f>
      </c>
    </row>
    <row r="567">
      <c r="A567" s="20">
        <f>'输入_需求计划'!A567</f>
      </c>
      <c r="B567" s="20">
        <f>'输入_需求计划'!C567</f>
      </c>
      <c r="C567" s="20">
        <f>'输入_需求计划'!D567</f>
      </c>
      <c r="D567" s="20">
        <f>'输入_需求计划'!G567</f>
      </c>
      <c r="E567" s="59">
        <f>'输入_需求计划'!H567</f>
      </c>
      <c r="F567" s="2">
        <f>IFERROR(VLOOKUP(B567,'输入_物料库存信息'!A:F,3,FALSE),0)+IFERROR(VLOOKUP(B567,'未完工数据透视表2'!A:B,2,FALSE),0)</f>
      </c>
      <c r="G567" s="2">
        <f>IFERROR(VLOOKUP(B567,'输入_物料库存信息'!A:F,4,FALSE),0)</f>
      </c>
      <c r="H567" s="2">
        <f>IFERROR(VLOOKUP(B567,'输入_物料库存信息'!A:F,5,FALSE),0)</f>
      </c>
      <c r="I567" s="2">
        <f>IFERROR(VLOOKUP(B567,'输入_物料库存信息'!A:F,6,FALSE),0)</f>
      </c>
      <c r="J567" s="2">
        <f>IFERROR(IFERROR(VLOOKUP(B567,'输入-物料产能数据-不考虑工序'!A:E,3,FALSE),0),0)</f>
      </c>
      <c r="K567" s="2">
        <f>IFERROR(VLOOKUP(B567,'输入-物料产能数据-不考虑工序'!A:E,4,FALSE),0)</f>
      </c>
      <c r="L567" s="2">
        <f>IFERROR(VLOOKUP(B567,'输入-物料产能数据-不考虑工序'!A:E,5,FALSE),0)</f>
      </c>
      <c r="M567">
        <f>IFERROR(VLOOKUP(A567,'输入_需求计划'!A:I,9,FALSE),0)</f>
      </c>
    </row>
    <row r="568">
      <c r="A568" s="20">
        <f>'输入_需求计划'!A568</f>
      </c>
      <c r="B568" s="20">
        <f>'输入_需求计划'!C568</f>
      </c>
      <c r="C568" s="20">
        <f>'输入_需求计划'!D568</f>
      </c>
      <c r="D568" s="20">
        <f>'输入_需求计划'!G568</f>
      </c>
      <c r="E568" s="59">
        <f>'输入_需求计划'!H568</f>
      </c>
      <c r="F568" s="2">
        <f>IFERROR(VLOOKUP(B568,'输入_物料库存信息'!A:F,3,FALSE),0)+IFERROR(VLOOKUP(B568,'未完工数据透视表2'!A:B,2,FALSE),0)</f>
      </c>
      <c r="G568" s="2">
        <f>IFERROR(VLOOKUP(B568,'输入_物料库存信息'!A:F,4,FALSE),0)</f>
      </c>
      <c r="H568" s="2">
        <f>IFERROR(VLOOKUP(B568,'输入_物料库存信息'!A:F,5,FALSE),0)</f>
      </c>
      <c r="I568" s="2">
        <f>IFERROR(VLOOKUP(B568,'输入_物料库存信息'!A:F,6,FALSE),0)</f>
      </c>
      <c r="J568" s="2">
        <f>IFERROR(IFERROR(VLOOKUP(B568,'输入-物料产能数据-不考虑工序'!A:E,3,FALSE),0),0)</f>
      </c>
      <c r="K568" s="2">
        <f>IFERROR(VLOOKUP(B568,'输入-物料产能数据-不考虑工序'!A:E,4,FALSE),0)</f>
      </c>
      <c r="L568" s="2">
        <f>IFERROR(VLOOKUP(B568,'输入-物料产能数据-不考虑工序'!A:E,5,FALSE),0)</f>
      </c>
      <c r="M568">
        <f>IFERROR(VLOOKUP(A568,'输入_需求计划'!A:I,9,FALSE),0)</f>
      </c>
    </row>
    <row r="569">
      <c r="A569" s="20">
        <f>'输入_需求计划'!A569</f>
      </c>
      <c r="B569" s="20">
        <f>'输入_需求计划'!C569</f>
      </c>
      <c r="C569" s="20">
        <f>'输入_需求计划'!D569</f>
      </c>
      <c r="D569" s="20">
        <f>'输入_需求计划'!G569</f>
      </c>
      <c r="E569" s="59">
        <f>'输入_需求计划'!H569</f>
      </c>
      <c r="F569" s="2">
        <f>IFERROR(VLOOKUP(B569,'输入_物料库存信息'!A:F,3,FALSE),0)+IFERROR(VLOOKUP(B569,'未完工数据透视表2'!A:B,2,FALSE),0)</f>
      </c>
      <c r="G569" s="2">
        <f>IFERROR(VLOOKUP(B569,'输入_物料库存信息'!A:F,4,FALSE),0)</f>
      </c>
      <c r="H569" s="2">
        <f>IFERROR(VLOOKUP(B569,'输入_物料库存信息'!A:F,5,FALSE),0)</f>
      </c>
      <c r="I569" s="2">
        <f>IFERROR(VLOOKUP(B569,'输入_物料库存信息'!A:F,6,FALSE),0)</f>
      </c>
      <c r="J569" s="2">
        <f>IFERROR(IFERROR(VLOOKUP(B569,'输入-物料产能数据-不考虑工序'!A:E,3,FALSE),0),0)</f>
      </c>
      <c r="K569" s="2">
        <f>IFERROR(VLOOKUP(B569,'输入-物料产能数据-不考虑工序'!A:E,4,FALSE),0)</f>
      </c>
      <c r="L569" s="2">
        <f>IFERROR(VLOOKUP(B569,'输入-物料产能数据-不考虑工序'!A:E,5,FALSE),0)</f>
      </c>
      <c r="M569">
        <f>IFERROR(VLOOKUP(A569,'输入_需求计划'!A:I,9,FALSE),0)</f>
      </c>
    </row>
    <row r="570">
      <c r="A570" s="20">
        <f>'输入_需求计划'!A570</f>
      </c>
      <c r="B570" s="20">
        <f>'输入_需求计划'!C570</f>
      </c>
      <c r="C570" s="20">
        <f>'输入_需求计划'!D570</f>
      </c>
      <c r="D570" s="20">
        <f>'输入_需求计划'!G570</f>
      </c>
      <c r="E570" s="59">
        <f>'输入_需求计划'!H570</f>
      </c>
      <c r="F570" s="2">
        <f>IFERROR(VLOOKUP(B570,'输入_物料库存信息'!A:F,3,FALSE),0)+IFERROR(VLOOKUP(B570,'未完工数据透视表2'!A:B,2,FALSE),0)</f>
      </c>
      <c r="G570" s="2">
        <f>IFERROR(VLOOKUP(B570,'输入_物料库存信息'!A:F,4,FALSE),0)</f>
      </c>
      <c r="H570" s="2">
        <f>IFERROR(VLOOKUP(B570,'输入_物料库存信息'!A:F,5,FALSE),0)</f>
      </c>
      <c r="I570" s="2">
        <f>IFERROR(VLOOKUP(B570,'输入_物料库存信息'!A:F,6,FALSE),0)</f>
      </c>
      <c r="J570" s="2">
        <f>IFERROR(IFERROR(VLOOKUP(B570,'输入-物料产能数据-不考虑工序'!A:E,3,FALSE),0),0)</f>
      </c>
      <c r="K570" s="2">
        <f>IFERROR(VLOOKUP(B570,'输入-物料产能数据-不考虑工序'!A:E,4,FALSE),0)</f>
      </c>
      <c r="L570" s="2">
        <f>IFERROR(VLOOKUP(B570,'输入-物料产能数据-不考虑工序'!A:E,5,FALSE),0)</f>
      </c>
      <c r="M570">
        <f>IFERROR(VLOOKUP(A570,'输入_需求计划'!A:I,9,FALSE),0)</f>
      </c>
    </row>
    <row r="571">
      <c r="A571" s="20">
        <f>'输入_需求计划'!A571</f>
      </c>
      <c r="B571" s="20">
        <f>'输入_需求计划'!C571</f>
      </c>
      <c r="C571" s="20">
        <f>'输入_需求计划'!D571</f>
      </c>
      <c r="D571" s="20">
        <f>'输入_需求计划'!G571</f>
      </c>
      <c r="E571" s="59">
        <f>'输入_需求计划'!H571</f>
      </c>
      <c r="F571" s="2">
        <f>IFERROR(VLOOKUP(B571,'输入_物料库存信息'!A:F,3,FALSE),0)+IFERROR(VLOOKUP(B571,'未完工数据透视表2'!A:B,2,FALSE),0)</f>
      </c>
      <c r="G571" s="2">
        <f>IFERROR(VLOOKUP(B571,'输入_物料库存信息'!A:F,4,FALSE),0)</f>
      </c>
      <c r="H571" s="2">
        <f>IFERROR(VLOOKUP(B571,'输入_物料库存信息'!A:F,5,FALSE),0)</f>
      </c>
      <c r="I571" s="2">
        <f>IFERROR(VLOOKUP(B571,'输入_物料库存信息'!A:F,6,FALSE),0)</f>
      </c>
      <c r="J571" s="2">
        <f>IFERROR(IFERROR(VLOOKUP(B571,'输入-物料产能数据-不考虑工序'!A:E,3,FALSE),0),0)</f>
      </c>
      <c r="K571" s="2">
        <f>IFERROR(VLOOKUP(B571,'输入-物料产能数据-不考虑工序'!A:E,4,FALSE),0)</f>
      </c>
      <c r="L571" s="2">
        <f>IFERROR(VLOOKUP(B571,'输入-物料产能数据-不考虑工序'!A:E,5,FALSE),0)</f>
      </c>
      <c r="M571">
        <f>IFERROR(VLOOKUP(A571,'输入_需求计划'!A:I,9,FALSE),0)</f>
      </c>
    </row>
    <row r="572">
      <c r="A572" s="20">
        <f>'输入_需求计划'!A572</f>
      </c>
      <c r="B572" s="20">
        <f>'输入_需求计划'!C572</f>
      </c>
      <c r="C572" s="20">
        <f>'输入_需求计划'!D572</f>
      </c>
      <c r="D572" s="20">
        <f>'输入_需求计划'!G572</f>
      </c>
      <c r="E572" s="59">
        <f>'输入_需求计划'!H572</f>
      </c>
      <c r="F572" s="2">
        <f>IFERROR(VLOOKUP(B572,'输入_物料库存信息'!A:F,3,FALSE),0)+IFERROR(VLOOKUP(B572,'未完工数据透视表2'!A:B,2,FALSE),0)</f>
      </c>
      <c r="G572" s="2">
        <f>IFERROR(VLOOKUP(B572,'输入_物料库存信息'!A:F,4,FALSE),0)</f>
      </c>
      <c r="H572" s="2">
        <f>IFERROR(VLOOKUP(B572,'输入_物料库存信息'!A:F,5,FALSE),0)</f>
      </c>
      <c r="I572" s="2">
        <f>IFERROR(VLOOKUP(B572,'输入_物料库存信息'!A:F,6,FALSE),0)</f>
      </c>
      <c r="J572" s="2">
        <f>IFERROR(IFERROR(VLOOKUP(B572,'输入-物料产能数据-不考虑工序'!A:E,3,FALSE),0),0)</f>
      </c>
      <c r="K572" s="2">
        <f>IFERROR(VLOOKUP(B572,'输入-物料产能数据-不考虑工序'!A:E,4,FALSE),0)</f>
      </c>
      <c r="L572" s="2">
        <f>IFERROR(VLOOKUP(B572,'输入-物料产能数据-不考虑工序'!A:E,5,FALSE),0)</f>
      </c>
      <c r="M572">
        <f>IFERROR(VLOOKUP(A572,'输入_需求计划'!A:I,9,FALSE),0)</f>
      </c>
    </row>
    <row r="573">
      <c r="A573" s="20">
        <f>'输入_需求计划'!A573</f>
      </c>
      <c r="B573" s="20">
        <f>'输入_需求计划'!C573</f>
      </c>
      <c r="C573" s="20">
        <f>'输入_需求计划'!D573</f>
      </c>
      <c r="D573" s="20">
        <f>'输入_需求计划'!G573</f>
      </c>
      <c r="E573" s="59">
        <f>'输入_需求计划'!H573</f>
      </c>
      <c r="F573" s="2">
        <f>IFERROR(VLOOKUP(B573,'输入_物料库存信息'!A:F,3,FALSE),0)+IFERROR(VLOOKUP(B573,'未完工数据透视表2'!A:B,2,FALSE),0)</f>
      </c>
      <c r="G573" s="2">
        <f>IFERROR(VLOOKUP(B573,'输入_物料库存信息'!A:F,4,FALSE),0)</f>
      </c>
      <c r="H573" s="2">
        <f>IFERROR(VLOOKUP(B573,'输入_物料库存信息'!A:F,5,FALSE),0)</f>
      </c>
      <c r="I573" s="2">
        <f>IFERROR(VLOOKUP(B573,'输入_物料库存信息'!A:F,6,FALSE),0)</f>
      </c>
      <c r="J573" s="2">
        <f>IFERROR(IFERROR(VLOOKUP(B573,'输入-物料产能数据-不考虑工序'!A:E,3,FALSE),0),0)</f>
      </c>
      <c r="K573" s="2">
        <f>IFERROR(VLOOKUP(B573,'输入-物料产能数据-不考虑工序'!A:E,4,FALSE),0)</f>
      </c>
      <c r="L573" s="2">
        <f>IFERROR(VLOOKUP(B573,'输入-物料产能数据-不考虑工序'!A:E,5,FALSE),0)</f>
      </c>
      <c r="M573">
        <f>IFERROR(VLOOKUP(A573,'输入_需求计划'!A:I,9,FALSE),0)</f>
      </c>
    </row>
    <row r="574">
      <c r="A574" s="20">
        <f>'输入_需求计划'!A574</f>
      </c>
      <c r="B574" s="20">
        <f>'输入_需求计划'!C574</f>
      </c>
      <c r="C574" s="20">
        <f>'输入_需求计划'!D574</f>
      </c>
      <c r="D574" s="20">
        <f>'输入_需求计划'!G574</f>
      </c>
      <c r="E574" s="59">
        <f>'输入_需求计划'!H574</f>
      </c>
      <c r="F574" s="2">
        <f>IFERROR(VLOOKUP(B574,'输入_物料库存信息'!A:F,3,FALSE),0)+IFERROR(VLOOKUP(B574,'未完工数据透视表2'!A:B,2,FALSE),0)</f>
      </c>
      <c r="G574" s="2">
        <f>IFERROR(VLOOKUP(B574,'输入_物料库存信息'!A:F,4,FALSE),0)</f>
      </c>
      <c r="H574" s="2">
        <f>IFERROR(VLOOKUP(B574,'输入_物料库存信息'!A:F,5,FALSE),0)</f>
      </c>
      <c r="I574" s="2">
        <f>IFERROR(VLOOKUP(B574,'输入_物料库存信息'!A:F,6,FALSE),0)</f>
      </c>
      <c r="J574" s="2">
        <f>IFERROR(IFERROR(VLOOKUP(B574,'输入-物料产能数据-不考虑工序'!A:E,3,FALSE),0),0)</f>
      </c>
      <c r="K574" s="2">
        <f>IFERROR(VLOOKUP(B574,'输入-物料产能数据-不考虑工序'!A:E,4,FALSE),0)</f>
      </c>
      <c r="L574" s="2">
        <f>IFERROR(VLOOKUP(B574,'输入-物料产能数据-不考虑工序'!A:E,5,FALSE),0)</f>
      </c>
      <c r="M574">
        <f>IFERROR(VLOOKUP(A574,'输入_需求计划'!A:I,9,FALSE),0)</f>
      </c>
    </row>
    <row r="575">
      <c r="A575" s="20">
        <f>'输入_需求计划'!A575</f>
      </c>
      <c r="B575" s="20">
        <f>'输入_需求计划'!C575</f>
      </c>
      <c r="C575" s="20">
        <f>'输入_需求计划'!D575</f>
      </c>
      <c r="D575" s="20">
        <f>'输入_需求计划'!G575</f>
      </c>
      <c r="E575" s="59">
        <f>'输入_需求计划'!H575</f>
      </c>
      <c r="F575" s="2">
        <f>IFERROR(VLOOKUP(B575,'输入_物料库存信息'!A:F,3,FALSE),0)+IFERROR(VLOOKUP(B575,'未完工数据透视表2'!A:B,2,FALSE),0)</f>
      </c>
      <c r="G575" s="2">
        <f>IFERROR(VLOOKUP(B575,'输入_物料库存信息'!A:F,4,FALSE),0)</f>
      </c>
      <c r="H575" s="2">
        <f>IFERROR(VLOOKUP(B575,'输入_物料库存信息'!A:F,5,FALSE),0)</f>
      </c>
      <c r="I575" s="2">
        <f>IFERROR(VLOOKUP(B575,'输入_物料库存信息'!A:F,6,FALSE),0)</f>
      </c>
      <c r="J575" s="2">
        <f>IFERROR(IFERROR(VLOOKUP(B575,'输入-物料产能数据-不考虑工序'!A:E,3,FALSE),0),0)</f>
      </c>
      <c r="K575" s="2">
        <f>IFERROR(VLOOKUP(B575,'输入-物料产能数据-不考虑工序'!A:E,4,FALSE),0)</f>
      </c>
      <c r="L575" s="2">
        <f>IFERROR(VLOOKUP(B575,'输入-物料产能数据-不考虑工序'!A:E,5,FALSE),0)</f>
      </c>
      <c r="M575">
        <f>IFERROR(VLOOKUP(A575,'输入_需求计划'!A:I,9,FALSE),0)</f>
      </c>
    </row>
    <row r="576">
      <c r="A576" s="20">
        <f>'输入_需求计划'!A576</f>
      </c>
      <c r="B576" s="20">
        <f>'输入_需求计划'!C576</f>
      </c>
      <c r="C576" s="20">
        <f>'输入_需求计划'!D576</f>
      </c>
      <c r="D576" s="20">
        <f>'输入_需求计划'!G576</f>
      </c>
      <c r="E576" s="59">
        <f>'输入_需求计划'!H576</f>
      </c>
      <c r="F576" s="2">
        <f>IFERROR(VLOOKUP(B576,'输入_物料库存信息'!A:F,3,FALSE),0)+IFERROR(VLOOKUP(B576,'未完工数据透视表2'!A:B,2,FALSE),0)</f>
      </c>
      <c r="G576" s="2">
        <f>IFERROR(VLOOKUP(B576,'输入_物料库存信息'!A:F,4,FALSE),0)</f>
      </c>
      <c r="H576" s="2">
        <f>IFERROR(VLOOKUP(B576,'输入_物料库存信息'!A:F,5,FALSE),0)</f>
      </c>
      <c r="I576" s="2">
        <f>IFERROR(VLOOKUP(B576,'输入_物料库存信息'!A:F,6,FALSE),0)</f>
      </c>
      <c r="J576" s="2">
        <f>IFERROR(IFERROR(VLOOKUP(B576,'输入-物料产能数据-不考虑工序'!A:E,3,FALSE),0),0)</f>
      </c>
      <c r="K576" s="2">
        <f>IFERROR(VLOOKUP(B576,'输入-物料产能数据-不考虑工序'!A:E,4,FALSE),0)</f>
      </c>
      <c r="L576" s="2">
        <f>IFERROR(VLOOKUP(B576,'输入-物料产能数据-不考虑工序'!A:E,5,FALSE),0)</f>
      </c>
      <c r="M576">
        <f>IFERROR(VLOOKUP(A576,'输入_需求计划'!A:I,9,FALSE),0)</f>
      </c>
    </row>
    <row r="577">
      <c r="A577" s="20">
        <f>'输入_需求计划'!A577</f>
      </c>
      <c r="B577" s="20">
        <f>'输入_需求计划'!C577</f>
      </c>
      <c r="C577" s="20">
        <f>'输入_需求计划'!D577</f>
      </c>
      <c r="D577" s="20">
        <f>'输入_需求计划'!G577</f>
      </c>
      <c r="E577" s="59">
        <f>'输入_需求计划'!H577</f>
      </c>
      <c r="F577" s="2">
        <f>IFERROR(VLOOKUP(B577,'输入_物料库存信息'!A:F,3,FALSE),0)+IFERROR(VLOOKUP(B577,'未完工数据透视表2'!A:B,2,FALSE),0)</f>
      </c>
      <c r="G577" s="2">
        <f>IFERROR(VLOOKUP(B577,'输入_物料库存信息'!A:F,4,FALSE),0)</f>
      </c>
      <c r="H577" s="2">
        <f>IFERROR(VLOOKUP(B577,'输入_物料库存信息'!A:F,5,FALSE),0)</f>
      </c>
      <c r="I577" s="2">
        <f>IFERROR(VLOOKUP(B577,'输入_物料库存信息'!A:F,6,FALSE),0)</f>
      </c>
      <c r="J577" s="2">
        <f>IFERROR(IFERROR(VLOOKUP(B577,'输入-物料产能数据-不考虑工序'!A:E,3,FALSE),0),0)</f>
      </c>
      <c r="K577" s="2">
        <f>IFERROR(VLOOKUP(B577,'输入-物料产能数据-不考虑工序'!A:E,4,FALSE),0)</f>
      </c>
      <c r="L577" s="2">
        <f>IFERROR(VLOOKUP(B577,'输入-物料产能数据-不考虑工序'!A:E,5,FALSE),0)</f>
      </c>
      <c r="M577">
        <f>IFERROR(VLOOKUP(A577,'输入_需求计划'!A:I,9,FALSE),0)</f>
      </c>
    </row>
    <row r="578">
      <c r="A578" s="20">
        <f>'输入_需求计划'!A578</f>
      </c>
      <c r="B578" s="20">
        <f>'输入_需求计划'!C578</f>
      </c>
      <c r="C578" s="20">
        <f>'输入_需求计划'!D578</f>
      </c>
      <c r="D578" s="20">
        <f>'输入_需求计划'!G578</f>
      </c>
      <c r="E578" s="59">
        <f>'输入_需求计划'!H578</f>
      </c>
      <c r="F578" s="2">
        <f>IFERROR(VLOOKUP(B578,'输入_物料库存信息'!A:F,3,FALSE),0)+IFERROR(VLOOKUP(B578,'未完工数据透视表2'!A:B,2,FALSE),0)</f>
      </c>
      <c r="G578" s="2">
        <f>IFERROR(VLOOKUP(B578,'输入_物料库存信息'!A:F,4,FALSE),0)</f>
      </c>
      <c r="H578" s="2">
        <f>IFERROR(VLOOKUP(B578,'输入_物料库存信息'!A:F,5,FALSE),0)</f>
      </c>
      <c r="I578" s="2">
        <f>IFERROR(VLOOKUP(B578,'输入_物料库存信息'!A:F,6,FALSE),0)</f>
      </c>
      <c r="J578" s="2">
        <f>IFERROR(IFERROR(VLOOKUP(B578,'输入-物料产能数据-不考虑工序'!A:E,3,FALSE),0),0)</f>
      </c>
      <c r="K578" s="2">
        <f>IFERROR(VLOOKUP(B578,'输入-物料产能数据-不考虑工序'!A:E,4,FALSE),0)</f>
      </c>
      <c r="L578" s="2">
        <f>IFERROR(VLOOKUP(B578,'输入-物料产能数据-不考虑工序'!A:E,5,FALSE),0)</f>
      </c>
      <c r="M578">
        <f>IFERROR(VLOOKUP(A578,'输入_需求计划'!A:I,9,FALSE),0)</f>
      </c>
    </row>
    <row r="579">
      <c r="A579" s="20">
        <f>'输入_需求计划'!A579</f>
      </c>
      <c r="B579" s="20">
        <f>'输入_需求计划'!C579</f>
      </c>
      <c r="C579" s="20">
        <f>'输入_需求计划'!D579</f>
      </c>
      <c r="D579" s="20">
        <f>'输入_需求计划'!G579</f>
      </c>
      <c r="E579" s="59">
        <f>'输入_需求计划'!H579</f>
      </c>
      <c r="F579" s="2">
        <f>IFERROR(VLOOKUP(B579,'输入_物料库存信息'!A:F,3,FALSE),0)+IFERROR(VLOOKUP(B579,'未完工数据透视表2'!A:B,2,FALSE),0)</f>
      </c>
      <c r="G579" s="2">
        <f>IFERROR(VLOOKUP(B579,'输入_物料库存信息'!A:F,4,FALSE),0)</f>
      </c>
      <c r="H579" s="2">
        <f>IFERROR(VLOOKUP(B579,'输入_物料库存信息'!A:F,5,FALSE),0)</f>
      </c>
      <c r="I579" s="2">
        <f>IFERROR(VLOOKUP(B579,'输入_物料库存信息'!A:F,6,FALSE),0)</f>
      </c>
      <c r="J579" s="2">
        <f>IFERROR(IFERROR(VLOOKUP(B579,'输入-物料产能数据-不考虑工序'!A:E,3,FALSE),0),0)</f>
      </c>
      <c r="K579" s="2">
        <f>IFERROR(VLOOKUP(B579,'输入-物料产能数据-不考虑工序'!A:E,4,FALSE),0)</f>
      </c>
      <c r="L579" s="2">
        <f>IFERROR(VLOOKUP(B579,'输入-物料产能数据-不考虑工序'!A:E,5,FALSE),0)</f>
      </c>
      <c r="M579">
        <f>IFERROR(VLOOKUP(A579,'输入_需求计划'!A:I,9,FALSE),0)</f>
      </c>
    </row>
    <row r="580">
      <c r="A580" s="20">
        <f>'输入_需求计划'!A580</f>
      </c>
      <c r="B580" s="20">
        <f>'输入_需求计划'!C580</f>
      </c>
      <c r="C580" s="20">
        <f>'输入_需求计划'!D580</f>
      </c>
      <c r="D580" s="20">
        <f>'输入_需求计划'!G580</f>
      </c>
      <c r="E580" s="59">
        <f>'输入_需求计划'!H580</f>
      </c>
      <c r="F580" s="2">
        <f>IFERROR(VLOOKUP(B580,'输入_物料库存信息'!A:F,3,FALSE),0)+IFERROR(VLOOKUP(B580,'未完工数据透视表2'!A:B,2,FALSE),0)</f>
      </c>
      <c r="G580" s="2">
        <f>IFERROR(VLOOKUP(B580,'输入_物料库存信息'!A:F,4,FALSE),0)</f>
      </c>
      <c r="H580" s="2">
        <f>IFERROR(VLOOKUP(B580,'输入_物料库存信息'!A:F,5,FALSE),0)</f>
      </c>
      <c r="I580" s="2">
        <f>IFERROR(VLOOKUP(B580,'输入_物料库存信息'!A:F,6,FALSE),0)</f>
      </c>
      <c r="J580" s="2">
        <f>IFERROR(IFERROR(VLOOKUP(B580,'输入-物料产能数据-不考虑工序'!A:E,3,FALSE),0),0)</f>
      </c>
      <c r="K580" s="2">
        <f>IFERROR(VLOOKUP(B580,'输入-物料产能数据-不考虑工序'!A:E,4,FALSE),0)</f>
      </c>
      <c r="L580" s="2">
        <f>IFERROR(VLOOKUP(B580,'输入-物料产能数据-不考虑工序'!A:E,5,FALSE),0)</f>
      </c>
      <c r="M580">
        <f>IFERROR(VLOOKUP(A580,'输入_需求计划'!A:I,9,FALSE),0)</f>
      </c>
    </row>
    <row r="581">
      <c r="A581" s="20">
        <f>'输入_需求计划'!A581</f>
      </c>
      <c r="B581" s="20">
        <f>'输入_需求计划'!C581</f>
      </c>
      <c r="C581" s="20">
        <f>'输入_需求计划'!D581</f>
      </c>
      <c r="D581" s="20">
        <f>'输入_需求计划'!G581</f>
      </c>
      <c r="E581" s="59">
        <f>'输入_需求计划'!H581</f>
      </c>
      <c r="F581" s="2">
        <f>IFERROR(VLOOKUP(B581,'输入_物料库存信息'!A:F,3,FALSE),0)+IFERROR(VLOOKUP(B581,'未完工数据透视表2'!A:B,2,FALSE),0)</f>
      </c>
      <c r="G581" s="2">
        <f>IFERROR(VLOOKUP(B581,'输入_物料库存信息'!A:F,4,FALSE),0)</f>
      </c>
      <c r="H581" s="2">
        <f>IFERROR(VLOOKUP(B581,'输入_物料库存信息'!A:F,5,FALSE),0)</f>
      </c>
      <c r="I581" s="2">
        <f>IFERROR(VLOOKUP(B581,'输入_物料库存信息'!A:F,6,FALSE),0)</f>
      </c>
      <c r="J581" s="2">
        <f>IFERROR(IFERROR(VLOOKUP(B581,'输入-物料产能数据-不考虑工序'!A:E,3,FALSE),0),0)</f>
      </c>
      <c r="K581" s="2">
        <f>IFERROR(VLOOKUP(B581,'输入-物料产能数据-不考虑工序'!A:E,4,FALSE),0)</f>
      </c>
      <c r="L581" s="2">
        <f>IFERROR(VLOOKUP(B581,'输入-物料产能数据-不考虑工序'!A:E,5,FALSE),0)</f>
      </c>
      <c r="M581">
        <f>IFERROR(VLOOKUP(A581,'输入_需求计划'!A:I,9,FALSE),0)</f>
      </c>
    </row>
    <row r="582">
      <c r="A582" s="20">
        <f>'输入_需求计划'!A582</f>
      </c>
      <c r="B582" s="20">
        <f>'输入_需求计划'!C582</f>
      </c>
      <c r="C582" s="20">
        <f>'输入_需求计划'!D582</f>
      </c>
      <c r="D582" s="20">
        <f>'输入_需求计划'!G582</f>
      </c>
      <c r="E582" s="59">
        <f>'输入_需求计划'!H582</f>
      </c>
      <c r="F582" s="2">
        <f>IFERROR(VLOOKUP(B582,'输入_物料库存信息'!A:F,3,FALSE),0)+IFERROR(VLOOKUP(B582,'未完工数据透视表2'!A:B,2,FALSE),0)</f>
      </c>
      <c r="G582" s="2">
        <f>IFERROR(VLOOKUP(B582,'输入_物料库存信息'!A:F,4,FALSE),0)</f>
      </c>
      <c r="H582" s="2">
        <f>IFERROR(VLOOKUP(B582,'输入_物料库存信息'!A:F,5,FALSE),0)</f>
      </c>
      <c r="I582" s="2">
        <f>IFERROR(VLOOKUP(B582,'输入_物料库存信息'!A:F,6,FALSE),0)</f>
      </c>
      <c r="J582" s="2">
        <f>IFERROR(IFERROR(VLOOKUP(B582,'输入-物料产能数据-不考虑工序'!A:E,3,FALSE),0),0)</f>
      </c>
      <c r="K582" s="2">
        <f>IFERROR(VLOOKUP(B582,'输入-物料产能数据-不考虑工序'!A:E,4,FALSE),0)</f>
      </c>
      <c r="L582" s="2">
        <f>IFERROR(VLOOKUP(B582,'输入-物料产能数据-不考虑工序'!A:E,5,FALSE),0)</f>
      </c>
      <c r="M582">
        <f>IFERROR(VLOOKUP(A582,'输入_需求计划'!A:I,9,FALSE),0)</f>
      </c>
    </row>
    <row r="583">
      <c r="A583" s="20">
        <f>'输入_需求计划'!A583</f>
      </c>
      <c r="B583" s="20">
        <f>'输入_需求计划'!C583</f>
      </c>
      <c r="C583" s="20">
        <f>'输入_需求计划'!D583</f>
      </c>
      <c r="D583" s="20">
        <f>'输入_需求计划'!G583</f>
      </c>
      <c r="E583" s="59">
        <f>'输入_需求计划'!H583</f>
      </c>
      <c r="F583" s="2">
        <f>IFERROR(VLOOKUP(B583,'输入_物料库存信息'!A:F,3,FALSE),0)+IFERROR(VLOOKUP(B583,'未完工数据透视表2'!A:B,2,FALSE),0)</f>
      </c>
      <c r="G583" s="2">
        <f>IFERROR(VLOOKUP(B583,'输入_物料库存信息'!A:F,4,FALSE),0)</f>
      </c>
      <c r="H583" s="2">
        <f>IFERROR(VLOOKUP(B583,'输入_物料库存信息'!A:F,5,FALSE),0)</f>
      </c>
      <c r="I583" s="2">
        <f>IFERROR(VLOOKUP(B583,'输入_物料库存信息'!A:F,6,FALSE),0)</f>
      </c>
      <c r="J583" s="2">
        <f>IFERROR(IFERROR(VLOOKUP(B583,'输入-物料产能数据-不考虑工序'!A:E,3,FALSE),0),0)</f>
      </c>
      <c r="K583" s="2">
        <f>IFERROR(VLOOKUP(B583,'输入-物料产能数据-不考虑工序'!A:E,4,FALSE),0)</f>
      </c>
      <c r="L583" s="2">
        <f>IFERROR(VLOOKUP(B583,'输入-物料产能数据-不考虑工序'!A:E,5,FALSE),0)</f>
      </c>
      <c r="M583">
        <f>IFERROR(VLOOKUP(A583,'输入_需求计划'!A:I,9,FALSE),0)</f>
      </c>
    </row>
    <row r="584">
      <c r="A584" s="20">
        <f>'输入_需求计划'!A584</f>
      </c>
      <c r="B584" s="20">
        <f>'输入_需求计划'!C584</f>
      </c>
      <c r="C584" s="20">
        <f>'输入_需求计划'!D584</f>
      </c>
      <c r="D584" s="20">
        <f>'输入_需求计划'!G584</f>
      </c>
      <c r="E584" s="59">
        <f>'输入_需求计划'!H584</f>
      </c>
      <c r="F584" s="2">
        <f>IFERROR(VLOOKUP(B584,'输入_物料库存信息'!A:F,3,FALSE),0)+IFERROR(VLOOKUP(B584,'未完工数据透视表2'!A:B,2,FALSE),0)</f>
      </c>
      <c r="G584" s="2">
        <f>IFERROR(VLOOKUP(B584,'输入_物料库存信息'!A:F,4,FALSE),0)</f>
      </c>
      <c r="H584" s="2">
        <f>IFERROR(VLOOKUP(B584,'输入_物料库存信息'!A:F,5,FALSE),0)</f>
      </c>
      <c r="I584" s="2">
        <f>IFERROR(VLOOKUP(B584,'输入_物料库存信息'!A:F,6,FALSE),0)</f>
      </c>
      <c r="J584" s="2">
        <f>IFERROR(IFERROR(VLOOKUP(B584,'输入-物料产能数据-不考虑工序'!A:E,3,FALSE),0),0)</f>
      </c>
      <c r="K584" s="2">
        <f>IFERROR(VLOOKUP(B584,'输入-物料产能数据-不考虑工序'!A:E,4,FALSE),0)</f>
      </c>
      <c r="L584" s="2">
        <f>IFERROR(VLOOKUP(B584,'输入-物料产能数据-不考虑工序'!A:E,5,FALSE),0)</f>
      </c>
      <c r="M584">
        <f>IFERROR(VLOOKUP(A584,'输入_需求计划'!A:I,9,FALSE),0)</f>
      </c>
    </row>
    <row r="585">
      <c r="A585" s="20">
        <f>'输入_需求计划'!A585</f>
      </c>
      <c r="B585" s="20">
        <f>'输入_需求计划'!C585</f>
      </c>
      <c r="C585" s="20">
        <f>'输入_需求计划'!D585</f>
      </c>
      <c r="D585" s="20">
        <f>'输入_需求计划'!G585</f>
      </c>
      <c r="E585" s="59">
        <f>'输入_需求计划'!H585</f>
      </c>
      <c r="F585" s="2">
        <f>IFERROR(VLOOKUP(B585,'输入_物料库存信息'!A:F,3,FALSE),0)+IFERROR(VLOOKUP(B585,'未完工数据透视表2'!A:B,2,FALSE),0)</f>
      </c>
      <c r="G585" s="2">
        <f>IFERROR(VLOOKUP(B585,'输入_物料库存信息'!A:F,4,FALSE),0)</f>
      </c>
      <c r="H585" s="2">
        <f>IFERROR(VLOOKUP(B585,'输入_物料库存信息'!A:F,5,FALSE),0)</f>
      </c>
      <c r="I585" s="2">
        <f>IFERROR(VLOOKUP(B585,'输入_物料库存信息'!A:F,6,FALSE),0)</f>
      </c>
      <c r="J585" s="2">
        <f>IFERROR(IFERROR(VLOOKUP(B585,'输入-物料产能数据-不考虑工序'!A:E,3,FALSE),0),0)</f>
      </c>
      <c r="K585" s="2">
        <f>IFERROR(VLOOKUP(B585,'输入-物料产能数据-不考虑工序'!A:E,4,FALSE),0)</f>
      </c>
      <c r="L585" s="2">
        <f>IFERROR(VLOOKUP(B585,'输入-物料产能数据-不考虑工序'!A:E,5,FALSE),0)</f>
      </c>
      <c r="M585">
        <f>IFERROR(VLOOKUP(A585,'输入_需求计划'!A:I,9,FALSE),0)</f>
      </c>
    </row>
    <row r="586">
      <c r="A586" s="20">
        <f>'输入_需求计划'!A586</f>
      </c>
      <c r="B586" s="20">
        <f>'输入_需求计划'!C586</f>
      </c>
      <c r="C586" s="20">
        <f>'输入_需求计划'!D586</f>
      </c>
      <c r="D586" s="20">
        <f>'输入_需求计划'!G586</f>
      </c>
      <c r="E586" s="59">
        <f>'输入_需求计划'!H586</f>
      </c>
      <c r="F586" s="2">
        <f>IFERROR(VLOOKUP(B586,'输入_物料库存信息'!A:F,3,FALSE),0)+IFERROR(VLOOKUP(B586,'未完工数据透视表2'!A:B,2,FALSE),0)</f>
      </c>
      <c r="G586" s="2">
        <f>IFERROR(VLOOKUP(B586,'输入_物料库存信息'!A:F,4,FALSE),0)</f>
      </c>
      <c r="H586" s="2">
        <f>IFERROR(VLOOKUP(B586,'输入_物料库存信息'!A:F,5,FALSE),0)</f>
      </c>
      <c r="I586" s="2">
        <f>IFERROR(VLOOKUP(B586,'输入_物料库存信息'!A:F,6,FALSE),0)</f>
      </c>
      <c r="J586" s="2">
        <f>IFERROR(IFERROR(VLOOKUP(B586,'输入-物料产能数据-不考虑工序'!A:E,3,FALSE),0),0)</f>
      </c>
      <c r="K586" s="2">
        <f>IFERROR(VLOOKUP(B586,'输入-物料产能数据-不考虑工序'!A:E,4,FALSE),0)</f>
      </c>
      <c r="L586" s="2">
        <f>IFERROR(VLOOKUP(B586,'输入-物料产能数据-不考虑工序'!A:E,5,FALSE),0)</f>
      </c>
      <c r="M586">
        <f>IFERROR(VLOOKUP(A586,'输入_需求计划'!A:I,9,FALSE),0)</f>
      </c>
    </row>
    <row r="587">
      <c r="A587" s="20">
        <f>'输入_需求计划'!A587</f>
      </c>
      <c r="B587" s="20">
        <f>'输入_需求计划'!C587</f>
      </c>
      <c r="C587" s="20">
        <f>'输入_需求计划'!D587</f>
      </c>
      <c r="D587" s="20">
        <f>'输入_需求计划'!G587</f>
      </c>
      <c r="E587" s="59">
        <f>'输入_需求计划'!H587</f>
      </c>
      <c r="F587" s="2">
        <f>IFERROR(VLOOKUP(B587,'输入_物料库存信息'!A:F,3,FALSE),0)+IFERROR(VLOOKUP(B587,'未完工数据透视表2'!A:B,2,FALSE),0)</f>
      </c>
      <c r="G587" s="2">
        <f>IFERROR(VLOOKUP(B587,'输入_物料库存信息'!A:F,4,FALSE),0)</f>
      </c>
      <c r="H587" s="2">
        <f>IFERROR(VLOOKUP(B587,'输入_物料库存信息'!A:F,5,FALSE),0)</f>
      </c>
      <c r="I587" s="2">
        <f>IFERROR(VLOOKUP(B587,'输入_物料库存信息'!A:F,6,FALSE),0)</f>
      </c>
      <c r="J587" s="2">
        <f>IFERROR(IFERROR(VLOOKUP(B587,'输入-物料产能数据-不考虑工序'!A:E,3,FALSE),0),0)</f>
      </c>
      <c r="K587" s="2">
        <f>IFERROR(VLOOKUP(B587,'输入-物料产能数据-不考虑工序'!A:E,4,FALSE),0)</f>
      </c>
      <c r="L587" s="2">
        <f>IFERROR(VLOOKUP(B587,'输入-物料产能数据-不考虑工序'!A:E,5,FALSE),0)</f>
      </c>
      <c r="M587">
        <f>IFERROR(VLOOKUP(A587,'输入_需求计划'!A:I,9,FALSE),0)</f>
      </c>
    </row>
    <row r="588">
      <c r="A588" s="20">
        <f>'输入_需求计划'!A588</f>
      </c>
      <c r="B588" s="20">
        <f>'输入_需求计划'!C588</f>
      </c>
      <c r="C588" s="20">
        <f>'输入_需求计划'!D588</f>
      </c>
      <c r="D588" s="20">
        <f>'输入_需求计划'!G588</f>
      </c>
      <c r="E588" s="59">
        <f>'输入_需求计划'!H588</f>
      </c>
      <c r="F588" s="2">
        <f>IFERROR(VLOOKUP(B588,'输入_物料库存信息'!A:F,3,FALSE),0)+IFERROR(VLOOKUP(B588,'未完工数据透视表2'!A:B,2,FALSE),0)</f>
      </c>
      <c r="G588" s="2">
        <f>IFERROR(VLOOKUP(B588,'输入_物料库存信息'!A:F,4,FALSE),0)</f>
      </c>
      <c r="H588" s="2">
        <f>IFERROR(VLOOKUP(B588,'输入_物料库存信息'!A:F,5,FALSE),0)</f>
      </c>
      <c r="I588" s="2">
        <f>IFERROR(VLOOKUP(B588,'输入_物料库存信息'!A:F,6,FALSE),0)</f>
      </c>
      <c r="J588" s="2">
        <f>IFERROR(IFERROR(VLOOKUP(B588,'输入-物料产能数据-不考虑工序'!A:E,3,FALSE),0),0)</f>
      </c>
      <c r="K588" s="2">
        <f>IFERROR(VLOOKUP(B588,'输入-物料产能数据-不考虑工序'!A:E,4,FALSE),0)</f>
      </c>
      <c r="L588" s="2">
        <f>IFERROR(VLOOKUP(B588,'输入-物料产能数据-不考虑工序'!A:E,5,FALSE),0)</f>
      </c>
      <c r="M588">
        <f>IFERROR(VLOOKUP(A588,'输入_需求计划'!A:I,9,FALSE),0)</f>
      </c>
    </row>
    <row r="589">
      <c r="A589" s="20">
        <f>'输入_需求计划'!A589</f>
      </c>
      <c r="B589" s="20">
        <f>'输入_需求计划'!C589</f>
      </c>
      <c r="C589" s="20">
        <f>'输入_需求计划'!D589</f>
      </c>
      <c r="D589" s="20">
        <f>'输入_需求计划'!G589</f>
      </c>
      <c r="E589" s="59">
        <f>'输入_需求计划'!H589</f>
      </c>
      <c r="F589" s="2">
        <f>IFERROR(VLOOKUP(B589,'输入_物料库存信息'!A:F,3,FALSE),0)+IFERROR(VLOOKUP(B589,'未完工数据透视表2'!A:B,2,FALSE),0)</f>
      </c>
      <c r="G589" s="2">
        <f>IFERROR(VLOOKUP(B589,'输入_物料库存信息'!A:F,4,FALSE),0)</f>
      </c>
      <c r="H589" s="2">
        <f>IFERROR(VLOOKUP(B589,'输入_物料库存信息'!A:F,5,FALSE),0)</f>
      </c>
      <c r="I589" s="2">
        <f>IFERROR(VLOOKUP(B589,'输入_物料库存信息'!A:F,6,FALSE),0)</f>
      </c>
      <c r="J589" s="2">
        <f>IFERROR(IFERROR(VLOOKUP(B589,'输入-物料产能数据-不考虑工序'!A:E,3,FALSE),0),0)</f>
      </c>
      <c r="K589" s="2">
        <f>IFERROR(VLOOKUP(B589,'输入-物料产能数据-不考虑工序'!A:E,4,FALSE),0)</f>
      </c>
      <c r="L589" s="2">
        <f>IFERROR(VLOOKUP(B589,'输入-物料产能数据-不考虑工序'!A:E,5,FALSE),0)</f>
      </c>
      <c r="M589">
        <f>IFERROR(VLOOKUP(A589,'输入_需求计划'!A:I,9,FALSE),0)</f>
      </c>
    </row>
    <row r="590">
      <c r="A590" s="20">
        <f>'输入_需求计划'!A590</f>
      </c>
      <c r="B590" s="20">
        <f>'输入_需求计划'!C590</f>
      </c>
      <c r="C590" s="20">
        <f>'输入_需求计划'!D590</f>
      </c>
      <c r="D590" s="20">
        <f>'输入_需求计划'!G590</f>
      </c>
      <c r="E590" s="59">
        <f>'输入_需求计划'!H590</f>
      </c>
      <c r="F590" s="2">
        <f>IFERROR(VLOOKUP(B590,'输入_物料库存信息'!A:F,3,FALSE),0)+IFERROR(VLOOKUP(B590,'未完工数据透视表2'!A:B,2,FALSE),0)</f>
      </c>
      <c r="G590" s="2">
        <f>IFERROR(VLOOKUP(B590,'输入_物料库存信息'!A:F,4,FALSE),0)</f>
      </c>
      <c r="H590" s="2">
        <f>IFERROR(VLOOKUP(B590,'输入_物料库存信息'!A:F,5,FALSE),0)</f>
      </c>
      <c r="I590" s="2">
        <f>IFERROR(VLOOKUP(B590,'输入_物料库存信息'!A:F,6,FALSE),0)</f>
      </c>
      <c r="J590" s="2">
        <f>IFERROR(IFERROR(VLOOKUP(B590,'输入-物料产能数据-不考虑工序'!A:E,3,FALSE),0),0)</f>
      </c>
      <c r="K590" s="2">
        <f>IFERROR(VLOOKUP(B590,'输入-物料产能数据-不考虑工序'!A:E,4,FALSE),0)</f>
      </c>
      <c r="L590" s="2">
        <f>IFERROR(VLOOKUP(B590,'输入-物料产能数据-不考虑工序'!A:E,5,FALSE),0)</f>
      </c>
      <c r="M590">
        <f>IFERROR(VLOOKUP(A590,'输入_需求计划'!A:I,9,FALSE),0)</f>
      </c>
    </row>
    <row r="591">
      <c r="A591" s="20">
        <f>'输入_需求计划'!A591</f>
      </c>
      <c r="B591" s="20">
        <f>'输入_需求计划'!C591</f>
      </c>
      <c r="C591" s="20">
        <f>'输入_需求计划'!D591</f>
      </c>
      <c r="D591" s="20">
        <f>'输入_需求计划'!G591</f>
      </c>
      <c r="E591" s="59">
        <f>'输入_需求计划'!H591</f>
      </c>
      <c r="F591" s="2">
        <f>IFERROR(VLOOKUP(B591,'输入_物料库存信息'!A:F,3,FALSE),0)+IFERROR(VLOOKUP(B591,'未完工数据透视表2'!A:B,2,FALSE),0)</f>
      </c>
      <c r="G591" s="2">
        <f>IFERROR(VLOOKUP(B591,'输入_物料库存信息'!A:F,4,FALSE),0)</f>
      </c>
      <c r="H591" s="2">
        <f>IFERROR(VLOOKUP(B591,'输入_物料库存信息'!A:F,5,FALSE),0)</f>
      </c>
      <c r="I591" s="2">
        <f>IFERROR(VLOOKUP(B591,'输入_物料库存信息'!A:F,6,FALSE),0)</f>
      </c>
      <c r="J591" s="2">
        <f>IFERROR(IFERROR(VLOOKUP(B591,'输入-物料产能数据-不考虑工序'!A:E,3,FALSE),0),0)</f>
      </c>
      <c r="K591" s="2">
        <f>IFERROR(VLOOKUP(B591,'输入-物料产能数据-不考虑工序'!A:E,4,FALSE),0)</f>
      </c>
      <c r="L591" s="2">
        <f>IFERROR(VLOOKUP(B591,'输入-物料产能数据-不考虑工序'!A:E,5,FALSE),0)</f>
      </c>
      <c r="M591">
        <f>IFERROR(VLOOKUP(A591,'输入_需求计划'!A:I,9,FALSE),0)</f>
      </c>
    </row>
    <row r="592">
      <c r="A592" s="20">
        <f>'输入_需求计划'!A592</f>
      </c>
      <c r="B592" s="20">
        <f>'输入_需求计划'!C592</f>
      </c>
      <c r="C592" s="20">
        <f>'输入_需求计划'!D592</f>
      </c>
      <c r="D592" s="20">
        <f>'输入_需求计划'!G592</f>
      </c>
      <c r="E592" s="59">
        <f>'输入_需求计划'!H592</f>
      </c>
      <c r="F592" s="2">
        <f>IFERROR(VLOOKUP(B592,'输入_物料库存信息'!A:F,3,FALSE),0)+IFERROR(VLOOKUP(B592,'未完工数据透视表2'!A:B,2,FALSE),0)</f>
      </c>
      <c r="G592" s="2">
        <f>IFERROR(VLOOKUP(B592,'输入_物料库存信息'!A:F,4,FALSE),0)</f>
      </c>
      <c r="H592" s="2">
        <f>IFERROR(VLOOKUP(B592,'输入_物料库存信息'!A:F,5,FALSE),0)</f>
      </c>
      <c r="I592" s="2">
        <f>IFERROR(VLOOKUP(B592,'输入_物料库存信息'!A:F,6,FALSE),0)</f>
      </c>
      <c r="J592" s="2">
        <f>IFERROR(IFERROR(VLOOKUP(B592,'输入-物料产能数据-不考虑工序'!A:E,3,FALSE),0),0)</f>
      </c>
      <c r="K592" s="2">
        <f>IFERROR(VLOOKUP(B592,'输入-物料产能数据-不考虑工序'!A:E,4,FALSE),0)</f>
      </c>
      <c r="L592" s="2">
        <f>IFERROR(VLOOKUP(B592,'输入-物料产能数据-不考虑工序'!A:E,5,FALSE),0)</f>
      </c>
      <c r="M592">
        <f>IFERROR(VLOOKUP(A592,'输入_需求计划'!A:I,9,FALSE),0)</f>
      </c>
    </row>
    <row r="593">
      <c r="A593" s="20">
        <f>'输入_需求计划'!A593</f>
      </c>
      <c r="B593" s="20">
        <f>'输入_需求计划'!C593</f>
      </c>
      <c r="C593" s="20">
        <f>'输入_需求计划'!D593</f>
      </c>
      <c r="D593" s="20">
        <f>'输入_需求计划'!G593</f>
      </c>
      <c r="E593" s="59">
        <f>'输入_需求计划'!H593</f>
      </c>
      <c r="F593" s="2">
        <f>IFERROR(VLOOKUP(B593,'输入_物料库存信息'!A:F,3,FALSE),0)+IFERROR(VLOOKUP(B593,'未完工数据透视表2'!A:B,2,FALSE),0)</f>
      </c>
      <c r="G593" s="2">
        <f>IFERROR(VLOOKUP(B593,'输入_物料库存信息'!A:F,4,FALSE),0)</f>
      </c>
      <c r="H593" s="2">
        <f>IFERROR(VLOOKUP(B593,'输入_物料库存信息'!A:F,5,FALSE),0)</f>
      </c>
      <c r="I593" s="2">
        <f>IFERROR(VLOOKUP(B593,'输入_物料库存信息'!A:F,6,FALSE),0)</f>
      </c>
      <c r="J593" s="2">
        <f>IFERROR(IFERROR(VLOOKUP(B593,'输入-物料产能数据-不考虑工序'!A:E,3,FALSE),0),0)</f>
      </c>
      <c r="K593" s="2">
        <f>IFERROR(VLOOKUP(B593,'输入-物料产能数据-不考虑工序'!A:E,4,FALSE),0)</f>
      </c>
      <c r="L593" s="2">
        <f>IFERROR(VLOOKUP(B593,'输入-物料产能数据-不考虑工序'!A:E,5,FALSE),0)</f>
      </c>
      <c r="M593">
        <f>IFERROR(VLOOKUP(A593,'输入_需求计划'!A:I,9,FALSE),0)</f>
      </c>
    </row>
    <row r="594">
      <c r="A594" s="20">
        <f>'输入_需求计划'!A594</f>
      </c>
      <c r="B594" s="20">
        <f>'输入_需求计划'!C594</f>
      </c>
      <c r="C594" s="20">
        <f>'输入_需求计划'!D594</f>
      </c>
      <c r="D594" s="20">
        <f>'输入_需求计划'!G594</f>
      </c>
      <c r="E594" s="59">
        <f>'输入_需求计划'!H594</f>
      </c>
      <c r="F594" s="2">
        <f>IFERROR(VLOOKUP(B594,'输入_物料库存信息'!A:F,3,FALSE),0)+IFERROR(VLOOKUP(B594,'未完工数据透视表2'!A:B,2,FALSE),0)</f>
      </c>
      <c r="G594" s="2">
        <f>IFERROR(VLOOKUP(B594,'输入_物料库存信息'!A:F,4,FALSE),0)</f>
      </c>
      <c r="H594" s="2">
        <f>IFERROR(VLOOKUP(B594,'输入_物料库存信息'!A:F,5,FALSE),0)</f>
      </c>
      <c r="I594" s="2">
        <f>IFERROR(VLOOKUP(B594,'输入_物料库存信息'!A:F,6,FALSE),0)</f>
      </c>
      <c r="J594" s="2">
        <f>IFERROR(IFERROR(VLOOKUP(B594,'输入-物料产能数据-不考虑工序'!A:E,3,FALSE),0),0)</f>
      </c>
      <c r="K594" s="2">
        <f>IFERROR(VLOOKUP(B594,'输入-物料产能数据-不考虑工序'!A:E,4,FALSE),0)</f>
      </c>
      <c r="L594" s="2">
        <f>IFERROR(VLOOKUP(B594,'输入-物料产能数据-不考虑工序'!A:E,5,FALSE),0)</f>
      </c>
      <c r="M594">
        <f>IFERROR(VLOOKUP(A594,'输入_需求计划'!A:I,9,FALSE),0)</f>
      </c>
    </row>
    <row r="595">
      <c r="A595" s="20">
        <f>'输入_需求计划'!A595</f>
      </c>
      <c r="B595" s="20">
        <f>'输入_需求计划'!C595</f>
      </c>
      <c r="C595" s="20">
        <f>'输入_需求计划'!D595</f>
      </c>
      <c r="D595" s="20">
        <f>'输入_需求计划'!G595</f>
      </c>
      <c r="E595" s="59">
        <f>'输入_需求计划'!H595</f>
      </c>
      <c r="F595" s="2">
        <f>IFERROR(VLOOKUP(B595,'输入_物料库存信息'!A:F,3,FALSE),0)+IFERROR(VLOOKUP(B595,'未完工数据透视表2'!A:B,2,FALSE),0)</f>
      </c>
      <c r="G595" s="2">
        <f>IFERROR(VLOOKUP(B595,'输入_物料库存信息'!A:F,4,FALSE),0)</f>
      </c>
      <c r="H595" s="2">
        <f>IFERROR(VLOOKUP(B595,'输入_物料库存信息'!A:F,5,FALSE),0)</f>
      </c>
      <c r="I595" s="2">
        <f>IFERROR(VLOOKUP(B595,'输入_物料库存信息'!A:F,6,FALSE),0)</f>
      </c>
      <c r="J595" s="2">
        <f>IFERROR(IFERROR(VLOOKUP(B595,'输入-物料产能数据-不考虑工序'!A:E,3,FALSE),0),0)</f>
      </c>
      <c r="K595" s="2">
        <f>IFERROR(VLOOKUP(B595,'输入-物料产能数据-不考虑工序'!A:E,4,FALSE),0)</f>
      </c>
      <c r="L595" s="2">
        <f>IFERROR(VLOOKUP(B595,'输入-物料产能数据-不考虑工序'!A:E,5,FALSE),0)</f>
      </c>
      <c r="M595">
        <f>IFERROR(VLOOKUP(A595,'输入_需求计划'!A:I,9,FALSE),0)</f>
      </c>
    </row>
    <row r="596">
      <c r="A596" s="20">
        <f>'输入_需求计划'!A596</f>
      </c>
      <c r="B596" s="20">
        <f>'输入_需求计划'!C596</f>
      </c>
      <c r="C596" s="20">
        <f>'输入_需求计划'!D596</f>
      </c>
      <c r="D596" s="20">
        <f>'输入_需求计划'!G596</f>
      </c>
      <c r="E596" s="59">
        <f>'输入_需求计划'!H596</f>
      </c>
      <c r="F596" s="2">
        <f>IFERROR(VLOOKUP(B596,'输入_物料库存信息'!A:F,3,FALSE),0)+IFERROR(VLOOKUP(B596,'未完工数据透视表2'!A:B,2,FALSE),0)</f>
      </c>
      <c r="G596" s="2">
        <f>IFERROR(VLOOKUP(B596,'输入_物料库存信息'!A:F,4,FALSE),0)</f>
      </c>
      <c r="H596" s="2">
        <f>IFERROR(VLOOKUP(B596,'输入_物料库存信息'!A:F,5,FALSE),0)</f>
      </c>
      <c r="I596" s="2">
        <f>IFERROR(VLOOKUP(B596,'输入_物料库存信息'!A:F,6,FALSE),0)</f>
      </c>
      <c r="J596" s="2">
        <f>IFERROR(IFERROR(VLOOKUP(B596,'输入-物料产能数据-不考虑工序'!A:E,3,FALSE),0),0)</f>
      </c>
      <c r="K596" s="2">
        <f>IFERROR(VLOOKUP(B596,'输入-物料产能数据-不考虑工序'!A:E,4,FALSE),0)</f>
      </c>
      <c r="L596" s="2">
        <f>IFERROR(VLOOKUP(B596,'输入-物料产能数据-不考虑工序'!A:E,5,FALSE),0)</f>
      </c>
      <c r="M596">
        <f>IFERROR(VLOOKUP(A596,'输入_需求计划'!A:I,9,FALSE),0)</f>
      </c>
    </row>
    <row r="597">
      <c r="A597" s="20">
        <f>'输入_需求计划'!A597</f>
      </c>
      <c r="B597" s="20">
        <f>'输入_需求计划'!C597</f>
      </c>
      <c r="C597" s="20">
        <f>'输入_需求计划'!D597</f>
      </c>
      <c r="D597" s="20">
        <f>'输入_需求计划'!G597</f>
      </c>
      <c r="E597" s="59">
        <f>'输入_需求计划'!H597</f>
      </c>
      <c r="F597" s="2">
        <f>IFERROR(VLOOKUP(B597,'输入_物料库存信息'!A:F,3,FALSE),0)+IFERROR(VLOOKUP(B597,'未完工数据透视表2'!A:B,2,FALSE),0)</f>
      </c>
      <c r="G597" s="2">
        <f>IFERROR(VLOOKUP(B597,'输入_物料库存信息'!A:F,4,FALSE),0)</f>
      </c>
      <c r="H597" s="2">
        <f>IFERROR(VLOOKUP(B597,'输入_物料库存信息'!A:F,5,FALSE),0)</f>
      </c>
      <c r="I597" s="2">
        <f>IFERROR(VLOOKUP(B597,'输入_物料库存信息'!A:F,6,FALSE),0)</f>
      </c>
      <c r="J597" s="2">
        <f>IFERROR(IFERROR(VLOOKUP(B597,'输入-物料产能数据-不考虑工序'!A:E,3,FALSE),0),0)</f>
      </c>
      <c r="K597" s="2">
        <f>IFERROR(VLOOKUP(B597,'输入-物料产能数据-不考虑工序'!A:E,4,FALSE),0)</f>
      </c>
      <c r="L597" s="2">
        <f>IFERROR(VLOOKUP(B597,'输入-物料产能数据-不考虑工序'!A:E,5,FALSE),0)</f>
      </c>
      <c r="M597">
        <f>IFERROR(VLOOKUP(A597,'输入_需求计划'!A:I,9,FALSE),0)</f>
      </c>
    </row>
    <row r="598">
      <c r="A598" s="20">
        <f>'输入_需求计划'!A598</f>
      </c>
      <c r="B598" s="20">
        <f>'输入_需求计划'!C598</f>
      </c>
      <c r="C598" s="20">
        <f>'输入_需求计划'!D598</f>
      </c>
      <c r="D598" s="20">
        <f>'输入_需求计划'!G598</f>
      </c>
      <c r="E598" s="59">
        <f>'输入_需求计划'!H598</f>
      </c>
      <c r="F598" s="2">
        <f>IFERROR(VLOOKUP(B598,'输入_物料库存信息'!A:F,3,FALSE),0)+IFERROR(VLOOKUP(B598,'未完工数据透视表2'!A:B,2,FALSE),0)</f>
      </c>
      <c r="G598" s="2">
        <f>IFERROR(VLOOKUP(B598,'输入_物料库存信息'!A:F,4,FALSE),0)</f>
      </c>
      <c r="H598" s="2">
        <f>IFERROR(VLOOKUP(B598,'输入_物料库存信息'!A:F,5,FALSE),0)</f>
      </c>
      <c r="I598" s="2">
        <f>IFERROR(VLOOKUP(B598,'输入_物料库存信息'!A:F,6,FALSE),0)</f>
      </c>
      <c r="J598" s="2">
        <f>IFERROR(IFERROR(VLOOKUP(B598,'输入-物料产能数据-不考虑工序'!A:E,3,FALSE),0),0)</f>
      </c>
      <c r="K598" s="2">
        <f>IFERROR(VLOOKUP(B598,'输入-物料产能数据-不考虑工序'!A:E,4,FALSE),0)</f>
      </c>
      <c r="L598" s="2">
        <f>IFERROR(VLOOKUP(B598,'输入-物料产能数据-不考虑工序'!A:E,5,FALSE),0)</f>
      </c>
      <c r="M598">
        <f>IFERROR(VLOOKUP(A598,'输入_需求计划'!A:I,9,FALSE),0)</f>
      </c>
    </row>
    <row r="599">
      <c r="A599" s="20">
        <f>'输入_需求计划'!A599</f>
      </c>
      <c r="B599" s="20">
        <f>'输入_需求计划'!C599</f>
      </c>
      <c r="C599" s="20">
        <f>'输入_需求计划'!D599</f>
      </c>
      <c r="D599" s="20">
        <f>'输入_需求计划'!G599</f>
      </c>
      <c r="E599" s="59">
        <f>'输入_需求计划'!H599</f>
      </c>
      <c r="F599" s="2">
        <f>IFERROR(VLOOKUP(B599,'输入_物料库存信息'!A:F,3,FALSE),0)+IFERROR(VLOOKUP(B599,'未完工数据透视表2'!A:B,2,FALSE),0)</f>
      </c>
      <c r="G599" s="2">
        <f>IFERROR(VLOOKUP(B599,'输入_物料库存信息'!A:F,4,FALSE),0)</f>
      </c>
      <c r="H599" s="2">
        <f>IFERROR(VLOOKUP(B599,'输入_物料库存信息'!A:F,5,FALSE),0)</f>
      </c>
      <c r="I599" s="2">
        <f>IFERROR(VLOOKUP(B599,'输入_物料库存信息'!A:F,6,FALSE),0)</f>
      </c>
      <c r="J599" s="2">
        <f>IFERROR(IFERROR(VLOOKUP(B599,'输入-物料产能数据-不考虑工序'!A:E,3,FALSE),0),0)</f>
      </c>
      <c r="K599" s="2">
        <f>IFERROR(VLOOKUP(B599,'输入-物料产能数据-不考虑工序'!A:E,4,FALSE),0)</f>
      </c>
      <c r="L599" s="2">
        <f>IFERROR(VLOOKUP(B599,'输入-物料产能数据-不考虑工序'!A:E,5,FALSE),0)</f>
      </c>
      <c r="M599">
        <f>IFERROR(VLOOKUP(A599,'输入_需求计划'!A:I,9,FALSE),0)</f>
      </c>
    </row>
    <row r="600">
      <c r="A600" s="20">
        <f>'输入_需求计划'!A600</f>
      </c>
      <c r="B600" s="20">
        <f>'输入_需求计划'!C600</f>
      </c>
      <c r="C600" s="20">
        <f>'输入_需求计划'!D600</f>
      </c>
      <c r="D600" s="20">
        <f>'输入_需求计划'!G600</f>
      </c>
      <c r="E600" s="59">
        <f>'输入_需求计划'!H600</f>
      </c>
      <c r="F600" s="2">
        <f>IFERROR(VLOOKUP(B600,'输入_物料库存信息'!A:F,3,FALSE),0)+IFERROR(VLOOKUP(B600,'未完工数据透视表2'!A:B,2,FALSE),0)</f>
      </c>
      <c r="G600" s="2">
        <f>IFERROR(VLOOKUP(B600,'输入_物料库存信息'!A:F,4,FALSE),0)</f>
      </c>
      <c r="H600" s="2">
        <f>IFERROR(VLOOKUP(B600,'输入_物料库存信息'!A:F,5,FALSE),0)</f>
      </c>
      <c r="I600" s="2">
        <f>IFERROR(VLOOKUP(B600,'输入_物料库存信息'!A:F,6,FALSE),0)</f>
      </c>
      <c r="J600" s="2">
        <f>IFERROR(IFERROR(VLOOKUP(B600,'输入-物料产能数据-不考虑工序'!A:E,3,FALSE),0),0)</f>
      </c>
      <c r="K600" s="2">
        <f>IFERROR(VLOOKUP(B600,'输入-物料产能数据-不考虑工序'!A:E,4,FALSE),0)</f>
      </c>
      <c r="L600" s="2">
        <f>IFERROR(VLOOKUP(B600,'输入-物料产能数据-不考虑工序'!A:E,5,FALSE),0)</f>
      </c>
      <c r="M600">
        <f>IFERROR(VLOOKUP(A600,'输入_需求计划'!A:I,9,FALSE),0)</f>
      </c>
    </row>
    <row r="601">
      <c r="A601" s="20">
        <f>'输入_需求计划'!A601</f>
      </c>
      <c r="B601" s="20">
        <f>'输入_需求计划'!C601</f>
      </c>
      <c r="C601" s="20">
        <f>'输入_需求计划'!D601</f>
      </c>
      <c r="D601" s="20">
        <f>'输入_需求计划'!G601</f>
      </c>
      <c r="E601" s="59">
        <f>'输入_需求计划'!H601</f>
      </c>
      <c r="F601" s="2">
        <f>IFERROR(VLOOKUP(B601,'输入_物料库存信息'!A:F,3,FALSE),0)+IFERROR(VLOOKUP(B601,'未完工数据透视表2'!A:B,2,FALSE),0)</f>
      </c>
      <c r="G601" s="2">
        <f>IFERROR(VLOOKUP(B601,'输入_物料库存信息'!A:F,4,FALSE),0)</f>
      </c>
      <c r="H601" s="2">
        <f>IFERROR(VLOOKUP(B601,'输入_物料库存信息'!A:F,5,FALSE),0)</f>
      </c>
      <c r="I601" s="2">
        <f>IFERROR(VLOOKUP(B601,'输入_物料库存信息'!A:F,6,FALSE),0)</f>
      </c>
      <c r="J601" s="2">
        <f>IFERROR(IFERROR(VLOOKUP(B601,'输入-物料产能数据-不考虑工序'!A:E,3,FALSE),0),0)</f>
      </c>
      <c r="K601" s="2">
        <f>IFERROR(VLOOKUP(B601,'输入-物料产能数据-不考虑工序'!A:E,4,FALSE),0)</f>
      </c>
      <c r="L601" s="2">
        <f>IFERROR(VLOOKUP(B601,'输入-物料产能数据-不考虑工序'!A:E,5,FALSE),0)</f>
      </c>
      <c r="M601">
        <f>IFERROR(VLOOKUP(A601,'输入_需求计划'!A:I,9,FALSE),0)</f>
      </c>
    </row>
    <row r="602">
      <c r="A602" s="20">
        <f>'输入_需求计划'!A602</f>
      </c>
      <c r="B602" s="20">
        <f>'输入_需求计划'!C602</f>
      </c>
      <c r="C602" s="20">
        <f>'输入_需求计划'!D602</f>
      </c>
      <c r="D602" s="20">
        <f>'输入_需求计划'!G602</f>
      </c>
      <c r="E602" s="59">
        <f>'输入_需求计划'!H602</f>
      </c>
      <c r="F602" s="2">
        <f>IFERROR(VLOOKUP(B602,'输入_物料库存信息'!A:F,3,FALSE),0)+IFERROR(VLOOKUP(B602,'未完工数据透视表2'!A:B,2,FALSE),0)</f>
      </c>
      <c r="G602" s="2">
        <f>IFERROR(VLOOKUP(B602,'输入_物料库存信息'!A:F,4,FALSE),0)</f>
      </c>
      <c r="H602" s="2">
        <f>IFERROR(VLOOKUP(B602,'输入_物料库存信息'!A:F,5,FALSE),0)</f>
      </c>
      <c r="I602" s="2">
        <f>IFERROR(VLOOKUP(B602,'输入_物料库存信息'!A:F,6,FALSE),0)</f>
      </c>
      <c r="J602" s="2">
        <f>IFERROR(IFERROR(VLOOKUP(B602,'输入-物料产能数据-不考虑工序'!A:E,3,FALSE),0),0)</f>
      </c>
      <c r="K602" s="2">
        <f>IFERROR(VLOOKUP(B602,'输入-物料产能数据-不考虑工序'!A:E,4,FALSE),0)</f>
      </c>
      <c r="L602" s="2">
        <f>IFERROR(VLOOKUP(B602,'输入-物料产能数据-不考虑工序'!A:E,5,FALSE),0)</f>
      </c>
      <c r="M602">
        <f>IFERROR(VLOOKUP(A602,'输入_需求计划'!A:I,9,FALSE),0)</f>
      </c>
    </row>
    <row r="603">
      <c r="A603" s="20">
        <f>'输入_需求计划'!A603</f>
      </c>
      <c r="B603" s="20">
        <f>'输入_需求计划'!C603</f>
      </c>
      <c r="C603" s="20">
        <f>'输入_需求计划'!D603</f>
      </c>
      <c r="D603" s="20">
        <f>'输入_需求计划'!G603</f>
      </c>
      <c r="E603" s="59">
        <f>'输入_需求计划'!H603</f>
      </c>
      <c r="F603" s="2">
        <f>IFERROR(VLOOKUP(B603,'输入_物料库存信息'!A:F,3,FALSE),0)+IFERROR(VLOOKUP(B603,'未完工数据透视表2'!A:B,2,FALSE),0)</f>
      </c>
      <c r="G603" s="2">
        <f>IFERROR(VLOOKUP(B603,'输入_物料库存信息'!A:F,4,FALSE),0)</f>
      </c>
      <c r="H603" s="2">
        <f>IFERROR(VLOOKUP(B603,'输入_物料库存信息'!A:F,5,FALSE),0)</f>
      </c>
      <c r="I603" s="2">
        <f>IFERROR(VLOOKUP(B603,'输入_物料库存信息'!A:F,6,FALSE),0)</f>
      </c>
      <c r="J603" s="2">
        <f>IFERROR(IFERROR(VLOOKUP(B603,'输入-物料产能数据-不考虑工序'!A:E,3,FALSE),0),0)</f>
      </c>
      <c r="K603" s="2">
        <f>IFERROR(VLOOKUP(B603,'输入-物料产能数据-不考虑工序'!A:E,4,FALSE),0)</f>
      </c>
      <c r="L603" s="2">
        <f>IFERROR(VLOOKUP(B603,'输入-物料产能数据-不考虑工序'!A:E,5,FALSE),0)</f>
      </c>
      <c r="M603">
        <f>IFERROR(VLOOKUP(A603,'输入_需求计划'!A:I,9,FALSE),0)</f>
      </c>
    </row>
    <row r="604">
      <c r="A604" s="20">
        <f>'输入_需求计划'!A604</f>
      </c>
      <c r="B604" s="20">
        <f>'输入_需求计划'!C604</f>
      </c>
      <c r="C604" s="20">
        <f>'输入_需求计划'!D604</f>
      </c>
      <c r="D604" s="20">
        <f>'输入_需求计划'!G604</f>
      </c>
      <c r="E604" s="59">
        <f>'输入_需求计划'!H604</f>
      </c>
      <c r="F604" s="2">
        <f>IFERROR(VLOOKUP(B604,'输入_物料库存信息'!A:F,3,FALSE),0)+IFERROR(VLOOKUP(B604,'未完工数据透视表2'!A:B,2,FALSE),0)</f>
      </c>
      <c r="G604" s="2">
        <f>IFERROR(VLOOKUP(B604,'输入_物料库存信息'!A:F,4,FALSE),0)</f>
      </c>
      <c r="H604" s="2">
        <f>IFERROR(VLOOKUP(B604,'输入_物料库存信息'!A:F,5,FALSE),0)</f>
      </c>
      <c r="I604" s="2">
        <f>IFERROR(VLOOKUP(B604,'输入_物料库存信息'!A:F,6,FALSE),0)</f>
      </c>
      <c r="J604" s="2">
        <f>IFERROR(IFERROR(VLOOKUP(B604,'输入-物料产能数据-不考虑工序'!A:E,3,FALSE),0),0)</f>
      </c>
      <c r="K604" s="2">
        <f>IFERROR(VLOOKUP(B604,'输入-物料产能数据-不考虑工序'!A:E,4,FALSE),0)</f>
      </c>
      <c r="L604" s="2">
        <f>IFERROR(VLOOKUP(B604,'输入-物料产能数据-不考虑工序'!A:E,5,FALSE),0)</f>
      </c>
      <c r="M604">
        <f>IFERROR(VLOOKUP(A604,'输入_需求计划'!A:I,9,FALSE),0)</f>
      </c>
    </row>
    <row r="605">
      <c r="A605" s="20">
        <f>'输入_需求计划'!A605</f>
      </c>
      <c r="B605" s="20">
        <f>'输入_需求计划'!C605</f>
      </c>
      <c r="C605" s="20">
        <f>'输入_需求计划'!D605</f>
      </c>
      <c r="D605" s="20">
        <f>'输入_需求计划'!G605</f>
      </c>
      <c r="E605" s="59">
        <f>'输入_需求计划'!H605</f>
      </c>
      <c r="F605" s="2">
        <f>IFERROR(VLOOKUP(B605,'输入_物料库存信息'!A:F,3,FALSE),0)+IFERROR(VLOOKUP(B605,'未完工数据透视表2'!A:B,2,FALSE),0)</f>
      </c>
      <c r="G605" s="2">
        <f>IFERROR(VLOOKUP(B605,'输入_物料库存信息'!A:F,4,FALSE),0)</f>
      </c>
      <c r="H605" s="2">
        <f>IFERROR(VLOOKUP(B605,'输入_物料库存信息'!A:F,5,FALSE),0)</f>
      </c>
      <c r="I605" s="2">
        <f>IFERROR(VLOOKUP(B605,'输入_物料库存信息'!A:F,6,FALSE),0)</f>
      </c>
      <c r="J605" s="2">
        <f>IFERROR(IFERROR(VLOOKUP(B605,'输入-物料产能数据-不考虑工序'!A:E,3,FALSE),0),0)</f>
      </c>
      <c r="K605" s="2">
        <f>IFERROR(VLOOKUP(B605,'输入-物料产能数据-不考虑工序'!A:E,4,FALSE),0)</f>
      </c>
      <c r="L605" s="2">
        <f>IFERROR(VLOOKUP(B605,'输入-物料产能数据-不考虑工序'!A:E,5,FALSE),0)</f>
      </c>
      <c r="M605">
        <f>IFERROR(VLOOKUP(A605,'输入_需求计划'!A:I,9,FALSE),0)</f>
      </c>
    </row>
    <row r="606">
      <c r="A606" s="20">
        <f>'输入_需求计划'!A606</f>
      </c>
      <c r="B606" s="20">
        <f>'输入_需求计划'!C606</f>
      </c>
      <c r="C606" s="20">
        <f>'输入_需求计划'!D606</f>
      </c>
      <c r="D606" s="20">
        <f>'输入_需求计划'!G606</f>
      </c>
      <c r="E606" s="59">
        <f>'输入_需求计划'!H606</f>
      </c>
      <c r="F606" s="2">
        <f>IFERROR(VLOOKUP(B606,'输入_物料库存信息'!A:F,3,FALSE),0)+IFERROR(VLOOKUP(B606,'未完工数据透视表2'!A:B,2,FALSE),0)</f>
      </c>
      <c r="G606" s="2">
        <f>IFERROR(VLOOKUP(B606,'输入_物料库存信息'!A:F,4,FALSE),0)</f>
      </c>
      <c r="H606" s="2">
        <f>IFERROR(VLOOKUP(B606,'输入_物料库存信息'!A:F,5,FALSE),0)</f>
      </c>
      <c r="I606" s="2">
        <f>IFERROR(VLOOKUP(B606,'输入_物料库存信息'!A:F,6,FALSE),0)</f>
      </c>
      <c r="J606" s="2">
        <f>IFERROR(IFERROR(VLOOKUP(B606,'输入-物料产能数据-不考虑工序'!A:E,3,FALSE),0),0)</f>
      </c>
      <c r="K606" s="2">
        <f>IFERROR(VLOOKUP(B606,'输入-物料产能数据-不考虑工序'!A:E,4,FALSE),0)</f>
      </c>
      <c r="L606" s="2">
        <f>IFERROR(VLOOKUP(B606,'输入-物料产能数据-不考虑工序'!A:E,5,FALSE),0)</f>
      </c>
      <c r="M606">
        <f>IFERROR(VLOOKUP(A606,'输入_需求计划'!A:I,9,FALSE),0)</f>
      </c>
    </row>
    <row r="607">
      <c r="A607" s="20">
        <f>'输入_需求计划'!A607</f>
      </c>
      <c r="B607" s="20">
        <f>'输入_需求计划'!C607</f>
      </c>
      <c r="C607" s="20">
        <f>'输入_需求计划'!D607</f>
      </c>
      <c r="D607" s="20">
        <f>'输入_需求计划'!G607</f>
      </c>
      <c r="E607" s="59">
        <f>'输入_需求计划'!H607</f>
      </c>
      <c r="F607" s="2">
        <f>IFERROR(VLOOKUP(B607,'输入_物料库存信息'!A:F,3,FALSE),0)+IFERROR(VLOOKUP(B607,'未完工数据透视表2'!A:B,2,FALSE),0)</f>
      </c>
      <c r="G607" s="2">
        <f>IFERROR(VLOOKUP(B607,'输入_物料库存信息'!A:F,4,FALSE),0)</f>
      </c>
      <c r="H607" s="2">
        <f>IFERROR(VLOOKUP(B607,'输入_物料库存信息'!A:F,5,FALSE),0)</f>
      </c>
      <c r="I607" s="2">
        <f>IFERROR(VLOOKUP(B607,'输入_物料库存信息'!A:F,6,FALSE),0)</f>
      </c>
      <c r="J607" s="2">
        <f>IFERROR(IFERROR(VLOOKUP(B607,'输入-物料产能数据-不考虑工序'!A:E,3,FALSE),0),0)</f>
      </c>
      <c r="K607" s="2">
        <f>IFERROR(VLOOKUP(B607,'输入-物料产能数据-不考虑工序'!A:E,4,FALSE),0)</f>
      </c>
      <c r="L607" s="2">
        <f>IFERROR(VLOOKUP(B607,'输入-物料产能数据-不考虑工序'!A:E,5,FALSE),0)</f>
      </c>
      <c r="M607">
        <f>IFERROR(VLOOKUP(A607,'输入_需求计划'!A:I,9,FALSE),0)</f>
      </c>
    </row>
    <row r="608">
      <c r="A608" s="20">
        <f>'输入_需求计划'!A608</f>
      </c>
      <c r="B608" s="20">
        <f>'输入_需求计划'!C608</f>
      </c>
      <c r="C608" s="20">
        <f>'输入_需求计划'!D608</f>
      </c>
      <c r="D608" s="20">
        <f>'输入_需求计划'!G608</f>
      </c>
      <c r="E608" s="59">
        <f>'输入_需求计划'!H608</f>
      </c>
      <c r="F608" s="2">
        <f>IFERROR(VLOOKUP(B608,'输入_物料库存信息'!A:F,3,FALSE),0)+IFERROR(VLOOKUP(B608,'未完工数据透视表2'!A:B,2,FALSE),0)</f>
      </c>
      <c r="G608" s="2">
        <f>IFERROR(VLOOKUP(B608,'输入_物料库存信息'!A:F,4,FALSE),0)</f>
      </c>
      <c r="H608" s="2">
        <f>IFERROR(VLOOKUP(B608,'输入_物料库存信息'!A:F,5,FALSE),0)</f>
      </c>
      <c r="I608" s="2">
        <f>IFERROR(VLOOKUP(B608,'输入_物料库存信息'!A:F,6,FALSE),0)</f>
      </c>
      <c r="J608" s="2">
        <f>IFERROR(IFERROR(VLOOKUP(B608,'输入-物料产能数据-不考虑工序'!A:E,3,FALSE),0),0)</f>
      </c>
      <c r="K608" s="2">
        <f>IFERROR(VLOOKUP(B608,'输入-物料产能数据-不考虑工序'!A:E,4,FALSE),0)</f>
      </c>
      <c r="L608" s="2">
        <f>IFERROR(VLOOKUP(B608,'输入-物料产能数据-不考虑工序'!A:E,5,FALSE),0)</f>
      </c>
      <c r="M608">
        <f>IFERROR(VLOOKUP(A608,'输入_需求计划'!A:I,9,FALSE),0)</f>
      </c>
    </row>
    <row r="609">
      <c r="A609" s="20">
        <f>'输入_需求计划'!A609</f>
      </c>
      <c r="B609" s="20">
        <f>'输入_需求计划'!C609</f>
      </c>
      <c r="C609" s="20">
        <f>'输入_需求计划'!D609</f>
      </c>
      <c r="D609" s="20">
        <f>'输入_需求计划'!G609</f>
      </c>
      <c r="E609" s="59">
        <f>'输入_需求计划'!H609</f>
      </c>
      <c r="F609" s="2">
        <f>IFERROR(VLOOKUP(B609,'输入_物料库存信息'!A:F,3,FALSE),0)+IFERROR(VLOOKUP(B609,'未完工数据透视表2'!A:B,2,FALSE),0)</f>
      </c>
      <c r="G609" s="2">
        <f>IFERROR(VLOOKUP(B609,'输入_物料库存信息'!A:F,4,FALSE),0)</f>
      </c>
      <c r="H609" s="2">
        <f>IFERROR(VLOOKUP(B609,'输入_物料库存信息'!A:F,5,FALSE),0)</f>
      </c>
      <c r="I609" s="2">
        <f>IFERROR(VLOOKUP(B609,'输入_物料库存信息'!A:F,6,FALSE),0)</f>
      </c>
      <c r="J609" s="2">
        <f>IFERROR(IFERROR(VLOOKUP(B609,'输入-物料产能数据-不考虑工序'!A:E,3,FALSE),0),0)</f>
      </c>
      <c r="K609" s="2">
        <f>IFERROR(VLOOKUP(B609,'输入-物料产能数据-不考虑工序'!A:E,4,FALSE),0)</f>
      </c>
      <c r="L609" s="2">
        <f>IFERROR(VLOOKUP(B609,'输入-物料产能数据-不考虑工序'!A:E,5,FALSE),0)</f>
      </c>
      <c r="M609">
        <f>IFERROR(VLOOKUP(A609,'输入_需求计划'!A:I,9,FALSE),0)</f>
      </c>
    </row>
    <row r="610">
      <c r="A610" s="20">
        <f>'输入_需求计划'!A610</f>
      </c>
      <c r="B610" s="20">
        <f>'输入_需求计划'!C610</f>
      </c>
      <c r="C610" s="20">
        <f>'输入_需求计划'!D610</f>
      </c>
      <c r="D610" s="20">
        <f>'输入_需求计划'!G610</f>
      </c>
      <c r="E610" s="59">
        <f>'输入_需求计划'!H610</f>
      </c>
      <c r="F610" s="2">
        <f>IFERROR(VLOOKUP(B610,'输入_物料库存信息'!A:F,3,FALSE),0)+IFERROR(VLOOKUP(B610,'未完工数据透视表2'!A:B,2,FALSE),0)</f>
      </c>
      <c r="G610" s="2">
        <f>IFERROR(VLOOKUP(B610,'输入_物料库存信息'!A:F,4,FALSE),0)</f>
      </c>
      <c r="H610" s="2">
        <f>IFERROR(VLOOKUP(B610,'输入_物料库存信息'!A:F,5,FALSE),0)</f>
      </c>
      <c r="I610" s="2">
        <f>IFERROR(VLOOKUP(B610,'输入_物料库存信息'!A:F,6,FALSE),0)</f>
      </c>
      <c r="J610" s="2">
        <f>IFERROR(IFERROR(VLOOKUP(B610,'输入-物料产能数据-不考虑工序'!A:E,3,FALSE),0),0)</f>
      </c>
      <c r="K610" s="2">
        <f>IFERROR(VLOOKUP(B610,'输入-物料产能数据-不考虑工序'!A:E,4,FALSE),0)</f>
      </c>
      <c r="L610" s="2">
        <f>IFERROR(VLOOKUP(B610,'输入-物料产能数据-不考虑工序'!A:E,5,FALSE),0)</f>
      </c>
      <c r="M610">
        <f>IFERROR(VLOOKUP(A610,'输入_需求计划'!A:I,9,FALSE),0)</f>
      </c>
    </row>
    <row r="611">
      <c r="A611" s="20">
        <f>'输入_需求计划'!A611</f>
      </c>
      <c r="B611" s="20">
        <f>'输入_需求计划'!C611</f>
      </c>
      <c r="C611" s="20">
        <f>'输入_需求计划'!D611</f>
      </c>
      <c r="D611" s="20">
        <f>'输入_需求计划'!G611</f>
      </c>
      <c r="E611" s="59">
        <f>'输入_需求计划'!H611</f>
      </c>
      <c r="F611" s="2">
        <f>IFERROR(VLOOKUP(B611,'输入_物料库存信息'!A:F,3,FALSE),0)+IFERROR(VLOOKUP(B611,'未完工数据透视表2'!A:B,2,FALSE),0)</f>
      </c>
      <c r="G611" s="2">
        <f>IFERROR(VLOOKUP(B611,'输入_物料库存信息'!A:F,4,FALSE),0)</f>
      </c>
      <c r="H611" s="2">
        <f>IFERROR(VLOOKUP(B611,'输入_物料库存信息'!A:F,5,FALSE),0)</f>
      </c>
      <c r="I611" s="2">
        <f>IFERROR(VLOOKUP(B611,'输入_物料库存信息'!A:F,6,FALSE),0)</f>
      </c>
      <c r="J611" s="2">
        <f>IFERROR(IFERROR(VLOOKUP(B611,'输入-物料产能数据-不考虑工序'!A:E,3,FALSE),0),0)</f>
      </c>
      <c r="K611" s="2">
        <f>IFERROR(VLOOKUP(B611,'输入-物料产能数据-不考虑工序'!A:E,4,FALSE),0)</f>
      </c>
      <c r="L611" s="2">
        <f>IFERROR(VLOOKUP(B611,'输入-物料产能数据-不考虑工序'!A:E,5,FALSE),0)</f>
      </c>
      <c r="M611">
        <f>IFERROR(VLOOKUP(A611,'输入_需求计划'!A:I,9,FALSE),0)</f>
      </c>
    </row>
    <row r="612">
      <c r="A612" s="20">
        <f>'输入_需求计划'!A612</f>
      </c>
      <c r="B612" s="20">
        <f>'输入_需求计划'!C612</f>
      </c>
      <c r="C612" s="20">
        <f>'输入_需求计划'!D612</f>
      </c>
      <c r="D612" s="20">
        <f>'输入_需求计划'!G612</f>
      </c>
      <c r="E612" s="59">
        <f>'输入_需求计划'!H612</f>
      </c>
      <c r="F612" s="2">
        <f>IFERROR(VLOOKUP(B612,'输入_物料库存信息'!A:F,3,FALSE),0)+IFERROR(VLOOKUP(B612,'未完工数据透视表2'!A:B,2,FALSE),0)</f>
      </c>
      <c r="G612" s="2">
        <f>IFERROR(VLOOKUP(B612,'输入_物料库存信息'!A:F,4,FALSE),0)</f>
      </c>
      <c r="H612" s="2">
        <f>IFERROR(VLOOKUP(B612,'输入_物料库存信息'!A:F,5,FALSE),0)</f>
      </c>
      <c r="I612" s="2">
        <f>IFERROR(VLOOKUP(B612,'输入_物料库存信息'!A:F,6,FALSE),0)</f>
      </c>
      <c r="J612" s="2">
        <f>IFERROR(IFERROR(VLOOKUP(B612,'输入-物料产能数据-不考虑工序'!A:E,3,FALSE),0),0)</f>
      </c>
      <c r="K612" s="2">
        <f>IFERROR(VLOOKUP(B612,'输入-物料产能数据-不考虑工序'!A:E,4,FALSE),0)</f>
      </c>
      <c r="L612" s="2">
        <f>IFERROR(VLOOKUP(B612,'输入-物料产能数据-不考虑工序'!A:E,5,FALSE),0)</f>
      </c>
      <c r="M612">
        <f>IFERROR(VLOOKUP(A612,'输入_需求计划'!A:I,9,FALSE),0)</f>
      </c>
    </row>
    <row r="613">
      <c r="A613" s="20">
        <f>'输入_需求计划'!A613</f>
      </c>
      <c r="B613" s="20">
        <f>'输入_需求计划'!C613</f>
      </c>
      <c r="C613" s="20">
        <f>'输入_需求计划'!D613</f>
      </c>
      <c r="D613" s="20">
        <f>'输入_需求计划'!G613</f>
      </c>
      <c r="E613" s="59">
        <f>'输入_需求计划'!H613</f>
      </c>
      <c r="F613" s="2">
        <f>IFERROR(VLOOKUP(B613,'输入_物料库存信息'!A:F,3,FALSE),0)+IFERROR(VLOOKUP(B613,'未完工数据透视表2'!A:B,2,FALSE),0)</f>
      </c>
      <c r="G613" s="2">
        <f>IFERROR(VLOOKUP(B613,'输入_物料库存信息'!A:F,4,FALSE),0)</f>
      </c>
      <c r="H613" s="2">
        <f>IFERROR(VLOOKUP(B613,'输入_物料库存信息'!A:F,5,FALSE),0)</f>
      </c>
      <c r="I613" s="2">
        <f>IFERROR(VLOOKUP(B613,'输入_物料库存信息'!A:F,6,FALSE),0)</f>
      </c>
      <c r="J613" s="2">
        <f>IFERROR(IFERROR(VLOOKUP(B613,'输入-物料产能数据-不考虑工序'!A:E,3,FALSE),0),0)</f>
      </c>
      <c r="K613" s="2">
        <f>IFERROR(VLOOKUP(B613,'输入-物料产能数据-不考虑工序'!A:E,4,FALSE),0)</f>
      </c>
      <c r="L613" s="2">
        <f>IFERROR(VLOOKUP(B613,'输入-物料产能数据-不考虑工序'!A:E,5,FALSE),0)</f>
      </c>
      <c r="M613">
        <f>IFERROR(VLOOKUP(A613,'输入_需求计划'!A:I,9,FALSE),0)</f>
      </c>
    </row>
    <row r="614">
      <c r="A614" s="20">
        <f>'输入_需求计划'!A614</f>
      </c>
      <c r="B614" s="20">
        <f>'输入_需求计划'!C614</f>
      </c>
      <c r="C614" s="20">
        <f>'输入_需求计划'!D614</f>
      </c>
      <c r="D614" s="20">
        <f>'输入_需求计划'!G614</f>
      </c>
      <c r="E614" s="59">
        <f>'输入_需求计划'!H614</f>
      </c>
      <c r="F614" s="2">
        <f>IFERROR(VLOOKUP(B614,'输入_物料库存信息'!A:F,3,FALSE),0)+IFERROR(VLOOKUP(B614,'未完工数据透视表2'!A:B,2,FALSE),0)</f>
      </c>
      <c r="G614" s="2">
        <f>IFERROR(VLOOKUP(B614,'输入_物料库存信息'!A:F,4,FALSE),0)</f>
      </c>
      <c r="H614" s="2">
        <f>IFERROR(VLOOKUP(B614,'输入_物料库存信息'!A:F,5,FALSE),0)</f>
      </c>
      <c r="I614" s="2">
        <f>IFERROR(VLOOKUP(B614,'输入_物料库存信息'!A:F,6,FALSE),0)</f>
      </c>
      <c r="J614" s="2">
        <f>IFERROR(IFERROR(VLOOKUP(B614,'输入-物料产能数据-不考虑工序'!A:E,3,FALSE),0),0)</f>
      </c>
      <c r="K614" s="2">
        <f>IFERROR(VLOOKUP(B614,'输入-物料产能数据-不考虑工序'!A:E,4,FALSE),0)</f>
      </c>
      <c r="L614" s="2">
        <f>IFERROR(VLOOKUP(B614,'输入-物料产能数据-不考虑工序'!A:E,5,FALSE),0)</f>
      </c>
      <c r="M614">
        <f>IFERROR(VLOOKUP(A614,'输入_需求计划'!A:I,9,FALSE),0)</f>
      </c>
    </row>
    <row r="615">
      <c r="A615" s="20">
        <f>'输入_需求计划'!A615</f>
      </c>
      <c r="B615" s="20">
        <f>'输入_需求计划'!C615</f>
      </c>
      <c r="C615" s="20">
        <f>'输入_需求计划'!D615</f>
      </c>
      <c r="D615" s="20">
        <f>'输入_需求计划'!G615</f>
      </c>
      <c r="E615" s="59">
        <f>'输入_需求计划'!H615</f>
      </c>
      <c r="F615" s="2">
        <f>IFERROR(VLOOKUP(B615,'输入_物料库存信息'!A:F,3,FALSE),0)+IFERROR(VLOOKUP(B615,'未完工数据透视表2'!A:B,2,FALSE),0)</f>
      </c>
      <c r="G615" s="2">
        <f>IFERROR(VLOOKUP(B615,'输入_物料库存信息'!A:F,4,FALSE),0)</f>
      </c>
      <c r="H615" s="2">
        <f>IFERROR(VLOOKUP(B615,'输入_物料库存信息'!A:F,5,FALSE),0)</f>
      </c>
      <c r="I615" s="2">
        <f>IFERROR(VLOOKUP(B615,'输入_物料库存信息'!A:F,6,FALSE),0)</f>
      </c>
      <c r="J615" s="2">
        <f>IFERROR(IFERROR(VLOOKUP(B615,'输入-物料产能数据-不考虑工序'!A:E,3,FALSE),0),0)</f>
      </c>
      <c r="K615" s="2">
        <f>IFERROR(VLOOKUP(B615,'输入-物料产能数据-不考虑工序'!A:E,4,FALSE),0)</f>
      </c>
      <c r="L615" s="2">
        <f>IFERROR(VLOOKUP(B615,'输入-物料产能数据-不考虑工序'!A:E,5,FALSE),0)</f>
      </c>
      <c r="M615">
        <f>IFERROR(VLOOKUP(A615,'输入_需求计划'!A:I,9,FALSE),0)</f>
      </c>
    </row>
    <row r="616">
      <c r="A616" s="20">
        <f>'输入_需求计划'!A616</f>
      </c>
      <c r="B616" s="20">
        <f>'输入_需求计划'!C616</f>
      </c>
      <c r="C616" s="20">
        <f>'输入_需求计划'!D616</f>
      </c>
      <c r="D616" s="20">
        <f>'输入_需求计划'!G616</f>
      </c>
      <c r="E616" s="59">
        <f>'输入_需求计划'!H616</f>
      </c>
      <c r="F616" s="2">
        <f>IFERROR(VLOOKUP(B616,'输入_物料库存信息'!A:F,3,FALSE),0)+IFERROR(VLOOKUP(B616,'未完工数据透视表2'!A:B,2,FALSE),0)</f>
      </c>
      <c r="G616" s="2">
        <f>IFERROR(VLOOKUP(B616,'输入_物料库存信息'!A:F,4,FALSE),0)</f>
      </c>
      <c r="H616" s="2">
        <f>IFERROR(VLOOKUP(B616,'输入_物料库存信息'!A:F,5,FALSE),0)</f>
      </c>
      <c r="I616" s="2">
        <f>IFERROR(VLOOKUP(B616,'输入_物料库存信息'!A:F,6,FALSE),0)</f>
      </c>
      <c r="J616" s="2">
        <f>IFERROR(IFERROR(VLOOKUP(B616,'输入-物料产能数据-不考虑工序'!A:E,3,FALSE),0),0)</f>
      </c>
      <c r="K616" s="2">
        <f>IFERROR(VLOOKUP(B616,'输入-物料产能数据-不考虑工序'!A:E,4,FALSE),0)</f>
      </c>
      <c r="L616" s="2">
        <f>IFERROR(VLOOKUP(B616,'输入-物料产能数据-不考虑工序'!A:E,5,FALSE),0)</f>
      </c>
      <c r="M616">
        <f>IFERROR(VLOOKUP(A616,'输入_需求计划'!A:I,9,FALSE),0)</f>
      </c>
    </row>
    <row r="617">
      <c r="A617" s="20">
        <f>'输入_需求计划'!A617</f>
      </c>
      <c r="B617" s="20">
        <f>'输入_需求计划'!C617</f>
      </c>
      <c r="C617" s="20">
        <f>'输入_需求计划'!D617</f>
      </c>
      <c r="D617" s="20">
        <f>'输入_需求计划'!G617</f>
      </c>
      <c r="E617" s="59">
        <f>'输入_需求计划'!H617</f>
      </c>
      <c r="F617" s="2">
        <f>IFERROR(VLOOKUP(B617,'输入_物料库存信息'!A:F,3,FALSE),0)+IFERROR(VLOOKUP(B617,'未完工数据透视表2'!A:B,2,FALSE),0)</f>
      </c>
      <c r="G617" s="2">
        <f>IFERROR(VLOOKUP(B617,'输入_物料库存信息'!A:F,4,FALSE),0)</f>
      </c>
      <c r="H617" s="2">
        <f>IFERROR(VLOOKUP(B617,'输入_物料库存信息'!A:F,5,FALSE),0)</f>
      </c>
      <c r="I617" s="2">
        <f>IFERROR(VLOOKUP(B617,'输入_物料库存信息'!A:F,6,FALSE),0)</f>
      </c>
      <c r="J617" s="2">
        <f>IFERROR(IFERROR(VLOOKUP(B617,'输入-物料产能数据-不考虑工序'!A:E,3,FALSE),0),0)</f>
      </c>
      <c r="K617" s="2">
        <f>IFERROR(VLOOKUP(B617,'输入-物料产能数据-不考虑工序'!A:E,4,FALSE),0)</f>
      </c>
      <c r="L617" s="2">
        <f>IFERROR(VLOOKUP(B617,'输入-物料产能数据-不考虑工序'!A:E,5,FALSE),0)</f>
      </c>
      <c r="M617">
        <f>IFERROR(VLOOKUP(A617,'输入_需求计划'!A:I,9,FALSE),0)</f>
      </c>
    </row>
    <row r="618">
      <c r="A618" s="20">
        <f>'输入_需求计划'!A618</f>
      </c>
      <c r="B618" s="20">
        <f>'输入_需求计划'!C618</f>
      </c>
      <c r="C618" s="20">
        <f>'输入_需求计划'!D618</f>
      </c>
      <c r="D618" s="20">
        <f>'输入_需求计划'!G618</f>
      </c>
      <c r="E618" s="59">
        <f>'输入_需求计划'!H618</f>
      </c>
      <c r="F618" s="2">
        <f>IFERROR(VLOOKUP(B618,'输入_物料库存信息'!A:F,3,FALSE),0)+IFERROR(VLOOKUP(B618,'未完工数据透视表2'!A:B,2,FALSE),0)</f>
      </c>
      <c r="G618" s="2">
        <f>IFERROR(VLOOKUP(B618,'输入_物料库存信息'!A:F,4,FALSE),0)</f>
      </c>
      <c r="H618" s="2">
        <f>IFERROR(VLOOKUP(B618,'输入_物料库存信息'!A:F,5,FALSE),0)</f>
      </c>
      <c r="I618" s="2">
        <f>IFERROR(VLOOKUP(B618,'输入_物料库存信息'!A:F,6,FALSE),0)</f>
      </c>
      <c r="J618" s="2">
        <f>IFERROR(IFERROR(VLOOKUP(B618,'输入-物料产能数据-不考虑工序'!A:E,3,FALSE),0),0)</f>
      </c>
      <c r="K618" s="2">
        <f>IFERROR(VLOOKUP(B618,'输入-物料产能数据-不考虑工序'!A:E,4,FALSE),0)</f>
      </c>
      <c r="L618" s="2">
        <f>IFERROR(VLOOKUP(B618,'输入-物料产能数据-不考虑工序'!A:E,5,FALSE),0)</f>
      </c>
      <c r="M618">
        <f>IFERROR(VLOOKUP(A618,'输入_需求计划'!A:I,9,FALSE),0)</f>
      </c>
    </row>
    <row r="619">
      <c r="A619" s="20">
        <f>'输入_需求计划'!A619</f>
      </c>
      <c r="B619" s="20">
        <f>'输入_需求计划'!C619</f>
      </c>
      <c r="C619" s="20">
        <f>'输入_需求计划'!D619</f>
      </c>
      <c r="D619" s="20">
        <f>'输入_需求计划'!G619</f>
      </c>
      <c r="E619" s="59">
        <f>'输入_需求计划'!H619</f>
      </c>
      <c r="F619" s="2">
        <f>IFERROR(VLOOKUP(B619,'输入_物料库存信息'!A:F,3,FALSE),0)+IFERROR(VLOOKUP(B619,'未完工数据透视表2'!A:B,2,FALSE),0)</f>
      </c>
      <c r="G619" s="2">
        <f>IFERROR(VLOOKUP(B619,'输入_物料库存信息'!A:F,4,FALSE),0)</f>
      </c>
      <c r="H619" s="2">
        <f>IFERROR(VLOOKUP(B619,'输入_物料库存信息'!A:F,5,FALSE),0)</f>
      </c>
      <c r="I619" s="2">
        <f>IFERROR(VLOOKUP(B619,'输入_物料库存信息'!A:F,6,FALSE),0)</f>
      </c>
      <c r="J619" s="2">
        <f>IFERROR(IFERROR(VLOOKUP(B619,'输入-物料产能数据-不考虑工序'!A:E,3,FALSE),0),0)</f>
      </c>
      <c r="K619" s="2">
        <f>IFERROR(VLOOKUP(B619,'输入-物料产能数据-不考虑工序'!A:E,4,FALSE),0)</f>
      </c>
      <c r="L619" s="2">
        <f>IFERROR(VLOOKUP(B619,'输入-物料产能数据-不考虑工序'!A:E,5,FALSE),0)</f>
      </c>
      <c r="M619">
        <f>IFERROR(VLOOKUP(A619,'输入_需求计划'!A:I,9,FALSE),0)</f>
      </c>
    </row>
    <row r="620">
      <c r="A620" s="20">
        <f>'输入_需求计划'!A620</f>
      </c>
      <c r="B620" s="20">
        <f>'输入_需求计划'!C620</f>
      </c>
      <c r="C620" s="20">
        <f>'输入_需求计划'!D620</f>
      </c>
      <c r="D620" s="20">
        <f>'输入_需求计划'!G620</f>
      </c>
      <c r="E620" s="59">
        <f>'输入_需求计划'!H620</f>
      </c>
      <c r="F620" s="2">
        <f>IFERROR(VLOOKUP(B620,'输入_物料库存信息'!A:F,3,FALSE),0)+IFERROR(VLOOKUP(B620,'未完工数据透视表2'!A:B,2,FALSE),0)</f>
      </c>
      <c r="G620" s="2">
        <f>IFERROR(VLOOKUP(B620,'输入_物料库存信息'!A:F,4,FALSE),0)</f>
      </c>
      <c r="H620" s="2">
        <f>IFERROR(VLOOKUP(B620,'输入_物料库存信息'!A:F,5,FALSE),0)</f>
      </c>
      <c r="I620" s="2">
        <f>IFERROR(VLOOKUP(B620,'输入_物料库存信息'!A:F,6,FALSE),0)</f>
      </c>
      <c r="J620" s="2">
        <f>IFERROR(IFERROR(VLOOKUP(B620,'输入-物料产能数据-不考虑工序'!A:E,3,FALSE),0),0)</f>
      </c>
      <c r="K620" s="2">
        <f>IFERROR(VLOOKUP(B620,'输入-物料产能数据-不考虑工序'!A:E,4,FALSE),0)</f>
      </c>
      <c r="L620" s="2">
        <f>IFERROR(VLOOKUP(B620,'输入-物料产能数据-不考虑工序'!A:E,5,FALSE),0)</f>
      </c>
      <c r="M620">
        <f>IFERROR(VLOOKUP(A620,'输入_需求计划'!A:I,9,FALSE),0)</f>
      </c>
    </row>
    <row r="621">
      <c r="A621" s="20">
        <f>'输入_需求计划'!A621</f>
      </c>
      <c r="B621" s="20">
        <f>'输入_需求计划'!C621</f>
      </c>
      <c r="C621" s="20">
        <f>'输入_需求计划'!D621</f>
      </c>
      <c r="D621" s="20">
        <f>'输入_需求计划'!G621</f>
      </c>
      <c r="E621" s="59">
        <f>'输入_需求计划'!H621</f>
      </c>
      <c r="F621" s="2">
        <f>IFERROR(VLOOKUP(B621,'输入_物料库存信息'!A:F,3,FALSE),0)+IFERROR(VLOOKUP(B621,'未完工数据透视表2'!A:B,2,FALSE),0)</f>
      </c>
      <c r="G621" s="2">
        <f>IFERROR(VLOOKUP(B621,'输入_物料库存信息'!A:F,4,FALSE),0)</f>
      </c>
      <c r="H621" s="2">
        <f>IFERROR(VLOOKUP(B621,'输入_物料库存信息'!A:F,5,FALSE),0)</f>
      </c>
      <c r="I621" s="2">
        <f>IFERROR(VLOOKUP(B621,'输入_物料库存信息'!A:F,6,FALSE),0)</f>
      </c>
      <c r="J621" s="2">
        <f>IFERROR(IFERROR(VLOOKUP(B621,'输入-物料产能数据-不考虑工序'!A:E,3,FALSE),0),0)</f>
      </c>
      <c r="K621" s="2">
        <f>IFERROR(VLOOKUP(B621,'输入-物料产能数据-不考虑工序'!A:E,4,FALSE),0)</f>
      </c>
      <c r="L621" s="2">
        <f>IFERROR(VLOOKUP(B621,'输入-物料产能数据-不考虑工序'!A:E,5,FALSE),0)</f>
      </c>
      <c r="M621">
        <f>IFERROR(VLOOKUP(A621,'输入_需求计划'!A:I,9,FALSE),0)</f>
      </c>
    </row>
    <row r="622">
      <c r="A622" s="20">
        <f>'输入_需求计划'!A622</f>
      </c>
      <c r="B622" s="20">
        <f>'输入_需求计划'!C622</f>
      </c>
      <c r="C622" s="20">
        <f>'输入_需求计划'!D622</f>
      </c>
      <c r="D622" s="20">
        <f>'输入_需求计划'!G622</f>
      </c>
      <c r="E622" s="59">
        <f>'输入_需求计划'!H622</f>
      </c>
      <c r="F622" s="2">
        <f>IFERROR(VLOOKUP(B622,'输入_物料库存信息'!A:F,3,FALSE),0)+IFERROR(VLOOKUP(B622,'未完工数据透视表2'!A:B,2,FALSE),0)</f>
      </c>
      <c r="G622" s="2">
        <f>IFERROR(VLOOKUP(B622,'输入_物料库存信息'!A:F,4,FALSE),0)</f>
      </c>
      <c r="H622" s="2">
        <f>IFERROR(VLOOKUP(B622,'输入_物料库存信息'!A:F,5,FALSE),0)</f>
      </c>
      <c r="I622" s="2">
        <f>IFERROR(VLOOKUP(B622,'输入_物料库存信息'!A:F,6,FALSE),0)</f>
      </c>
      <c r="J622" s="2">
        <f>IFERROR(IFERROR(VLOOKUP(B622,'输入-物料产能数据-不考虑工序'!A:E,3,FALSE),0),0)</f>
      </c>
      <c r="K622" s="2">
        <f>IFERROR(VLOOKUP(B622,'输入-物料产能数据-不考虑工序'!A:E,4,FALSE),0)</f>
      </c>
      <c r="L622" s="2">
        <f>IFERROR(VLOOKUP(B622,'输入-物料产能数据-不考虑工序'!A:E,5,FALSE),0)</f>
      </c>
      <c r="M622">
        <f>IFERROR(VLOOKUP(A622,'输入_需求计划'!A:I,9,FALSE),0)</f>
      </c>
    </row>
    <row r="623">
      <c r="A623" s="20">
        <f>'输入_需求计划'!A623</f>
      </c>
      <c r="B623" s="20">
        <f>'输入_需求计划'!C623</f>
      </c>
      <c r="C623" s="20">
        <f>'输入_需求计划'!D623</f>
      </c>
      <c r="D623" s="20">
        <f>'输入_需求计划'!G623</f>
      </c>
      <c r="E623" s="59">
        <f>'输入_需求计划'!H623</f>
      </c>
      <c r="F623" s="2">
        <f>IFERROR(VLOOKUP(B623,'输入_物料库存信息'!A:F,3,FALSE),0)+IFERROR(VLOOKUP(B623,'未完工数据透视表2'!A:B,2,FALSE),0)</f>
      </c>
      <c r="G623" s="2">
        <f>IFERROR(VLOOKUP(B623,'输入_物料库存信息'!A:F,4,FALSE),0)</f>
      </c>
      <c r="H623" s="2">
        <f>IFERROR(VLOOKUP(B623,'输入_物料库存信息'!A:F,5,FALSE),0)</f>
      </c>
      <c r="I623" s="2">
        <f>IFERROR(VLOOKUP(B623,'输入_物料库存信息'!A:F,6,FALSE),0)</f>
      </c>
      <c r="J623" s="2">
        <f>IFERROR(IFERROR(VLOOKUP(B623,'输入-物料产能数据-不考虑工序'!A:E,3,FALSE),0),0)</f>
      </c>
      <c r="K623" s="2">
        <f>IFERROR(VLOOKUP(B623,'输入-物料产能数据-不考虑工序'!A:E,4,FALSE),0)</f>
      </c>
      <c r="L623" s="2">
        <f>IFERROR(VLOOKUP(B623,'输入-物料产能数据-不考虑工序'!A:E,5,FALSE),0)</f>
      </c>
      <c r="M623">
        <f>IFERROR(VLOOKUP(A623,'输入_需求计划'!A:I,9,FALSE),0)</f>
      </c>
    </row>
    <row r="624">
      <c r="A624" s="20">
        <f>'输入_需求计划'!A624</f>
      </c>
      <c r="B624" s="20">
        <f>'输入_需求计划'!C624</f>
      </c>
      <c r="C624" s="20">
        <f>'输入_需求计划'!D624</f>
      </c>
      <c r="D624" s="20">
        <f>'输入_需求计划'!G624</f>
      </c>
      <c r="E624" s="59">
        <f>'输入_需求计划'!H624</f>
      </c>
      <c r="F624" s="2">
        <f>IFERROR(VLOOKUP(B624,'输入_物料库存信息'!A:F,3,FALSE),0)+IFERROR(VLOOKUP(B624,'未完工数据透视表2'!A:B,2,FALSE),0)</f>
      </c>
      <c r="G624" s="2">
        <f>IFERROR(VLOOKUP(B624,'输入_物料库存信息'!A:F,4,FALSE),0)</f>
      </c>
      <c r="H624" s="2">
        <f>IFERROR(VLOOKUP(B624,'输入_物料库存信息'!A:F,5,FALSE),0)</f>
      </c>
      <c r="I624" s="2">
        <f>IFERROR(VLOOKUP(B624,'输入_物料库存信息'!A:F,6,FALSE),0)</f>
      </c>
      <c r="J624" s="2">
        <f>IFERROR(IFERROR(VLOOKUP(B624,'输入-物料产能数据-不考虑工序'!A:E,3,FALSE),0),0)</f>
      </c>
      <c r="K624" s="2">
        <f>IFERROR(VLOOKUP(B624,'输入-物料产能数据-不考虑工序'!A:E,4,FALSE),0)</f>
      </c>
      <c r="L624" s="2">
        <f>IFERROR(VLOOKUP(B624,'输入-物料产能数据-不考虑工序'!A:E,5,FALSE),0)</f>
      </c>
      <c r="M624">
        <f>IFERROR(VLOOKUP(A624,'输入_需求计划'!A:I,9,FALSE),0)</f>
      </c>
    </row>
    <row r="625">
      <c r="A625" s="20">
        <f>'输入_需求计划'!A625</f>
      </c>
      <c r="B625" s="20">
        <f>'输入_需求计划'!C625</f>
      </c>
      <c r="C625" s="20">
        <f>'输入_需求计划'!D625</f>
      </c>
      <c r="D625" s="20">
        <f>'输入_需求计划'!G625</f>
      </c>
      <c r="E625" s="59">
        <f>'输入_需求计划'!H625</f>
      </c>
      <c r="F625" s="2">
        <f>IFERROR(VLOOKUP(B625,'输入_物料库存信息'!A:F,3,FALSE),0)+IFERROR(VLOOKUP(B625,'未完工数据透视表2'!A:B,2,FALSE),0)</f>
      </c>
      <c r="G625" s="2">
        <f>IFERROR(VLOOKUP(B625,'输入_物料库存信息'!A:F,4,FALSE),0)</f>
      </c>
      <c r="H625" s="2">
        <f>IFERROR(VLOOKUP(B625,'输入_物料库存信息'!A:F,5,FALSE),0)</f>
      </c>
      <c r="I625" s="2">
        <f>IFERROR(VLOOKUP(B625,'输入_物料库存信息'!A:F,6,FALSE),0)</f>
      </c>
      <c r="J625" s="2">
        <f>IFERROR(IFERROR(VLOOKUP(B625,'输入-物料产能数据-不考虑工序'!A:E,3,FALSE),0),0)</f>
      </c>
      <c r="K625" s="2">
        <f>IFERROR(VLOOKUP(B625,'输入-物料产能数据-不考虑工序'!A:E,4,FALSE),0)</f>
      </c>
      <c r="L625" s="2">
        <f>IFERROR(VLOOKUP(B625,'输入-物料产能数据-不考虑工序'!A:E,5,FALSE),0)</f>
      </c>
      <c r="M625">
        <f>IFERROR(VLOOKUP(A625,'输入_需求计划'!A:I,9,FALSE),0)</f>
      </c>
    </row>
    <row r="626">
      <c r="A626" s="20">
        <f>'输入_需求计划'!A626</f>
      </c>
      <c r="B626" s="20">
        <f>'输入_需求计划'!C626</f>
      </c>
      <c r="C626" s="20">
        <f>'输入_需求计划'!D626</f>
      </c>
      <c r="D626" s="20">
        <f>'输入_需求计划'!G626</f>
      </c>
      <c r="E626" s="59">
        <f>'输入_需求计划'!H626</f>
      </c>
      <c r="F626" s="2">
        <f>IFERROR(VLOOKUP(B626,'输入_物料库存信息'!A:F,3,FALSE),0)+IFERROR(VLOOKUP(B626,'未完工数据透视表2'!A:B,2,FALSE),0)</f>
      </c>
      <c r="G626" s="2">
        <f>IFERROR(VLOOKUP(B626,'输入_物料库存信息'!A:F,4,FALSE),0)</f>
      </c>
      <c r="H626" s="2">
        <f>IFERROR(VLOOKUP(B626,'输入_物料库存信息'!A:F,5,FALSE),0)</f>
      </c>
      <c r="I626" s="2">
        <f>IFERROR(VLOOKUP(B626,'输入_物料库存信息'!A:F,6,FALSE),0)</f>
      </c>
      <c r="J626" s="2">
        <f>IFERROR(IFERROR(VLOOKUP(B626,'输入-物料产能数据-不考虑工序'!A:E,3,FALSE),0),0)</f>
      </c>
      <c r="K626" s="2">
        <f>IFERROR(VLOOKUP(B626,'输入-物料产能数据-不考虑工序'!A:E,4,FALSE),0)</f>
      </c>
      <c r="L626" s="2">
        <f>IFERROR(VLOOKUP(B626,'输入-物料产能数据-不考虑工序'!A:E,5,FALSE),0)</f>
      </c>
      <c r="M626">
        <f>IFERROR(VLOOKUP(A626,'输入_需求计划'!A:I,9,FALSE),0)</f>
      </c>
    </row>
    <row r="627">
      <c r="A627" s="20">
        <f>'输入_需求计划'!A627</f>
      </c>
      <c r="B627" s="20">
        <f>'输入_需求计划'!C627</f>
      </c>
      <c r="C627" s="20">
        <f>'输入_需求计划'!D627</f>
      </c>
      <c r="D627" s="20">
        <f>'输入_需求计划'!G627</f>
      </c>
      <c r="E627" s="59">
        <f>'输入_需求计划'!H627</f>
      </c>
      <c r="F627" s="2">
        <f>IFERROR(VLOOKUP(B627,'输入_物料库存信息'!A:F,3,FALSE),0)+IFERROR(VLOOKUP(B627,'未完工数据透视表2'!A:B,2,FALSE),0)</f>
      </c>
      <c r="G627" s="2">
        <f>IFERROR(VLOOKUP(B627,'输入_物料库存信息'!A:F,4,FALSE),0)</f>
      </c>
      <c r="H627" s="2">
        <f>IFERROR(VLOOKUP(B627,'输入_物料库存信息'!A:F,5,FALSE),0)</f>
      </c>
      <c r="I627" s="2">
        <f>IFERROR(VLOOKUP(B627,'输入_物料库存信息'!A:F,6,FALSE),0)</f>
      </c>
      <c r="J627" s="2">
        <f>IFERROR(IFERROR(VLOOKUP(B627,'输入-物料产能数据-不考虑工序'!A:E,3,FALSE),0),0)</f>
      </c>
      <c r="K627" s="2">
        <f>IFERROR(VLOOKUP(B627,'输入-物料产能数据-不考虑工序'!A:E,4,FALSE),0)</f>
      </c>
      <c r="L627" s="2">
        <f>IFERROR(VLOOKUP(B627,'输入-物料产能数据-不考虑工序'!A:E,5,FALSE),0)</f>
      </c>
      <c r="M627">
        <f>IFERROR(VLOOKUP(A627,'输入_需求计划'!A:I,9,FALSE),0)</f>
      </c>
    </row>
    <row r="628">
      <c r="A628" s="20">
        <f>'输入_需求计划'!A628</f>
      </c>
      <c r="B628" s="20">
        <f>'输入_需求计划'!C628</f>
      </c>
      <c r="C628" s="20">
        <f>'输入_需求计划'!D628</f>
      </c>
      <c r="D628" s="20">
        <f>'输入_需求计划'!G628</f>
      </c>
      <c r="E628" s="59">
        <f>'输入_需求计划'!H628</f>
      </c>
      <c r="F628" s="2">
        <f>IFERROR(VLOOKUP(B628,'输入_物料库存信息'!A:F,3,FALSE),0)+IFERROR(VLOOKUP(B628,'未完工数据透视表2'!A:B,2,FALSE),0)</f>
      </c>
      <c r="G628" s="2">
        <f>IFERROR(VLOOKUP(B628,'输入_物料库存信息'!A:F,4,FALSE),0)</f>
      </c>
      <c r="H628" s="2">
        <f>IFERROR(VLOOKUP(B628,'输入_物料库存信息'!A:F,5,FALSE),0)</f>
      </c>
      <c r="I628" s="2">
        <f>IFERROR(VLOOKUP(B628,'输入_物料库存信息'!A:F,6,FALSE),0)</f>
      </c>
      <c r="J628" s="2">
        <f>IFERROR(IFERROR(VLOOKUP(B628,'输入-物料产能数据-不考虑工序'!A:E,3,FALSE),0),0)</f>
      </c>
      <c r="K628" s="2">
        <f>IFERROR(VLOOKUP(B628,'输入-物料产能数据-不考虑工序'!A:E,4,FALSE),0)</f>
      </c>
      <c r="L628" s="2">
        <f>IFERROR(VLOOKUP(B628,'输入-物料产能数据-不考虑工序'!A:E,5,FALSE),0)</f>
      </c>
      <c r="M628">
        <f>IFERROR(VLOOKUP(A628,'输入_需求计划'!A:I,9,FALSE),0)</f>
      </c>
    </row>
    <row r="629">
      <c r="A629" s="20">
        <f>'输入_需求计划'!A629</f>
      </c>
      <c r="B629" s="20">
        <f>'输入_需求计划'!C629</f>
      </c>
      <c r="C629" s="20">
        <f>'输入_需求计划'!D629</f>
      </c>
      <c r="D629" s="20">
        <f>'输入_需求计划'!G629</f>
      </c>
      <c r="E629" s="59">
        <f>'输入_需求计划'!H629</f>
      </c>
      <c r="F629" s="2">
        <f>IFERROR(VLOOKUP(B629,'输入_物料库存信息'!A:F,3,FALSE),0)+IFERROR(VLOOKUP(B629,'未完工数据透视表2'!A:B,2,FALSE),0)</f>
      </c>
      <c r="G629" s="2">
        <f>IFERROR(VLOOKUP(B629,'输入_物料库存信息'!A:F,4,FALSE),0)</f>
      </c>
      <c r="H629" s="2">
        <f>IFERROR(VLOOKUP(B629,'输入_物料库存信息'!A:F,5,FALSE),0)</f>
      </c>
      <c r="I629" s="2">
        <f>IFERROR(VLOOKUP(B629,'输入_物料库存信息'!A:F,6,FALSE),0)</f>
      </c>
      <c r="J629" s="2">
        <f>IFERROR(IFERROR(VLOOKUP(B629,'输入-物料产能数据-不考虑工序'!A:E,3,FALSE),0),0)</f>
      </c>
      <c r="K629" s="2">
        <f>IFERROR(VLOOKUP(B629,'输入-物料产能数据-不考虑工序'!A:E,4,FALSE),0)</f>
      </c>
      <c r="L629" s="2">
        <f>IFERROR(VLOOKUP(B629,'输入-物料产能数据-不考虑工序'!A:E,5,FALSE),0)</f>
      </c>
      <c r="M629">
        <f>IFERROR(VLOOKUP(A629,'输入_需求计划'!A:I,9,FALSE),0)</f>
      </c>
    </row>
    <row r="630">
      <c r="A630" s="20">
        <f>'输入_需求计划'!A630</f>
      </c>
      <c r="B630" s="20">
        <f>'输入_需求计划'!C630</f>
      </c>
      <c r="C630" s="20">
        <f>'输入_需求计划'!D630</f>
      </c>
      <c r="D630" s="20">
        <f>'输入_需求计划'!G630</f>
      </c>
      <c r="E630" s="59">
        <f>'输入_需求计划'!H630</f>
      </c>
      <c r="F630" s="2">
        <f>IFERROR(VLOOKUP(B630,'输入_物料库存信息'!A:F,3,FALSE),0)+IFERROR(VLOOKUP(B630,'未完工数据透视表2'!A:B,2,FALSE),0)</f>
      </c>
      <c r="G630" s="2">
        <f>IFERROR(VLOOKUP(B630,'输入_物料库存信息'!A:F,4,FALSE),0)</f>
      </c>
      <c r="H630" s="2">
        <f>IFERROR(VLOOKUP(B630,'输入_物料库存信息'!A:F,5,FALSE),0)</f>
      </c>
      <c r="I630" s="2">
        <f>IFERROR(VLOOKUP(B630,'输入_物料库存信息'!A:F,6,FALSE),0)</f>
      </c>
      <c r="J630" s="2">
        <f>IFERROR(IFERROR(VLOOKUP(B630,'输入-物料产能数据-不考虑工序'!A:E,3,FALSE),0),0)</f>
      </c>
      <c r="K630" s="2">
        <f>IFERROR(VLOOKUP(B630,'输入-物料产能数据-不考虑工序'!A:E,4,FALSE),0)</f>
      </c>
      <c r="L630" s="2">
        <f>IFERROR(VLOOKUP(B630,'输入-物料产能数据-不考虑工序'!A:E,5,FALSE),0)</f>
      </c>
      <c r="M630">
        <f>IFERROR(VLOOKUP(A630,'输入_需求计划'!A:I,9,FALSE),0)</f>
      </c>
    </row>
    <row r="631">
      <c r="A631" s="20">
        <f>'输入_需求计划'!A631</f>
      </c>
      <c r="B631" s="20">
        <f>'输入_需求计划'!C631</f>
      </c>
      <c r="C631" s="20">
        <f>'输入_需求计划'!D631</f>
      </c>
      <c r="D631" s="20">
        <f>'输入_需求计划'!G631</f>
      </c>
      <c r="E631" s="59">
        <f>'输入_需求计划'!H631</f>
      </c>
      <c r="F631" s="2">
        <f>IFERROR(VLOOKUP(B631,'输入_物料库存信息'!A:F,3,FALSE),0)+IFERROR(VLOOKUP(B631,'未完工数据透视表2'!A:B,2,FALSE),0)</f>
      </c>
      <c r="G631" s="2">
        <f>IFERROR(VLOOKUP(B631,'输入_物料库存信息'!A:F,4,FALSE),0)</f>
      </c>
      <c r="H631" s="2">
        <f>IFERROR(VLOOKUP(B631,'输入_物料库存信息'!A:F,5,FALSE),0)</f>
      </c>
      <c r="I631" s="2">
        <f>IFERROR(VLOOKUP(B631,'输入_物料库存信息'!A:F,6,FALSE),0)</f>
      </c>
      <c r="J631" s="2">
        <f>IFERROR(IFERROR(VLOOKUP(B631,'输入-物料产能数据-不考虑工序'!A:E,3,FALSE),0),0)</f>
      </c>
      <c r="K631" s="2">
        <f>IFERROR(VLOOKUP(B631,'输入-物料产能数据-不考虑工序'!A:E,4,FALSE),0)</f>
      </c>
      <c r="L631" s="2">
        <f>IFERROR(VLOOKUP(B631,'输入-物料产能数据-不考虑工序'!A:E,5,FALSE),0)</f>
      </c>
      <c r="M631">
        <f>IFERROR(VLOOKUP(A631,'输入_需求计划'!A:I,9,FALSE),0)</f>
      </c>
    </row>
    <row r="632">
      <c r="A632" s="20">
        <f>'输入_需求计划'!A632</f>
      </c>
      <c r="B632" s="20">
        <f>'输入_需求计划'!C632</f>
      </c>
      <c r="C632" s="20">
        <f>'输入_需求计划'!D632</f>
      </c>
      <c r="D632" s="20">
        <f>'输入_需求计划'!G632</f>
      </c>
      <c r="E632" s="59">
        <f>'输入_需求计划'!H632</f>
      </c>
      <c r="F632" s="2">
        <f>IFERROR(VLOOKUP(B632,'输入_物料库存信息'!A:F,3,FALSE),0)+IFERROR(VLOOKUP(B632,'未完工数据透视表2'!A:B,2,FALSE),0)</f>
      </c>
      <c r="G632" s="2">
        <f>IFERROR(VLOOKUP(B632,'输入_物料库存信息'!A:F,4,FALSE),0)</f>
      </c>
      <c r="H632" s="2">
        <f>IFERROR(VLOOKUP(B632,'输入_物料库存信息'!A:F,5,FALSE),0)</f>
      </c>
      <c r="I632" s="2">
        <f>IFERROR(VLOOKUP(B632,'输入_物料库存信息'!A:F,6,FALSE),0)</f>
      </c>
      <c r="J632" s="2">
        <f>IFERROR(IFERROR(VLOOKUP(B632,'输入-物料产能数据-不考虑工序'!A:E,3,FALSE),0),0)</f>
      </c>
      <c r="K632" s="2">
        <f>IFERROR(VLOOKUP(B632,'输入-物料产能数据-不考虑工序'!A:E,4,FALSE),0)</f>
      </c>
      <c r="L632" s="2">
        <f>IFERROR(VLOOKUP(B632,'输入-物料产能数据-不考虑工序'!A:E,5,FALSE),0)</f>
      </c>
      <c r="M632">
        <f>IFERROR(VLOOKUP(A632,'输入_需求计划'!A:I,9,FALSE),0)</f>
      </c>
    </row>
    <row r="633">
      <c r="A633" s="20">
        <f>'输入_需求计划'!A633</f>
      </c>
      <c r="B633" s="20">
        <f>'输入_需求计划'!C633</f>
      </c>
      <c r="C633" s="20">
        <f>'输入_需求计划'!D633</f>
      </c>
      <c r="D633" s="20">
        <f>'输入_需求计划'!G633</f>
      </c>
      <c r="E633" s="59">
        <f>'输入_需求计划'!H633</f>
      </c>
      <c r="F633" s="2">
        <f>IFERROR(VLOOKUP(B633,'输入_物料库存信息'!A:F,3,FALSE),0)+IFERROR(VLOOKUP(B633,'未完工数据透视表2'!A:B,2,FALSE),0)</f>
      </c>
      <c r="G633" s="2">
        <f>IFERROR(VLOOKUP(B633,'输入_物料库存信息'!A:F,4,FALSE),0)</f>
      </c>
      <c r="H633" s="2">
        <f>IFERROR(VLOOKUP(B633,'输入_物料库存信息'!A:F,5,FALSE),0)</f>
      </c>
      <c r="I633" s="2">
        <f>IFERROR(VLOOKUP(B633,'输入_物料库存信息'!A:F,6,FALSE),0)</f>
      </c>
      <c r="J633" s="2">
        <f>IFERROR(IFERROR(VLOOKUP(B633,'输入-物料产能数据-不考虑工序'!A:E,3,FALSE),0),0)</f>
      </c>
      <c r="K633" s="2">
        <f>IFERROR(VLOOKUP(B633,'输入-物料产能数据-不考虑工序'!A:E,4,FALSE),0)</f>
      </c>
      <c r="L633" s="2">
        <f>IFERROR(VLOOKUP(B633,'输入-物料产能数据-不考虑工序'!A:E,5,FALSE),0)</f>
      </c>
      <c r="M633">
        <f>IFERROR(VLOOKUP(A633,'输入_需求计划'!A:I,9,FALSE),0)</f>
      </c>
    </row>
    <row r="634">
      <c r="A634" s="20">
        <f>'输入_需求计划'!A634</f>
      </c>
      <c r="B634" s="20">
        <f>'输入_需求计划'!C634</f>
      </c>
      <c r="C634" s="20">
        <f>'输入_需求计划'!D634</f>
      </c>
      <c r="D634" s="20">
        <f>'输入_需求计划'!G634</f>
      </c>
      <c r="E634" s="59">
        <f>'输入_需求计划'!H634</f>
      </c>
      <c r="F634" s="2">
        <f>IFERROR(VLOOKUP(B634,'输入_物料库存信息'!A:F,3,FALSE),0)+IFERROR(VLOOKUP(B634,'未完工数据透视表2'!A:B,2,FALSE),0)</f>
      </c>
      <c r="G634" s="2">
        <f>IFERROR(VLOOKUP(B634,'输入_物料库存信息'!A:F,4,FALSE),0)</f>
      </c>
      <c r="H634" s="2">
        <f>IFERROR(VLOOKUP(B634,'输入_物料库存信息'!A:F,5,FALSE),0)</f>
      </c>
      <c r="I634" s="2">
        <f>IFERROR(VLOOKUP(B634,'输入_物料库存信息'!A:F,6,FALSE),0)</f>
      </c>
      <c r="J634" s="2">
        <f>IFERROR(IFERROR(VLOOKUP(B634,'输入-物料产能数据-不考虑工序'!A:E,3,FALSE),0),0)</f>
      </c>
      <c r="K634" s="2">
        <f>IFERROR(VLOOKUP(B634,'输入-物料产能数据-不考虑工序'!A:E,4,FALSE),0)</f>
      </c>
      <c r="L634" s="2">
        <f>IFERROR(VLOOKUP(B634,'输入-物料产能数据-不考虑工序'!A:E,5,FALSE),0)</f>
      </c>
      <c r="M634">
        <f>IFERROR(VLOOKUP(A634,'输入_需求计划'!A:I,9,FALSE),0)</f>
      </c>
    </row>
    <row r="635">
      <c r="A635" s="20">
        <f>'输入_需求计划'!A635</f>
      </c>
      <c r="B635" s="20">
        <f>'输入_需求计划'!C635</f>
      </c>
      <c r="C635" s="20">
        <f>'输入_需求计划'!D635</f>
      </c>
      <c r="D635" s="20">
        <f>'输入_需求计划'!G635</f>
      </c>
      <c r="E635" s="59">
        <f>'输入_需求计划'!H635</f>
      </c>
      <c r="F635" s="2">
        <f>IFERROR(VLOOKUP(B635,'输入_物料库存信息'!A:F,3,FALSE),0)+IFERROR(VLOOKUP(B635,'未完工数据透视表2'!A:B,2,FALSE),0)</f>
      </c>
      <c r="G635" s="2">
        <f>IFERROR(VLOOKUP(B635,'输入_物料库存信息'!A:F,4,FALSE),0)</f>
      </c>
      <c r="H635" s="2">
        <f>IFERROR(VLOOKUP(B635,'输入_物料库存信息'!A:F,5,FALSE),0)</f>
      </c>
      <c r="I635" s="2">
        <f>IFERROR(VLOOKUP(B635,'输入_物料库存信息'!A:F,6,FALSE),0)</f>
      </c>
      <c r="J635" s="2">
        <f>IFERROR(IFERROR(VLOOKUP(B635,'输入-物料产能数据-不考虑工序'!A:E,3,FALSE),0),0)</f>
      </c>
      <c r="K635" s="2">
        <f>IFERROR(VLOOKUP(B635,'输入-物料产能数据-不考虑工序'!A:E,4,FALSE),0)</f>
      </c>
      <c r="L635" s="2">
        <f>IFERROR(VLOOKUP(B635,'输入-物料产能数据-不考虑工序'!A:E,5,FALSE),0)</f>
      </c>
      <c r="M635">
        <f>IFERROR(VLOOKUP(A635,'输入_需求计划'!A:I,9,FALSE),0)</f>
      </c>
    </row>
    <row r="636">
      <c r="A636" s="20">
        <f>'输入_需求计划'!A636</f>
      </c>
      <c r="B636" s="20">
        <f>'输入_需求计划'!C636</f>
      </c>
      <c r="C636" s="20">
        <f>'输入_需求计划'!D636</f>
      </c>
      <c r="D636" s="20">
        <f>'输入_需求计划'!G636</f>
      </c>
      <c r="E636" s="59">
        <f>'输入_需求计划'!H636</f>
      </c>
      <c r="F636" s="2">
        <f>IFERROR(VLOOKUP(B636,'输入_物料库存信息'!A:F,3,FALSE),0)+IFERROR(VLOOKUP(B636,'未完工数据透视表2'!A:B,2,FALSE),0)</f>
      </c>
      <c r="G636" s="2">
        <f>IFERROR(VLOOKUP(B636,'输入_物料库存信息'!A:F,4,FALSE),0)</f>
      </c>
      <c r="H636" s="2">
        <f>IFERROR(VLOOKUP(B636,'输入_物料库存信息'!A:F,5,FALSE),0)</f>
      </c>
      <c r="I636" s="2">
        <f>IFERROR(VLOOKUP(B636,'输入_物料库存信息'!A:F,6,FALSE),0)</f>
      </c>
      <c r="J636" s="2">
        <f>IFERROR(IFERROR(VLOOKUP(B636,'输入-物料产能数据-不考虑工序'!A:E,3,FALSE),0),0)</f>
      </c>
      <c r="K636" s="2">
        <f>IFERROR(VLOOKUP(B636,'输入-物料产能数据-不考虑工序'!A:E,4,FALSE),0)</f>
      </c>
      <c r="L636" s="2">
        <f>IFERROR(VLOOKUP(B636,'输入-物料产能数据-不考虑工序'!A:E,5,FALSE),0)</f>
      </c>
      <c r="M636">
        <f>IFERROR(VLOOKUP(A636,'输入_需求计划'!A:I,9,FALSE),0)</f>
      </c>
    </row>
    <row r="637">
      <c r="A637" s="20">
        <f>'输入_需求计划'!A637</f>
      </c>
      <c r="B637" s="20">
        <f>'输入_需求计划'!C637</f>
      </c>
      <c r="C637" s="20">
        <f>'输入_需求计划'!D637</f>
      </c>
      <c r="D637" s="20">
        <f>'输入_需求计划'!G637</f>
      </c>
      <c r="E637" s="59">
        <f>'输入_需求计划'!H637</f>
      </c>
      <c r="F637" s="2">
        <f>IFERROR(VLOOKUP(B637,'输入_物料库存信息'!A:F,3,FALSE),0)+IFERROR(VLOOKUP(B637,'未完工数据透视表2'!A:B,2,FALSE),0)</f>
      </c>
      <c r="G637" s="2">
        <f>IFERROR(VLOOKUP(B637,'输入_物料库存信息'!A:F,4,FALSE),0)</f>
      </c>
      <c r="H637" s="2">
        <f>IFERROR(VLOOKUP(B637,'输入_物料库存信息'!A:F,5,FALSE),0)</f>
      </c>
      <c r="I637" s="2">
        <f>IFERROR(VLOOKUP(B637,'输入_物料库存信息'!A:F,6,FALSE),0)</f>
      </c>
      <c r="J637" s="2">
        <f>IFERROR(IFERROR(VLOOKUP(B637,'输入-物料产能数据-不考虑工序'!A:E,3,FALSE),0),0)</f>
      </c>
      <c r="K637" s="2">
        <f>IFERROR(VLOOKUP(B637,'输入-物料产能数据-不考虑工序'!A:E,4,FALSE),0)</f>
      </c>
      <c r="L637" s="2">
        <f>IFERROR(VLOOKUP(B637,'输入-物料产能数据-不考虑工序'!A:E,5,FALSE),0)</f>
      </c>
      <c r="M637">
        <f>IFERROR(VLOOKUP(A637,'输入_需求计划'!A:I,9,FALSE),0)</f>
      </c>
    </row>
    <row r="638">
      <c r="A638" s="20">
        <f>'输入_需求计划'!A638</f>
      </c>
      <c r="B638" s="20">
        <f>'输入_需求计划'!C638</f>
      </c>
      <c r="C638" s="20">
        <f>'输入_需求计划'!D638</f>
      </c>
      <c r="D638" s="20">
        <f>'输入_需求计划'!G638</f>
      </c>
      <c r="E638" s="59">
        <f>'输入_需求计划'!H638</f>
      </c>
      <c r="F638" s="2">
        <f>IFERROR(VLOOKUP(B638,'输入_物料库存信息'!A:F,3,FALSE),0)+IFERROR(VLOOKUP(B638,'未完工数据透视表2'!A:B,2,FALSE),0)</f>
      </c>
      <c r="G638" s="2">
        <f>IFERROR(VLOOKUP(B638,'输入_物料库存信息'!A:F,4,FALSE),0)</f>
      </c>
      <c r="H638" s="2">
        <f>IFERROR(VLOOKUP(B638,'输入_物料库存信息'!A:F,5,FALSE),0)</f>
      </c>
      <c r="I638" s="2">
        <f>IFERROR(VLOOKUP(B638,'输入_物料库存信息'!A:F,6,FALSE),0)</f>
      </c>
      <c r="J638" s="2">
        <f>IFERROR(IFERROR(VLOOKUP(B638,'输入-物料产能数据-不考虑工序'!A:E,3,FALSE),0),0)</f>
      </c>
      <c r="K638" s="2">
        <f>IFERROR(VLOOKUP(B638,'输入-物料产能数据-不考虑工序'!A:E,4,FALSE),0)</f>
      </c>
      <c r="L638" s="2">
        <f>IFERROR(VLOOKUP(B638,'输入-物料产能数据-不考虑工序'!A:E,5,FALSE),0)</f>
      </c>
      <c r="M638">
        <f>IFERROR(VLOOKUP(A638,'输入_需求计划'!A:I,9,FALSE),0)</f>
      </c>
    </row>
    <row r="639">
      <c r="A639" s="20">
        <f>'输入_需求计划'!A639</f>
      </c>
      <c r="B639" s="20">
        <f>'输入_需求计划'!C639</f>
      </c>
      <c r="C639" s="20">
        <f>'输入_需求计划'!D639</f>
      </c>
      <c r="D639" s="20">
        <f>'输入_需求计划'!G639</f>
      </c>
      <c r="E639" s="59">
        <f>'输入_需求计划'!H639</f>
      </c>
      <c r="F639" s="2">
        <f>IFERROR(VLOOKUP(B639,'输入_物料库存信息'!A:F,3,FALSE),0)+IFERROR(VLOOKUP(B639,'未完工数据透视表2'!A:B,2,FALSE),0)</f>
      </c>
      <c r="G639" s="2">
        <f>IFERROR(VLOOKUP(B639,'输入_物料库存信息'!A:F,4,FALSE),0)</f>
      </c>
      <c r="H639" s="2">
        <f>IFERROR(VLOOKUP(B639,'输入_物料库存信息'!A:F,5,FALSE),0)</f>
      </c>
      <c r="I639" s="2">
        <f>IFERROR(VLOOKUP(B639,'输入_物料库存信息'!A:F,6,FALSE),0)</f>
      </c>
      <c r="J639" s="2">
        <f>IFERROR(IFERROR(VLOOKUP(B639,'输入-物料产能数据-不考虑工序'!A:E,3,FALSE),0),0)</f>
      </c>
      <c r="K639" s="2">
        <f>IFERROR(VLOOKUP(B639,'输入-物料产能数据-不考虑工序'!A:E,4,FALSE),0)</f>
      </c>
      <c r="L639" s="2">
        <f>IFERROR(VLOOKUP(B639,'输入-物料产能数据-不考虑工序'!A:E,5,FALSE),0)</f>
      </c>
      <c r="M639">
        <f>IFERROR(VLOOKUP(A639,'输入_需求计划'!A:I,9,FALSE),0)</f>
      </c>
    </row>
    <row r="640">
      <c r="A640" s="20">
        <f>'输入_需求计划'!A640</f>
      </c>
      <c r="B640" s="20">
        <f>'输入_需求计划'!C640</f>
      </c>
      <c r="C640" s="20">
        <f>'输入_需求计划'!D640</f>
      </c>
      <c r="D640" s="20">
        <f>'输入_需求计划'!G640</f>
      </c>
      <c r="E640" s="59">
        <f>'输入_需求计划'!H640</f>
      </c>
      <c r="F640" s="2">
        <f>IFERROR(VLOOKUP(B640,'输入_物料库存信息'!A:F,3,FALSE),0)+IFERROR(VLOOKUP(B640,'未完工数据透视表2'!A:B,2,FALSE),0)</f>
      </c>
      <c r="G640" s="2">
        <f>IFERROR(VLOOKUP(B640,'输入_物料库存信息'!A:F,4,FALSE),0)</f>
      </c>
      <c r="H640" s="2">
        <f>IFERROR(VLOOKUP(B640,'输入_物料库存信息'!A:F,5,FALSE),0)</f>
      </c>
      <c r="I640" s="2">
        <f>IFERROR(VLOOKUP(B640,'输入_物料库存信息'!A:F,6,FALSE),0)</f>
      </c>
      <c r="J640" s="2">
        <f>IFERROR(IFERROR(VLOOKUP(B640,'输入-物料产能数据-不考虑工序'!A:E,3,FALSE),0),0)</f>
      </c>
      <c r="K640" s="2">
        <f>IFERROR(VLOOKUP(B640,'输入-物料产能数据-不考虑工序'!A:E,4,FALSE),0)</f>
      </c>
      <c r="L640" s="2">
        <f>IFERROR(VLOOKUP(B640,'输入-物料产能数据-不考虑工序'!A:E,5,FALSE),0)</f>
      </c>
      <c r="M640">
        <f>IFERROR(VLOOKUP(A640,'输入_需求计划'!A:I,9,FALSE),0)</f>
      </c>
    </row>
    <row r="641">
      <c r="A641" s="20">
        <f>'输入_需求计划'!A641</f>
      </c>
      <c r="B641" s="20">
        <f>'输入_需求计划'!C641</f>
      </c>
      <c r="C641" s="20">
        <f>'输入_需求计划'!D641</f>
      </c>
      <c r="D641" s="20">
        <f>'输入_需求计划'!G641</f>
      </c>
      <c r="E641" s="59">
        <f>'输入_需求计划'!H641</f>
      </c>
      <c r="F641" s="2">
        <f>IFERROR(VLOOKUP(B641,'输入_物料库存信息'!A:F,3,FALSE),0)+IFERROR(VLOOKUP(B641,'未完工数据透视表2'!A:B,2,FALSE),0)</f>
      </c>
      <c r="G641" s="2">
        <f>IFERROR(VLOOKUP(B641,'输入_物料库存信息'!A:F,4,FALSE),0)</f>
      </c>
      <c r="H641" s="2">
        <f>IFERROR(VLOOKUP(B641,'输入_物料库存信息'!A:F,5,FALSE),0)</f>
      </c>
      <c r="I641" s="2">
        <f>IFERROR(VLOOKUP(B641,'输入_物料库存信息'!A:F,6,FALSE),0)</f>
      </c>
      <c r="J641" s="2">
        <f>IFERROR(IFERROR(VLOOKUP(B641,'输入-物料产能数据-不考虑工序'!A:E,3,FALSE),0),0)</f>
      </c>
      <c r="K641" s="2">
        <f>IFERROR(VLOOKUP(B641,'输入-物料产能数据-不考虑工序'!A:E,4,FALSE),0)</f>
      </c>
      <c r="L641" s="2">
        <f>IFERROR(VLOOKUP(B641,'输入-物料产能数据-不考虑工序'!A:E,5,FALSE),0)</f>
      </c>
      <c r="M641">
        <f>IFERROR(VLOOKUP(A641,'输入_需求计划'!A:I,9,FALSE),0)</f>
      </c>
    </row>
    <row r="642">
      <c r="A642" s="20">
        <f>'输入_需求计划'!A642</f>
      </c>
      <c r="B642" s="20">
        <f>'输入_需求计划'!C642</f>
      </c>
      <c r="C642" s="20">
        <f>'输入_需求计划'!D642</f>
      </c>
      <c r="D642" s="20">
        <f>'输入_需求计划'!G642</f>
      </c>
      <c r="E642" s="59">
        <f>'输入_需求计划'!H642</f>
      </c>
      <c r="F642" s="2">
        <f>IFERROR(VLOOKUP(B642,'输入_物料库存信息'!A:F,3,FALSE),0)+IFERROR(VLOOKUP(B642,'未完工数据透视表2'!A:B,2,FALSE),0)</f>
      </c>
      <c r="G642" s="2">
        <f>IFERROR(VLOOKUP(B642,'输入_物料库存信息'!A:F,4,FALSE),0)</f>
      </c>
      <c r="H642" s="2">
        <f>IFERROR(VLOOKUP(B642,'输入_物料库存信息'!A:F,5,FALSE),0)</f>
      </c>
      <c r="I642" s="2">
        <f>IFERROR(VLOOKUP(B642,'输入_物料库存信息'!A:F,6,FALSE),0)</f>
      </c>
      <c r="J642" s="2">
        <f>IFERROR(IFERROR(VLOOKUP(B642,'输入-物料产能数据-不考虑工序'!A:E,3,FALSE),0),0)</f>
      </c>
      <c r="K642" s="2">
        <f>IFERROR(VLOOKUP(B642,'输入-物料产能数据-不考虑工序'!A:E,4,FALSE),0)</f>
      </c>
      <c r="L642" s="2">
        <f>IFERROR(VLOOKUP(B642,'输入-物料产能数据-不考虑工序'!A:E,5,FALSE),0)</f>
      </c>
      <c r="M642">
        <f>IFERROR(VLOOKUP(A642,'输入_需求计划'!A:I,9,FALSE),0)</f>
      </c>
    </row>
    <row r="643">
      <c r="A643" s="20">
        <f>'输入_需求计划'!A643</f>
      </c>
      <c r="B643" s="20">
        <f>'输入_需求计划'!C643</f>
      </c>
      <c r="C643" s="20">
        <f>'输入_需求计划'!D643</f>
      </c>
      <c r="D643" s="20">
        <f>'输入_需求计划'!G643</f>
      </c>
      <c r="E643" s="59">
        <f>'输入_需求计划'!H643</f>
      </c>
      <c r="F643" s="2">
        <f>IFERROR(VLOOKUP(B643,'输入_物料库存信息'!A:F,3,FALSE),0)+IFERROR(VLOOKUP(B643,'未完工数据透视表2'!A:B,2,FALSE),0)</f>
      </c>
      <c r="G643" s="2">
        <f>IFERROR(VLOOKUP(B643,'输入_物料库存信息'!A:F,4,FALSE),0)</f>
      </c>
      <c r="H643" s="2">
        <f>IFERROR(VLOOKUP(B643,'输入_物料库存信息'!A:F,5,FALSE),0)</f>
      </c>
      <c r="I643" s="2">
        <f>IFERROR(VLOOKUP(B643,'输入_物料库存信息'!A:F,6,FALSE),0)</f>
      </c>
      <c r="J643" s="2">
        <f>IFERROR(IFERROR(VLOOKUP(B643,'输入-物料产能数据-不考虑工序'!A:E,3,FALSE),0),0)</f>
      </c>
      <c r="K643" s="2">
        <f>IFERROR(VLOOKUP(B643,'输入-物料产能数据-不考虑工序'!A:E,4,FALSE),0)</f>
      </c>
      <c r="L643" s="2">
        <f>IFERROR(VLOOKUP(B643,'输入-物料产能数据-不考虑工序'!A:E,5,FALSE),0)</f>
      </c>
      <c r="M643">
        <f>IFERROR(VLOOKUP(A643,'输入_需求计划'!A:I,9,FALSE),0)</f>
      </c>
    </row>
    <row r="644">
      <c r="A644" s="20">
        <f>'输入_需求计划'!A644</f>
      </c>
      <c r="B644" s="20">
        <f>'输入_需求计划'!C644</f>
      </c>
      <c r="C644" s="20">
        <f>'输入_需求计划'!D644</f>
      </c>
      <c r="D644" s="20">
        <f>'输入_需求计划'!G644</f>
      </c>
      <c r="E644" s="59">
        <f>'输入_需求计划'!H644</f>
      </c>
      <c r="F644" s="2">
        <f>IFERROR(VLOOKUP(B644,'输入_物料库存信息'!A:F,3,FALSE),0)+IFERROR(VLOOKUP(B644,'未完工数据透视表2'!A:B,2,FALSE),0)</f>
      </c>
      <c r="G644" s="2">
        <f>IFERROR(VLOOKUP(B644,'输入_物料库存信息'!A:F,4,FALSE),0)</f>
      </c>
      <c r="H644" s="2">
        <f>IFERROR(VLOOKUP(B644,'输入_物料库存信息'!A:F,5,FALSE),0)</f>
      </c>
      <c r="I644" s="2">
        <f>IFERROR(VLOOKUP(B644,'输入_物料库存信息'!A:F,6,FALSE),0)</f>
      </c>
      <c r="J644" s="2">
        <f>IFERROR(IFERROR(VLOOKUP(B644,'输入-物料产能数据-不考虑工序'!A:E,3,FALSE),0),0)</f>
      </c>
      <c r="K644" s="2">
        <f>IFERROR(VLOOKUP(B644,'输入-物料产能数据-不考虑工序'!A:E,4,FALSE),0)</f>
      </c>
      <c r="L644" s="2">
        <f>IFERROR(VLOOKUP(B644,'输入-物料产能数据-不考虑工序'!A:E,5,FALSE),0)</f>
      </c>
      <c r="M644">
        <f>IFERROR(VLOOKUP(A644,'输入_需求计划'!A:I,9,FALSE),0)</f>
      </c>
    </row>
    <row r="645">
      <c r="A645" s="20">
        <f>'输入_需求计划'!A645</f>
      </c>
      <c r="B645" s="20">
        <f>'输入_需求计划'!C645</f>
      </c>
      <c r="C645" s="20">
        <f>'输入_需求计划'!D645</f>
      </c>
      <c r="D645" s="20">
        <f>'输入_需求计划'!G645</f>
      </c>
      <c r="E645" s="59">
        <f>'输入_需求计划'!H645</f>
      </c>
      <c r="F645" s="2">
        <f>IFERROR(VLOOKUP(B645,'输入_物料库存信息'!A:F,3,FALSE),0)+IFERROR(VLOOKUP(B645,'未完工数据透视表2'!A:B,2,FALSE),0)</f>
      </c>
      <c r="G645" s="2">
        <f>IFERROR(VLOOKUP(B645,'输入_物料库存信息'!A:F,4,FALSE),0)</f>
      </c>
      <c r="H645" s="2">
        <f>IFERROR(VLOOKUP(B645,'输入_物料库存信息'!A:F,5,FALSE),0)</f>
      </c>
      <c r="I645" s="2">
        <f>IFERROR(VLOOKUP(B645,'输入_物料库存信息'!A:F,6,FALSE),0)</f>
      </c>
      <c r="J645" s="2">
        <f>IFERROR(IFERROR(VLOOKUP(B645,'输入-物料产能数据-不考虑工序'!A:E,3,FALSE),0),0)</f>
      </c>
      <c r="K645" s="2">
        <f>IFERROR(VLOOKUP(B645,'输入-物料产能数据-不考虑工序'!A:E,4,FALSE),0)</f>
      </c>
      <c r="L645" s="2">
        <f>IFERROR(VLOOKUP(B645,'输入-物料产能数据-不考虑工序'!A:E,5,FALSE),0)</f>
      </c>
      <c r="M645">
        <f>IFERROR(VLOOKUP(A645,'输入_需求计划'!A:I,9,FALSE),0)</f>
      </c>
    </row>
    <row r="646">
      <c r="A646" s="20">
        <f>'输入_需求计划'!A646</f>
      </c>
      <c r="B646" s="20">
        <f>'输入_需求计划'!C646</f>
      </c>
      <c r="C646" s="20">
        <f>'输入_需求计划'!D646</f>
      </c>
      <c r="D646" s="20">
        <f>'输入_需求计划'!G646</f>
      </c>
      <c r="E646" s="59">
        <f>'输入_需求计划'!H646</f>
      </c>
      <c r="F646" s="2">
        <f>IFERROR(VLOOKUP(B646,'输入_物料库存信息'!A:F,3,FALSE),0)+IFERROR(VLOOKUP(B646,'未完工数据透视表2'!A:B,2,FALSE),0)</f>
      </c>
      <c r="G646" s="2">
        <f>IFERROR(VLOOKUP(B646,'输入_物料库存信息'!A:F,4,FALSE),0)</f>
      </c>
      <c r="H646" s="2">
        <f>IFERROR(VLOOKUP(B646,'输入_物料库存信息'!A:F,5,FALSE),0)</f>
      </c>
      <c r="I646" s="2">
        <f>IFERROR(VLOOKUP(B646,'输入_物料库存信息'!A:F,6,FALSE),0)</f>
      </c>
      <c r="J646" s="2">
        <f>IFERROR(IFERROR(VLOOKUP(B646,'输入-物料产能数据-不考虑工序'!A:E,3,FALSE),0),0)</f>
      </c>
      <c r="K646" s="2">
        <f>IFERROR(VLOOKUP(B646,'输入-物料产能数据-不考虑工序'!A:E,4,FALSE),0)</f>
      </c>
      <c r="L646" s="2">
        <f>IFERROR(VLOOKUP(B646,'输入-物料产能数据-不考虑工序'!A:E,5,FALSE),0)</f>
      </c>
      <c r="M646">
        <f>IFERROR(VLOOKUP(A646,'输入_需求计划'!A:I,9,FALSE),0)</f>
      </c>
    </row>
    <row r="647">
      <c r="A647" s="20">
        <f>'输入_需求计划'!A647</f>
      </c>
      <c r="B647" s="20">
        <f>'输入_需求计划'!C647</f>
      </c>
      <c r="C647" s="20">
        <f>'输入_需求计划'!D647</f>
      </c>
      <c r="D647" s="20">
        <f>'输入_需求计划'!G647</f>
      </c>
      <c r="E647" s="59">
        <f>'输入_需求计划'!H647</f>
      </c>
      <c r="F647" s="2">
        <f>IFERROR(VLOOKUP(B647,'输入_物料库存信息'!A:F,3,FALSE),0)+IFERROR(VLOOKUP(B647,'未完工数据透视表2'!A:B,2,FALSE),0)</f>
      </c>
      <c r="G647" s="2">
        <f>IFERROR(VLOOKUP(B647,'输入_物料库存信息'!A:F,4,FALSE),0)</f>
      </c>
      <c r="H647" s="2">
        <f>IFERROR(VLOOKUP(B647,'输入_物料库存信息'!A:F,5,FALSE),0)</f>
      </c>
      <c r="I647" s="2">
        <f>IFERROR(VLOOKUP(B647,'输入_物料库存信息'!A:F,6,FALSE),0)</f>
      </c>
      <c r="J647" s="2">
        <f>IFERROR(IFERROR(VLOOKUP(B647,'输入-物料产能数据-不考虑工序'!A:E,3,FALSE),0),0)</f>
      </c>
      <c r="K647" s="2">
        <f>IFERROR(VLOOKUP(B647,'输入-物料产能数据-不考虑工序'!A:E,4,FALSE),0)</f>
      </c>
      <c r="L647" s="2">
        <f>IFERROR(VLOOKUP(B647,'输入-物料产能数据-不考虑工序'!A:E,5,FALSE),0)</f>
      </c>
      <c r="M647">
        <f>IFERROR(VLOOKUP(A647,'输入_需求计划'!A:I,9,FALSE),0)</f>
      </c>
    </row>
    <row r="648">
      <c r="A648" s="20">
        <f>'输入_需求计划'!A648</f>
      </c>
      <c r="B648" s="20">
        <f>'输入_需求计划'!C648</f>
      </c>
      <c r="C648" s="20">
        <f>'输入_需求计划'!D648</f>
      </c>
      <c r="D648" s="20">
        <f>'输入_需求计划'!G648</f>
      </c>
      <c r="E648" s="59">
        <f>'输入_需求计划'!H648</f>
      </c>
      <c r="F648" s="2">
        <f>IFERROR(VLOOKUP(B648,'输入_物料库存信息'!A:F,3,FALSE),0)+IFERROR(VLOOKUP(B648,'未完工数据透视表2'!A:B,2,FALSE),0)</f>
      </c>
      <c r="G648" s="2">
        <f>IFERROR(VLOOKUP(B648,'输入_物料库存信息'!A:F,4,FALSE),0)</f>
      </c>
      <c r="H648" s="2">
        <f>IFERROR(VLOOKUP(B648,'输入_物料库存信息'!A:F,5,FALSE),0)</f>
      </c>
      <c r="I648" s="2">
        <f>IFERROR(VLOOKUP(B648,'输入_物料库存信息'!A:F,6,FALSE),0)</f>
      </c>
      <c r="J648" s="2">
        <f>IFERROR(IFERROR(VLOOKUP(B648,'输入-物料产能数据-不考虑工序'!A:E,3,FALSE),0),0)</f>
      </c>
      <c r="K648" s="2">
        <f>IFERROR(VLOOKUP(B648,'输入-物料产能数据-不考虑工序'!A:E,4,FALSE),0)</f>
      </c>
      <c r="L648" s="2">
        <f>IFERROR(VLOOKUP(B648,'输入-物料产能数据-不考虑工序'!A:E,5,FALSE),0)</f>
      </c>
      <c r="M648">
        <f>IFERROR(VLOOKUP(A648,'输入_需求计划'!A:I,9,FALSE),0)</f>
      </c>
    </row>
    <row r="649">
      <c r="A649" s="20">
        <f>'输入_需求计划'!A649</f>
      </c>
      <c r="B649" s="20">
        <f>'输入_需求计划'!C649</f>
      </c>
      <c r="C649" s="20">
        <f>'输入_需求计划'!D649</f>
      </c>
      <c r="D649" s="20">
        <f>'输入_需求计划'!G649</f>
      </c>
      <c r="E649" s="59">
        <f>'输入_需求计划'!H649</f>
      </c>
      <c r="F649" s="2">
        <f>IFERROR(VLOOKUP(B649,'输入_物料库存信息'!A:F,3,FALSE),0)+IFERROR(VLOOKUP(B649,'未完工数据透视表2'!A:B,2,FALSE),0)</f>
      </c>
      <c r="G649" s="2">
        <f>IFERROR(VLOOKUP(B649,'输入_物料库存信息'!A:F,4,FALSE),0)</f>
      </c>
      <c r="H649" s="2">
        <f>IFERROR(VLOOKUP(B649,'输入_物料库存信息'!A:F,5,FALSE),0)</f>
      </c>
      <c r="I649" s="2">
        <f>IFERROR(VLOOKUP(B649,'输入_物料库存信息'!A:F,6,FALSE),0)</f>
      </c>
      <c r="J649" s="2">
        <f>IFERROR(IFERROR(VLOOKUP(B649,'输入-物料产能数据-不考虑工序'!A:E,3,FALSE),0),0)</f>
      </c>
      <c r="K649" s="2">
        <f>IFERROR(VLOOKUP(B649,'输入-物料产能数据-不考虑工序'!A:E,4,FALSE),0)</f>
      </c>
      <c r="L649" s="2">
        <f>IFERROR(VLOOKUP(B649,'输入-物料产能数据-不考虑工序'!A:E,5,FALSE),0)</f>
      </c>
      <c r="M649">
        <f>IFERROR(VLOOKUP(A649,'输入_需求计划'!A:I,9,FALSE),0)</f>
      </c>
    </row>
    <row r="650">
      <c r="A650" s="20">
        <f>'输入_需求计划'!A650</f>
      </c>
      <c r="B650" s="20">
        <f>'输入_需求计划'!C650</f>
      </c>
      <c r="C650" s="20">
        <f>'输入_需求计划'!D650</f>
      </c>
      <c r="D650" s="20">
        <f>'输入_需求计划'!G650</f>
      </c>
      <c r="E650" s="59">
        <f>'输入_需求计划'!H650</f>
      </c>
      <c r="F650" s="2">
        <f>IFERROR(VLOOKUP(B650,'输入_物料库存信息'!A:F,3,FALSE),0)+IFERROR(VLOOKUP(B650,'未完工数据透视表2'!A:B,2,FALSE),0)</f>
      </c>
      <c r="G650" s="2">
        <f>IFERROR(VLOOKUP(B650,'输入_物料库存信息'!A:F,4,FALSE),0)</f>
      </c>
      <c r="H650" s="2">
        <f>IFERROR(VLOOKUP(B650,'输入_物料库存信息'!A:F,5,FALSE),0)</f>
      </c>
      <c r="I650" s="2">
        <f>IFERROR(VLOOKUP(B650,'输入_物料库存信息'!A:F,6,FALSE),0)</f>
      </c>
      <c r="J650" s="2">
        <f>IFERROR(IFERROR(VLOOKUP(B650,'输入-物料产能数据-不考虑工序'!A:E,3,FALSE),0),0)</f>
      </c>
      <c r="K650" s="2">
        <f>IFERROR(VLOOKUP(B650,'输入-物料产能数据-不考虑工序'!A:E,4,FALSE),0)</f>
      </c>
      <c r="L650" s="2">
        <f>IFERROR(VLOOKUP(B650,'输入-物料产能数据-不考虑工序'!A:E,5,FALSE),0)</f>
      </c>
      <c r="M650">
        <f>IFERROR(VLOOKUP(A650,'输入_需求计划'!A:I,9,FALSE),0)</f>
      </c>
    </row>
    <row r="651">
      <c r="A651" s="20">
        <f>'输入_需求计划'!A651</f>
      </c>
      <c r="B651" s="20">
        <f>'输入_需求计划'!C651</f>
      </c>
      <c r="C651" s="20">
        <f>'输入_需求计划'!D651</f>
      </c>
      <c r="D651" s="20">
        <f>'输入_需求计划'!G651</f>
      </c>
      <c r="E651" s="59">
        <f>'输入_需求计划'!H651</f>
      </c>
      <c r="F651" s="2">
        <f>IFERROR(VLOOKUP(B651,'输入_物料库存信息'!A:F,3,FALSE),0)+IFERROR(VLOOKUP(B651,'未完工数据透视表2'!A:B,2,FALSE),0)</f>
      </c>
      <c r="G651" s="2">
        <f>IFERROR(VLOOKUP(B651,'输入_物料库存信息'!A:F,4,FALSE),0)</f>
      </c>
      <c r="H651" s="2">
        <f>IFERROR(VLOOKUP(B651,'输入_物料库存信息'!A:F,5,FALSE),0)</f>
      </c>
      <c r="I651" s="2">
        <f>IFERROR(VLOOKUP(B651,'输入_物料库存信息'!A:F,6,FALSE),0)</f>
      </c>
      <c r="J651" s="2">
        <f>IFERROR(IFERROR(VLOOKUP(B651,'输入-物料产能数据-不考虑工序'!A:E,3,FALSE),0),0)</f>
      </c>
      <c r="K651" s="2">
        <f>IFERROR(VLOOKUP(B651,'输入-物料产能数据-不考虑工序'!A:E,4,FALSE),0)</f>
      </c>
      <c r="L651" s="2">
        <f>IFERROR(VLOOKUP(B651,'输入-物料产能数据-不考虑工序'!A:E,5,FALSE),0)</f>
      </c>
      <c r="M651">
        <f>IFERROR(VLOOKUP(A651,'输入_需求计划'!A:I,9,FALSE),0)</f>
      </c>
    </row>
    <row r="652">
      <c r="A652" s="20">
        <f>'输入_需求计划'!A652</f>
      </c>
      <c r="B652" s="20">
        <f>'输入_需求计划'!C652</f>
      </c>
      <c r="C652" s="20">
        <f>'输入_需求计划'!D652</f>
      </c>
      <c r="D652" s="20">
        <f>'输入_需求计划'!G652</f>
      </c>
      <c r="E652" s="59">
        <f>'输入_需求计划'!H652</f>
      </c>
      <c r="F652" s="2">
        <f>IFERROR(VLOOKUP(B652,'输入_物料库存信息'!A:F,3,FALSE),0)+IFERROR(VLOOKUP(B652,'未完工数据透视表2'!A:B,2,FALSE),0)</f>
      </c>
      <c r="G652" s="2">
        <f>IFERROR(VLOOKUP(B652,'输入_物料库存信息'!A:F,4,FALSE),0)</f>
      </c>
      <c r="H652" s="2">
        <f>IFERROR(VLOOKUP(B652,'输入_物料库存信息'!A:F,5,FALSE),0)</f>
      </c>
      <c r="I652" s="2">
        <f>IFERROR(VLOOKUP(B652,'输入_物料库存信息'!A:F,6,FALSE),0)</f>
      </c>
      <c r="J652" s="2">
        <f>IFERROR(IFERROR(VLOOKUP(B652,'输入-物料产能数据-不考虑工序'!A:E,3,FALSE),0),0)</f>
      </c>
      <c r="K652" s="2">
        <f>IFERROR(VLOOKUP(B652,'输入-物料产能数据-不考虑工序'!A:E,4,FALSE),0)</f>
      </c>
      <c r="L652" s="2">
        <f>IFERROR(VLOOKUP(B652,'输入-物料产能数据-不考虑工序'!A:E,5,FALSE),0)</f>
      </c>
      <c r="M652">
        <f>IFERROR(VLOOKUP(A652,'输入_需求计划'!A:I,9,FALSE),0)</f>
      </c>
    </row>
    <row r="653">
      <c r="A653" s="20">
        <f>'输入_需求计划'!A653</f>
      </c>
      <c r="B653" s="20">
        <f>'输入_需求计划'!C653</f>
      </c>
      <c r="C653" s="20">
        <f>'输入_需求计划'!D653</f>
      </c>
      <c r="D653" s="20">
        <f>'输入_需求计划'!G653</f>
      </c>
      <c r="E653" s="59">
        <f>'输入_需求计划'!H653</f>
      </c>
      <c r="F653" s="2">
        <f>IFERROR(VLOOKUP(B653,'输入_物料库存信息'!A:F,3,FALSE),0)+IFERROR(VLOOKUP(B653,'未完工数据透视表2'!A:B,2,FALSE),0)</f>
      </c>
      <c r="G653" s="2">
        <f>IFERROR(VLOOKUP(B653,'输入_物料库存信息'!A:F,4,FALSE),0)</f>
      </c>
      <c r="H653" s="2">
        <f>IFERROR(VLOOKUP(B653,'输入_物料库存信息'!A:F,5,FALSE),0)</f>
      </c>
      <c r="I653" s="2">
        <f>IFERROR(VLOOKUP(B653,'输入_物料库存信息'!A:F,6,FALSE),0)</f>
      </c>
      <c r="J653" s="2">
        <f>IFERROR(IFERROR(VLOOKUP(B653,'输入-物料产能数据-不考虑工序'!A:E,3,FALSE),0),0)</f>
      </c>
      <c r="K653" s="2">
        <f>IFERROR(VLOOKUP(B653,'输入-物料产能数据-不考虑工序'!A:E,4,FALSE),0)</f>
      </c>
      <c r="L653" s="2">
        <f>IFERROR(VLOOKUP(B653,'输入-物料产能数据-不考虑工序'!A:E,5,FALSE),0)</f>
      </c>
      <c r="M653">
        <f>IFERROR(VLOOKUP(A653,'输入_需求计划'!A:I,9,FALSE),0)</f>
      </c>
    </row>
    <row r="654">
      <c r="A654" s="20">
        <f>'输入_需求计划'!A654</f>
      </c>
      <c r="B654" s="20">
        <f>'输入_需求计划'!C654</f>
      </c>
      <c r="C654" s="20">
        <f>'输入_需求计划'!D654</f>
      </c>
      <c r="D654" s="20">
        <f>'输入_需求计划'!G654</f>
      </c>
      <c r="E654" s="59">
        <f>'输入_需求计划'!H654</f>
      </c>
      <c r="F654" s="2">
        <f>IFERROR(VLOOKUP(B654,'输入_物料库存信息'!A:F,3,FALSE),0)+IFERROR(VLOOKUP(B654,'未完工数据透视表2'!A:B,2,FALSE),0)</f>
      </c>
      <c r="G654" s="2">
        <f>IFERROR(VLOOKUP(B654,'输入_物料库存信息'!A:F,4,FALSE),0)</f>
      </c>
      <c r="H654" s="2">
        <f>IFERROR(VLOOKUP(B654,'输入_物料库存信息'!A:F,5,FALSE),0)</f>
      </c>
      <c r="I654" s="2">
        <f>IFERROR(VLOOKUP(B654,'输入_物料库存信息'!A:F,6,FALSE),0)</f>
      </c>
      <c r="J654" s="2">
        <f>IFERROR(IFERROR(VLOOKUP(B654,'输入-物料产能数据-不考虑工序'!A:E,3,FALSE),0),0)</f>
      </c>
      <c r="K654" s="2">
        <f>IFERROR(VLOOKUP(B654,'输入-物料产能数据-不考虑工序'!A:E,4,FALSE),0)</f>
      </c>
      <c r="L654" s="2">
        <f>IFERROR(VLOOKUP(B654,'输入-物料产能数据-不考虑工序'!A:E,5,FALSE),0)</f>
      </c>
      <c r="M654">
        <f>IFERROR(VLOOKUP(A654,'输入_需求计划'!A:I,9,FALSE),0)</f>
      </c>
    </row>
    <row r="655">
      <c r="A655" s="20">
        <f>'输入_需求计划'!A655</f>
      </c>
      <c r="B655" s="20">
        <f>'输入_需求计划'!C655</f>
      </c>
      <c r="C655" s="20">
        <f>'输入_需求计划'!D655</f>
      </c>
      <c r="D655" s="20">
        <f>'输入_需求计划'!G655</f>
      </c>
      <c r="E655" s="59">
        <f>'输入_需求计划'!H655</f>
      </c>
      <c r="F655" s="2">
        <f>IFERROR(VLOOKUP(B655,'输入_物料库存信息'!A:F,3,FALSE),0)+IFERROR(VLOOKUP(B655,'未完工数据透视表2'!A:B,2,FALSE),0)</f>
      </c>
      <c r="G655" s="2">
        <f>IFERROR(VLOOKUP(B655,'输入_物料库存信息'!A:F,4,FALSE),0)</f>
      </c>
      <c r="H655" s="2">
        <f>IFERROR(VLOOKUP(B655,'输入_物料库存信息'!A:F,5,FALSE),0)</f>
      </c>
      <c r="I655" s="2">
        <f>IFERROR(VLOOKUP(B655,'输入_物料库存信息'!A:F,6,FALSE),0)</f>
      </c>
      <c r="J655" s="2">
        <f>IFERROR(IFERROR(VLOOKUP(B655,'输入-物料产能数据-不考虑工序'!A:E,3,FALSE),0),0)</f>
      </c>
      <c r="K655" s="2">
        <f>IFERROR(VLOOKUP(B655,'输入-物料产能数据-不考虑工序'!A:E,4,FALSE),0)</f>
      </c>
      <c r="L655" s="2">
        <f>IFERROR(VLOOKUP(B655,'输入-物料产能数据-不考虑工序'!A:E,5,FALSE),0)</f>
      </c>
      <c r="M655">
        <f>IFERROR(VLOOKUP(A655,'输入_需求计划'!A:I,9,FALSE),0)</f>
      </c>
    </row>
    <row r="656">
      <c r="A656" s="20">
        <f>'输入_需求计划'!A656</f>
      </c>
      <c r="B656" s="20">
        <f>'输入_需求计划'!C656</f>
      </c>
      <c r="C656" s="20">
        <f>'输入_需求计划'!D656</f>
      </c>
      <c r="D656" s="20">
        <f>'输入_需求计划'!G656</f>
      </c>
      <c r="E656" s="59">
        <f>'输入_需求计划'!H656</f>
      </c>
      <c r="F656" s="2">
        <f>IFERROR(VLOOKUP(B656,'输入_物料库存信息'!A:F,3,FALSE),0)+IFERROR(VLOOKUP(B656,'未完工数据透视表2'!A:B,2,FALSE),0)</f>
      </c>
      <c r="G656" s="2">
        <f>IFERROR(VLOOKUP(B656,'输入_物料库存信息'!A:F,4,FALSE),0)</f>
      </c>
      <c r="H656" s="2">
        <f>IFERROR(VLOOKUP(B656,'输入_物料库存信息'!A:F,5,FALSE),0)</f>
      </c>
      <c r="I656" s="2">
        <f>IFERROR(VLOOKUP(B656,'输入_物料库存信息'!A:F,6,FALSE),0)</f>
      </c>
      <c r="J656" s="2">
        <f>IFERROR(IFERROR(VLOOKUP(B656,'输入-物料产能数据-不考虑工序'!A:E,3,FALSE),0),0)</f>
      </c>
      <c r="K656" s="2">
        <f>IFERROR(VLOOKUP(B656,'输入-物料产能数据-不考虑工序'!A:E,4,FALSE),0)</f>
      </c>
      <c r="L656" s="2">
        <f>IFERROR(VLOOKUP(B656,'输入-物料产能数据-不考虑工序'!A:E,5,FALSE),0)</f>
      </c>
      <c r="M656">
        <f>IFERROR(VLOOKUP(A656,'输入_需求计划'!A:I,9,FALSE),0)</f>
      </c>
    </row>
    <row r="657">
      <c r="A657" s="20">
        <f>'输入_需求计划'!A657</f>
      </c>
      <c r="B657" s="20">
        <f>'输入_需求计划'!C657</f>
      </c>
      <c r="C657" s="20">
        <f>'输入_需求计划'!D657</f>
      </c>
      <c r="D657" s="20">
        <f>'输入_需求计划'!G657</f>
      </c>
      <c r="E657" s="59">
        <f>'输入_需求计划'!H657</f>
      </c>
      <c r="F657" s="2">
        <f>IFERROR(VLOOKUP(B657,'输入_物料库存信息'!A:F,3,FALSE),0)+IFERROR(VLOOKUP(B657,'未完工数据透视表2'!A:B,2,FALSE),0)</f>
      </c>
      <c r="G657" s="2">
        <f>IFERROR(VLOOKUP(B657,'输入_物料库存信息'!A:F,4,FALSE),0)</f>
      </c>
      <c r="H657" s="2">
        <f>IFERROR(VLOOKUP(B657,'输入_物料库存信息'!A:F,5,FALSE),0)</f>
      </c>
      <c r="I657" s="2">
        <f>IFERROR(VLOOKUP(B657,'输入_物料库存信息'!A:F,6,FALSE),0)</f>
      </c>
      <c r="J657" s="2">
        <f>IFERROR(IFERROR(VLOOKUP(B657,'输入-物料产能数据-不考虑工序'!A:E,3,FALSE),0),0)</f>
      </c>
      <c r="K657" s="2">
        <f>IFERROR(VLOOKUP(B657,'输入-物料产能数据-不考虑工序'!A:E,4,FALSE),0)</f>
      </c>
      <c r="L657" s="2">
        <f>IFERROR(VLOOKUP(B657,'输入-物料产能数据-不考虑工序'!A:E,5,FALSE),0)</f>
      </c>
      <c r="M657">
        <f>IFERROR(VLOOKUP(A657,'输入_需求计划'!A:I,9,FALSE),0)</f>
      </c>
    </row>
    <row r="658">
      <c r="A658" s="20">
        <f>'输入_需求计划'!A658</f>
      </c>
      <c r="B658" s="20">
        <f>'输入_需求计划'!C658</f>
      </c>
      <c r="C658" s="20">
        <f>'输入_需求计划'!D658</f>
      </c>
      <c r="D658" s="20">
        <f>'输入_需求计划'!G658</f>
      </c>
      <c r="E658" s="59">
        <f>'输入_需求计划'!H658</f>
      </c>
      <c r="F658" s="2">
        <f>IFERROR(VLOOKUP(B658,'输入_物料库存信息'!A:F,3,FALSE),0)+IFERROR(VLOOKUP(B658,'未完工数据透视表2'!A:B,2,FALSE),0)</f>
      </c>
      <c r="G658" s="2">
        <f>IFERROR(VLOOKUP(B658,'输入_物料库存信息'!A:F,4,FALSE),0)</f>
      </c>
      <c r="H658" s="2">
        <f>IFERROR(VLOOKUP(B658,'输入_物料库存信息'!A:F,5,FALSE),0)</f>
      </c>
      <c r="I658" s="2">
        <f>IFERROR(VLOOKUP(B658,'输入_物料库存信息'!A:F,6,FALSE),0)</f>
      </c>
      <c r="J658" s="2">
        <f>IFERROR(IFERROR(VLOOKUP(B658,'输入-物料产能数据-不考虑工序'!A:E,3,FALSE),0),0)</f>
      </c>
      <c r="K658" s="2">
        <f>IFERROR(VLOOKUP(B658,'输入-物料产能数据-不考虑工序'!A:E,4,FALSE),0)</f>
      </c>
      <c r="L658" s="2">
        <f>IFERROR(VLOOKUP(B658,'输入-物料产能数据-不考虑工序'!A:E,5,FALSE),0)</f>
      </c>
      <c r="M658">
        <f>IFERROR(VLOOKUP(A658,'输入_需求计划'!A:I,9,FALSE),0)</f>
      </c>
    </row>
    <row r="659">
      <c r="A659" s="20">
        <f>'输入_需求计划'!A659</f>
      </c>
      <c r="B659" s="20">
        <f>'输入_需求计划'!C659</f>
      </c>
      <c r="C659" s="20">
        <f>'输入_需求计划'!D659</f>
      </c>
      <c r="D659" s="20">
        <f>'输入_需求计划'!G659</f>
      </c>
      <c r="E659" s="59">
        <f>'输入_需求计划'!H659</f>
      </c>
      <c r="F659" s="2">
        <f>IFERROR(VLOOKUP(B659,'输入_物料库存信息'!A:F,3,FALSE),0)+IFERROR(VLOOKUP(B659,'未完工数据透视表2'!A:B,2,FALSE),0)</f>
      </c>
      <c r="G659" s="2">
        <f>IFERROR(VLOOKUP(B659,'输入_物料库存信息'!A:F,4,FALSE),0)</f>
      </c>
      <c r="H659" s="2">
        <f>IFERROR(VLOOKUP(B659,'输入_物料库存信息'!A:F,5,FALSE),0)</f>
      </c>
      <c r="I659" s="2">
        <f>IFERROR(VLOOKUP(B659,'输入_物料库存信息'!A:F,6,FALSE),0)</f>
      </c>
      <c r="J659" s="2">
        <f>IFERROR(IFERROR(VLOOKUP(B659,'输入-物料产能数据-不考虑工序'!A:E,3,FALSE),0),0)</f>
      </c>
      <c r="K659" s="2">
        <f>IFERROR(VLOOKUP(B659,'输入-物料产能数据-不考虑工序'!A:E,4,FALSE),0)</f>
      </c>
      <c r="L659" s="2">
        <f>IFERROR(VLOOKUP(B659,'输入-物料产能数据-不考虑工序'!A:E,5,FALSE),0)</f>
      </c>
      <c r="M659">
        <f>IFERROR(VLOOKUP(A659,'输入_需求计划'!A:I,9,FALSE),0)</f>
      </c>
    </row>
    <row r="660">
      <c r="A660" s="20">
        <f>'输入_需求计划'!A660</f>
      </c>
      <c r="B660" s="20">
        <f>'输入_需求计划'!C660</f>
      </c>
      <c r="C660" s="20">
        <f>'输入_需求计划'!D660</f>
      </c>
      <c r="D660" s="20">
        <f>'输入_需求计划'!G660</f>
      </c>
      <c r="E660" s="59">
        <f>'输入_需求计划'!H660</f>
      </c>
      <c r="F660" s="2">
        <f>IFERROR(VLOOKUP(B660,'输入_物料库存信息'!A:F,3,FALSE),0)+IFERROR(VLOOKUP(B660,'未完工数据透视表2'!A:B,2,FALSE),0)</f>
      </c>
      <c r="G660" s="2">
        <f>IFERROR(VLOOKUP(B660,'输入_物料库存信息'!A:F,4,FALSE),0)</f>
      </c>
      <c r="H660" s="2">
        <f>IFERROR(VLOOKUP(B660,'输入_物料库存信息'!A:F,5,FALSE),0)</f>
      </c>
      <c r="I660" s="2">
        <f>IFERROR(VLOOKUP(B660,'输入_物料库存信息'!A:F,6,FALSE),0)</f>
      </c>
      <c r="J660" s="2">
        <f>IFERROR(IFERROR(VLOOKUP(B660,'输入-物料产能数据-不考虑工序'!A:E,3,FALSE),0),0)</f>
      </c>
      <c r="K660" s="2">
        <f>IFERROR(VLOOKUP(B660,'输入-物料产能数据-不考虑工序'!A:E,4,FALSE),0)</f>
      </c>
      <c r="L660" s="2">
        <f>IFERROR(VLOOKUP(B660,'输入-物料产能数据-不考虑工序'!A:E,5,FALSE),0)</f>
      </c>
      <c r="M660">
        <f>IFERROR(VLOOKUP(A660,'输入_需求计划'!A:I,9,FALSE),0)</f>
      </c>
    </row>
    <row r="661">
      <c r="A661" s="20">
        <f>'输入_需求计划'!A661</f>
      </c>
      <c r="B661" s="20">
        <f>'输入_需求计划'!C661</f>
      </c>
      <c r="C661" s="20">
        <f>'输入_需求计划'!D661</f>
      </c>
      <c r="D661" s="20">
        <f>'输入_需求计划'!G661</f>
      </c>
      <c r="E661" s="59">
        <f>'输入_需求计划'!H661</f>
      </c>
      <c r="F661" s="2">
        <f>IFERROR(VLOOKUP(B661,'输入_物料库存信息'!A:F,3,FALSE),0)+IFERROR(VLOOKUP(B661,'未完工数据透视表2'!A:B,2,FALSE),0)</f>
      </c>
      <c r="G661" s="2">
        <f>IFERROR(VLOOKUP(B661,'输入_物料库存信息'!A:F,4,FALSE),0)</f>
      </c>
      <c r="H661" s="2">
        <f>IFERROR(VLOOKUP(B661,'输入_物料库存信息'!A:F,5,FALSE),0)</f>
      </c>
      <c r="I661" s="2">
        <f>IFERROR(VLOOKUP(B661,'输入_物料库存信息'!A:F,6,FALSE),0)</f>
      </c>
      <c r="J661" s="2">
        <f>IFERROR(IFERROR(VLOOKUP(B661,'输入-物料产能数据-不考虑工序'!A:E,3,FALSE),0),0)</f>
      </c>
      <c r="K661" s="2">
        <f>IFERROR(VLOOKUP(B661,'输入-物料产能数据-不考虑工序'!A:E,4,FALSE),0)</f>
      </c>
      <c r="L661" s="2">
        <f>IFERROR(VLOOKUP(B661,'输入-物料产能数据-不考虑工序'!A:E,5,FALSE),0)</f>
      </c>
      <c r="M661">
        <f>IFERROR(VLOOKUP(A661,'输入_需求计划'!A:I,9,FALSE),0)</f>
      </c>
    </row>
    <row r="662">
      <c r="A662" s="20">
        <f>'输入_需求计划'!A662</f>
      </c>
      <c r="B662" s="20">
        <f>'输入_需求计划'!C662</f>
      </c>
      <c r="C662" s="20">
        <f>'输入_需求计划'!D662</f>
      </c>
      <c r="D662" s="20">
        <f>'输入_需求计划'!G662</f>
      </c>
      <c r="E662" s="59">
        <f>'输入_需求计划'!H662</f>
      </c>
      <c r="F662" s="2">
        <f>IFERROR(VLOOKUP(B662,'输入_物料库存信息'!A:F,3,FALSE),0)+IFERROR(VLOOKUP(B662,'未完工数据透视表2'!A:B,2,FALSE),0)</f>
      </c>
      <c r="G662" s="2">
        <f>IFERROR(VLOOKUP(B662,'输入_物料库存信息'!A:F,4,FALSE),0)</f>
      </c>
      <c r="H662" s="2">
        <f>IFERROR(VLOOKUP(B662,'输入_物料库存信息'!A:F,5,FALSE),0)</f>
      </c>
      <c r="I662" s="2">
        <f>IFERROR(VLOOKUP(B662,'输入_物料库存信息'!A:F,6,FALSE),0)</f>
      </c>
      <c r="J662" s="2">
        <f>IFERROR(IFERROR(VLOOKUP(B662,'输入-物料产能数据-不考虑工序'!A:E,3,FALSE),0),0)</f>
      </c>
      <c r="K662" s="2">
        <f>IFERROR(VLOOKUP(B662,'输入-物料产能数据-不考虑工序'!A:E,4,FALSE),0)</f>
      </c>
      <c r="L662" s="2">
        <f>IFERROR(VLOOKUP(B662,'输入-物料产能数据-不考虑工序'!A:E,5,FALSE),0)</f>
      </c>
      <c r="M662">
        <f>IFERROR(VLOOKUP(A662,'输入_需求计划'!A:I,9,FALSE),0)</f>
      </c>
    </row>
    <row r="663">
      <c r="A663" s="20">
        <f>'输入_需求计划'!A663</f>
      </c>
      <c r="B663" s="20">
        <f>'输入_需求计划'!C663</f>
      </c>
      <c r="C663" s="20">
        <f>'输入_需求计划'!D663</f>
      </c>
      <c r="D663" s="20">
        <f>'输入_需求计划'!G663</f>
      </c>
      <c r="E663" s="59">
        <f>'输入_需求计划'!H663</f>
      </c>
      <c r="F663" s="2">
        <f>IFERROR(VLOOKUP(B663,'输入_物料库存信息'!A:F,3,FALSE),0)+IFERROR(VLOOKUP(B663,'未完工数据透视表2'!A:B,2,FALSE),0)</f>
      </c>
      <c r="G663" s="2">
        <f>IFERROR(VLOOKUP(B663,'输入_物料库存信息'!A:F,4,FALSE),0)</f>
      </c>
      <c r="H663" s="2">
        <f>IFERROR(VLOOKUP(B663,'输入_物料库存信息'!A:F,5,FALSE),0)</f>
      </c>
      <c r="I663" s="2">
        <f>IFERROR(VLOOKUP(B663,'输入_物料库存信息'!A:F,6,FALSE),0)</f>
      </c>
      <c r="J663" s="2">
        <f>IFERROR(IFERROR(VLOOKUP(B663,'输入-物料产能数据-不考虑工序'!A:E,3,FALSE),0),0)</f>
      </c>
      <c r="K663" s="2">
        <f>IFERROR(VLOOKUP(B663,'输入-物料产能数据-不考虑工序'!A:E,4,FALSE),0)</f>
      </c>
      <c r="L663" s="2">
        <f>IFERROR(VLOOKUP(B663,'输入-物料产能数据-不考虑工序'!A:E,5,FALSE),0)</f>
      </c>
      <c r="M663">
        <f>IFERROR(VLOOKUP(A663,'输入_需求计划'!A:I,9,FALSE),0)</f>
      </c>
    </row>
    <row r="664">
      <c r="A664" s="20">
        <f>'输入_需求计划'!A664</f>
      </c>
      <c r="B664" s="20">
        <f>'输入_需求计划'!C664</f>
      </c>
      <c r="C664" s="20">
        <f>'输入_需求计划'!D664</f>
      </c>
      <c r="D664" s="20">
        <f>'输入_需求计划'!G664</f>
      </c>
      <c r="E664" s="59">
        <f>'输入_需求计划'!H664</f>
      </c>
      <c r="F664" s="2">
        <f>IFERROR(VLOOKUP(B664,'输入_物料库存信息'!A:F,3,FALSE),0)+IFERROR(VLOOKUP(B664,'未完工数据透视表2'!A:B,2,FALSE),0)</f>
      </c>
      <c r="G664" s="2">
        <f>IFERROR(VLOOKUP(B664,'输入_物料库存信息'!A:F,4,FALSE),0)</f>
      </c>
      <c r="H664" s="2">
        <f>IFERROR(VLOOKUP(B664,'输入_物料库存信息'!A:F,5,FALSE),0)</f>
      </c>
      <c r="I664" s="2">
        <f>IFERROR(VLOOKUP(B664,'输入_物料库存信息'!A:F,6,FALSE),0)</f>
      </c>
      <c r="J664" s="2">
        <f>IFERROR(IFERROR(VLOOKUP(B664,'输入-物料产能数据-不考虑工序'!A:E,3,FALSE),0),0)</f>
      </c>
      <c r="K664" s="2">
        <f>IFERROR(VLOOKUP(B664,'输入-物料产能数据-不考虑工序'!A:E,4,FALSE),0)</f>
      </c>
      <c r="L664" s="2">
        <f>IFERROR(VLOOKUP(B664,'输入-物料产能数据-不考虑工序'!A:E,5,FALSE),0)</f>
      </c>
      <c r="M664">
        <f>IFERROR(VLOOKUP(A664,'输入_需求计划'!A:I,9,FALSE),0)</f>
      </c>
    </row>
    <row r="665">
      <c r="A665" s="20">
        <f>'输入_需求计划'!A665</f>
      </c>
      <c r="B665" s="20">
        <f>'输入_需求计划'!C665</f>
      </c>
      <c r="C665" s="20">
        <f>'输入_需求计划'!D665</f>
      </c>
      <c r="D665" s="20">
        <f>'输入_需求计划'!G665</f>
      </c>
      <c r="E665" s="59">
        <f>'输入_需求计划'!H665</f>
      </c>
      <c r="F665" s="2">
        <f>IFERROR(VLOOKUP(B665,'输入_物料库存信息'!A:F,3,FALSE),0)+IFERROR(VLOOKUP(B665,'未完工数据透视表2'!A:B,2,FALSE),0)</f>
      </c>
      <c r="G665" s="2">
        <f>IFERROR(VLOOKUP(B665,'输入_物料库存信息'!A:F,4,FALSE),0)</f>
      </c>
      <c r="H665" s="2">
        <f>IFERROR(VLOOKUP(B665,'输入_物料库存信息'!A:F,5,FALSE),0)</f>
      </c>
      <c r="I665" s="2">
        <f>IFERROR(VLOOKUP(B665,'输入_物料库存信息'!A:F,6,FALSE),0)</f>
      </c>
      <c r="J665" s="2">
        <f>IFERROR(IFERROR(VLOOKUP(B665,'输入-物料产能数据-不考虑工序'!A:E,3,FALSE),0),0)</f>
      </c>
      <c r="K665" s="2">
        <f>IFERROR(VLOOKUP(B665,'输入-物料产能数据-不考虑工序'!A:E,4,FALSE),0)</f>
      </c>
      <c r="L665" s="2">
        <f>IFERROR(VLOOKUP(B665,'输入-物料产能数据-不考虑工序'!A:E,5,FALSE),0)</f>
      </c>
      <c r="M665">
        <f>IFERROR(VLOOKUP(A665,'输入_需求计划'!A:I,9,FALSE),0)</f>
      </c>
    </row>
    <row r="666">
      <c r="A666" s="20">
        <f>'输入_需求计划'!A666</f>
      </c>
      <c r="B666" s="20">
        <f>'输入_需求计划'!C666</f>
      </c>
      <c r="C666" s="20">
        <f>'输入_需求计划'!D666</f>
      </c>
      <c r="D666" s="20">
        <f>'输入_需求计划'!G666</f>
      </c>
      <c r="E666" s="59">
        <f>'输入_需求计划'!H666</f>
      </c>
      <c r="F666" s="2">
        <f>IFERROR(VLOOKUP(B666,'输入_物料库存信息'!A:F,3,FALSE),0)+IFERROR(VLOOKUP(B666,'未完工数据透视表2'!A:B,2,FALSE),0)</f>
      </c>
      <c r="G666" s="2">
        <f>IFERROR(VLOOKUP(B666,'输入_物料库存信息'!A:F,4,FALSE),0)</f>
      </c>
      <c r="H666" s="2">
        <f>IFERROR(VLOOKUP(B666,'输入_物料库存信息'!A:F,5,FALSE),0)</f>
      </c>
      <c r="I666" s="2">
        <f>IFERROR(VLOOKUP(B666,'输入_物料库存信息'!A:F,6,FALSE),0)</f>
      </c>
      <c r="J666" s="2">
        <f>IFERROR(IFERROR(VLOOKUP(B666,'输入-物料产能数据-不考虑工序'!A:E,3,FALSE),0),0)</f>
      </c>
      <c r="K666" s="2">
        <f>IFERROR(VLOOKUP(B666,'输入-物料产能数据-不考虑工序'!A:E,4,FALSE),0)</f>
      </c>
      <c r="L666" s="2">
        <f>IFERROR(VLOOKUP(B666,'输入-物料产能数据-不考虑工序'!A:E,5,FALSE),0)</f>
      </c>
      <c r="M666">
        <f>IFERROR(VLOOKUP(A666,'输入_需求计划'!A:I,9,FALSE),0)</f>
      </c>
    </row>
    <row r="667">
      <c r="A667" s="20">
        <f>'输入_需求计划'!A667</f>
      </c>
      <c r="B667" s="20">
        <f>'输入_需求计划'!C667</f>
      </c>
      <c r="C667" s="20">
        <f>'输入_需求计划'!D667</f>
      </c>
      <c r="D667" s="20">
        <f>'输入_需求计划'!G667</f>
      </c>
      <c r="E667" s="59">
        <f>'输入_需求计划'!H667</f>
      </c>
      <c r="F667" s="2">
        <f>IFERROR(VLOOKUP(B667,'输入_物料库存信息'!A:F,3,FALSE),0)+IFERROR(VLOOKUP(B667,'未完工数据透视表2'!A:B,2,FALSE),0)</f>
      </c>
      <c r="G667" s="2">
        <f>IFERROR(VLOOKUP(B667,'输入_物料库存信息'!A:F,4,FALSE),0)</f>
      </c>
      <c r="H667" s="2">
        <f>IFERROR(VLOOKUP(B667,'输入_物料库存信息'!A:F,5,FALSE),0)</f>
      </c>
      <c r="I667" s="2">
        <f>IFERROR(VLOOKUP(B667,'输入_物料库存信息'!A:F,6,FALSE),0)</f>
      </c>
      <c r="J667" s="2">
        <f>IFERROR(IFERROR(VLOOKUP(B667,'输入-物料产能数据-不考虑工序'!A:E,3,FALSE),0),0)</f>
      </c>
      <c r="K667" s="2">
        <f>IFERROR(VLOOKUP(B667,'输入-物料产能数据-不考虑工序'!A:E,4,FALSE),0)</f>
      </c>
      <c r="L667" s="2">
        <f>IFERROR(VLOOKUP(B667,'输入-物料产能数据-不考虑工序'!A:E,5,FALSE),0)</f>
      </c>
      <c r="M667">
        <f>IFERROR(VLOOKUP(A667,'输入_需求计划'!A:I,9,FALSE),0)</f>
      </c>
    </row>
    <row r="668">
      <c r="A668" s="20">
        <f>'输入_需求计划'!A668</f>
      </c>
      <c r="B668" s="20">
        <f>'输入_需求计划'!C668</f>
      </c>
      <c r="C668" s="20">
        <f>'输入_需求计划'!D668</f>
      </c>
      <c r="D668" s="20">
        <f>'输入_需求计划'!G668</f>
      </c>
      <c r="E668" s="59">
        <f>'输入_需求计划'!H668</f>
      </c>
      <c r="F668" s="2">
        <f>IFERROR(VLOOKUP(B668,'输入_物料库存信息'!A:F,3,FALSE),0)+IFERROR(VLOOKUP(B668,'未完工数据透视表2'!A:B,2,FALSE),0)</f>
      </c>
      <c r="G668" s="2">
        <f>IFERROR(VLOOKUP(B668,'输入_物料库存信息'!A:F,4,FALSE),0)</f>
      </c>
      <c r="H668" s="2">
        <f>IFERROR(VLOOKUP(B668,'输入_物料库存信息'!A:F,5,FALSE),0)</f>
      </c>
      <c r="I668" s="2">
        <f>IFERROR(VLOOKUP(B668,'输入_物料库存信息'!A:F,6,FALSE),0)</f>
      </c>
      <c r="J668" s="2">
        <f>IFERROR(IFERROR(VLOOKUP(B668,'输入-物料产能数据-不考虑工序'!A:E,3,FALSE),0),0)</f>
      </c>
      <c r="K668" s="2">
        <f>IFERROR(VLOOKUP(B668,'输入-物料产能数据-不考虑工序'!A:E,4,FALSE),0)</f>
      </c>
      <c r="L668" s="2">
        <f>IFERROR(VLOOKUP(B668,'输入-物料产能数据-不考虑工序'!A:E,5,FALSE),0)</f>
      </c>
      <c r="M668">
        <f>IFERROR(VLOOKUP(A668,'输入_需求计划'!A:I,9,FALSE),0)</f>
      </c>
    </row>
    <row r="669">
      <c r="A669" s="20">
        <f>'输入_需求计划'!A669</f>
      </c>
      <c r="B669" s="20">
        <f>'输入_需求计划'!C669</f>
      </c>
      <c r="C669" s="20">
        <f>'输入_需求计划'!D669</f>
      </c>
      <c r="D669" s="20">
        <f>'输入_需求计划'!G669</f>
      </c>
      <c r="E669" s="59">
        <f>'输入_需求计划'!H669</f>
      </c>
      <c r="F669" s="2">
        <f>IFERROR(VLOOKUP(B669,'输入_物料库存信息'!A:F,3,FALSE),0)+IFERROR(VLOOKUP(B669,'未完工数据透视表2'!A:B,2,FALSE),0)</f>
      </c>
      <c r="G669" s="2">
        <f>IFERROR(VLOOKUP(B669,'输入_物料库存信息'!A:F,4,FALSE),0)</f>
      </c>
      <c r="H669" s="2">
        <f>IFERROR(VLOOKUP(B669,'输入_物料库存信息'!A:F,5,FALSE),0)</f>
      </c>
      <c r="I669" s="2">
        <f>IFERROR(VLOOKUP(B669,'输入_物料库存信息'!A:F,6,FALSE),0)</f>
      </c>
      <c r="J669" s="2">
        <f>IFERROR(IFERROR(VLOOKUP(B669,'输入-物料产能数据-不考虑工序'!A:E,3,FALSE),0),0)</f>
      </c>
      <c r="K669" s="2">
        <f>IFERROR(VLOOKUP(B669,'输入-物料产能数据-不考虑工序'!A:E,4,FALSE),0)</f>
      </c>
      <c r="L669" s="2">
        <f>IFERROR(VLOOKUP(B669,'输入-物料产能数据-不考虑工序'!A:E,5,FALSE),0)</f>
      </c>
      <c r="M669">
        <f>IFERROR(VLOOKUP(A669,'输入_需求计划'!A:I,9,FALSE),0)</f>
      </c>
    </row>
    <row r="670">
      <c r="A670" s="20">
        <f>'输入_需求计划'!A670</f>
      </c>
      <c r="B670" s="20">
        <f>'输入_需求计划'!C670</f>
      </c>
      <c r="C670" s="20">
        <f>'输入_需求计划'!D670</f>
      </c>
      <c r="D670" s="20">
        <f>'输入_需求计划'!G670</f>
      </c>
      <c r="E670" s="59">
        <f>'输入_需求计划'!H670</f>
      </c>
      <c r="F670" s="2">
        <f>IFERROR(VLOOKUP(B670,'输入_物料库存信息'!A:F,3,FALSE),0)+IFERROR(VLOOKUP(B670,'未完工数据透视表2'!A:B,2,FALSE),0)</f>
      </c>
      <c r="G670" s="2">
        <f>IFERROR(VLOOKUP(B670,'输入_物料库存信息'!A:F,4,FALSE),0)</f>
      </c>
      <c r="H670" s="2">
        <f>IFERROR(VLOOKUP(B670,'输入_物料库存信息'!A:F,5,FALSE),0)</f>
      </c>
      <c r="I670" s="2">
        <f>IFERROR(VLOOKUP(B670,'输入_物料库存信息'!A:F,6,FALSE),0)</f>
      </c>
      <c r="J670" s="2">
        <f>IFERROR(IFERROR(VLOOKUP(B670,'输入-物料产能数据-不考虑工序'!A:E,3,FALSE),0),0)</f>
      </c>
      <c r="K670" s="2">
        <f>IFERROR(VLOOKUP(B670,'输入-物料产能数据-不考虑工序'!A:E,4,FALSE),0)</f>
      </c>
      <c r="L670" s="2">
        <f>IFERROR(VLOOKUP(B670,'输入-物料产能数据-不考虑工序'!A:E,5,FALSE),0)</f>
      </c>
      <c r="M670">
        <f>IFERROR(VLOOKUP(A670,'输入_需求计划'!A:I,9,FALSE),0)</f>
      </c>
    </row>
    <row r="671">
      <c r="A671" s="20">
        <f>'输入_需求计划'!A671</f>
      </c>
      <c r="B671" s="20">
        <f>'输入_需求计划'!C671</f>
      </c>
      <c r="C671" s="20">
        <f>'输入_需求计划'!D671</f>
      </c>
      <c r="D671" s="20">
        <f>'输入_需求计划'!G671</f>
      </c>
      <c r="E671" s="59">
        <f>'输入_需求计划'!H671</f>
      </c>
      <c r="F671" s="2">
        <f>IFERROR(VLOOKUP(B671,'输入_物料库存信息'!A:F,3,FALSE),0)+IFERROR(VLOOKUP(B671,'未完工数据透视表2'!A:B,2,FALSE),0)</f>
      </c>
      <c r="G671" s="2">
        <f>IFERROR(VLOOKUP(B671,'输入_物料库存信息'!A:F,4,FALSE),0)</f>
      </c>
      <c r="H671" s="2">
        <f>IFERROR(VLOOKUP(B671,'输入_物料库存信息'!A:F,5,FALSE),0)</f>
      </c>
      <c r="I671" s="2">
        <f>IFERROR(VLOOKUP(B671,'输入_物料库存信息'!A:F,6,FALSE),0)</f>
      </c>
      <c r="J671" s="2">
        <f>IFERROR(IFERROR(VLOOKUP(B671,'输入-物料产能数据-不考虑工序'!A:E,3,FALSE),0),0)</f>
      </c>
      <c r="K671" s="2">
        <f>IFERROR(VLOOKUP(B671,'输入-物料产能数据-不考虑工序'!A:E,4,FALSE),0)</f>
      </c>
      <c r="L671" s="2">
        <f>IFERROR(VLOOKUP(B671,'输入-物料产能数据-不考虑工序'!A:E,5,FALSE),0)</f>
      </c>
      <c r="M671">
        <f>IFERROR(VLOOKUP(A671,'输入_需求计划'!A:I,9,FALSE),0)</f>
      </c>
    </row>
    <row r="672">
      <c r="A672" s="20">
        <f>'输入_需求计划'!A672</f>
      </c>
      <c r="B672" s="20">
        <f>'输入_需求计划'!C672</f>
      </c>
      <c r="C672" s="20">
        <f>'输入_需求计划'!D672</f>
      </c>
      <c r="D672" s="20">
        <f>'输入_需求计划'!G672</f>
      </c>
      <c r="E672" s="59">
        <f>'输入_需求计划'!H672</f>
      </c>
      <c r="F672" s="2">
        <f>IFERROR(VLOOKUP(B672,'输入_物料库存信息'!A:F,3,FALSE),0)+IFERROR(VLOOKUP(B672,'未完工数据透视表2'!A:B,2,FALSE),0)</f>
      </c>
      <c r="G672" s="2">
        <f>IFERROR(VLOOKUP(B672,'输入_物料库存信息'!A:F,4,FALSE),0)</f>
      </c>
      <c r="H672" s="2">
        <f>IFERROR(VLOOKUP(B672,'输入_物料库存信息'!A:F,5,FALSE),0)</f>
      </c>
      <c r="I672" s="2">
        <f>IFERROR(VLOOKUP(B672,'输入_物料库存信息'!A:F,6,FALSE),0)</f>
      </c>
      <c r="J672" s="2">
        <f>IFERROR(IFERROR(VLOOKUP(B672,'输入-物料产能数据-不考虑工序'!A:E,3,FALSE),0),0)</f>
      </c>
      <c r="K672" s="2">
        <f>IFERROR(VLOOKUP(B672,'输入-物料产能数据-不考虑工序'!A:E,4,FALSE),0)</f>
      </c>
      <c r="L672" s="2">
        <f>IFERROR(VLOOKUP(B672,'输入-物料产能数据-不考虑工序'!A:E,5,FALSE),0)</f>
      </c>
      <c r="M672">
        <f>IFERROR(VLOOKUP(A672,'输入_需求计划'!A:I,9,FALSE),0)</f>
      </c>
    </row>
    <row r="673">
      <c r="A673" s="20">
        <f>'输入_需求计划'!A673</f>
      </c>
      <c r="B673" s="20">
        <f>'输入_需求计划'!C673</f>
      </c>
      <c r="C673" s="20">
        <f>'输入_需求计划'!D673</f>
      </c>
      <c r="D673" s="20">
        <f>'输入_需求计划'!G673</f>
      </c>
      <c r="E673" s="59">
        <f>'输入_需求计划'!H673</f>
      </c>
      <c r="F673" s="2">
        <f>IFERROR(VLOOKUP(B673,'输入_物料库存信息'!A:F,3,FALSE),0)+IFERROR(VLOOKUP(B673,'未完工数据透视表2'!A:B,2,FALSE),0)</f>
      </c>
      <c r="G673" s="2">
        <f>IFERROR(VLOOKUP(B673,'输入_物料库存信息'!A:F,4,FALSE),0)</f>
      </c>
      <c r="H673" s="2">
        <f>IFERROR(VLOOKUP(B673,'输入_物料库存信息'!A:F,5,FALSE),0)</f>
      </c>
      <c r="I673" s="2">
        <f>IFERROR(VLOOKUP(B673,'输入_物料库存信息'!A:F,6,FALSE),0)</f>
      </c>
      <c r="J673" s="2">
        <f>IFERROR(IFERROR(VLOOKUP(B673,'输入-物料产能数据-不考虑工序'!A:E,3,FALSE),0),0)</f>
      </c>
      <c r="K673" s="2">
        <f>IFERROR(VLOOKUP(B673,'输入-物料产能数据-不考虑工序'!A:E,4,FALSE),0)</f>
      </c>
      <c r="L673" s="2">
        <f>IFERROR(VLOOKUP(B673,'输入-物料产能数据-不考虑工序'!A:E,5,FALSE),0)</f>
      </c>
      <c r="M673">
        <f>IFERROR(VLOOKUP(A673,'输入_需求计划'!A:I,9,FALSE),0)</f>
      </c>
    </row>
    <row r="674">
      <c r="A674" s="20">
        <f>'输入_需求计划'!A674</f>
      </c>
      <c r="B674" s="20">
        <f>'输入_需求计划'!C674</f>
      </c>
      <c r="C674" s="20">
        <f>'输入_需求计划'!D674</f>
      </c>
      <c r="D674" s="20">
        <f>'输入_需求计划'!G674</f>
      </c>
      <c r="E674" s="59">
        <f>'输入_需求计划'!H674</f>
      </c>
      <c r="F674" s="2">
        <f>IFERROR(VLOOKUP(B674,'输入_物料库存信息'!A:F,3,FALSE),0)+IFERROR(VLOOKUP(B674,'未完工数据透视表2'!A:B,2,FALSE),0)</f>
      </c>
      <c r="G674" s="2">
        <f>IFERROR(VLOOKUP(B674,'输入_物料库存信息'!A:F,4,FALSE),0)</f>
      </c>
      <c r="H674" s="2">
        <f>IFERROR(VLOOKUP(B674,'输入_物料库存信息'!A:F,5,FALSE),0)</f>
      </c>
      <c r="I674" s="2">
        <f>IFERROR(VLOOKUP(B674,'输入_物料库存信息'!A:F,6,FALSE),0)</f>
      </c>
      <c r="J674" s="2">
        <f>IFERROR(IFERROR(VLOOKUP(B674,'输入-物料产能数据-不考虑工序'!A:E,3,FALSE),0),0)</f>
      </c>
      <c r="K674" s="2">
        <f>IFERROR(VLOOKUP(B674,'输入-物料产能数据-不考虑工序'!A:E,4,FALSE),0)</f>
      </c>
      <c r="L674" s="2">
        <f>IFERROR(VLOOKUP(B674,'输入-物料产能数据-不考虑工序'!A:E,5,FALSE),0)</f>
      </c>
      <c r="M674">
        <f>IFERROR(VLOOKUP(A674,'输入_需求计划'!A:I,9,FALSE),0)</f>
      </c>
    </row>
    <row r="675">
      <c r="A675" s="20">
        <f>'输入_需求计划'!A675</f>
      </c>
      <c r="B675" s="20">
        <f>'输入_需求计划'!C675</f>
      </c>
      <c r="C675" s="20">
        <f>'输入_需求计划'!D675</f>
      </c>
      <c r="D675" s="20">
        <f>'输入_需求计划'!G675</f>
      </c>
      <c r="E675" s="59">
        <f>'输入_需求计划'!H675</f>
      </c>
      <c r="F675" s="2">
        <f>IFERROR(VLOOKUP(B675,'输入_物料库存信息'!A:F,3,FALSE),0)+IFERROR(VLOOKUP(B675,'未完工数据透视表2'!A:B,2,FALSE),0)</f>
      </c>
      <c r="G675" s="2">
        <f>IFERROR(VLOOKUP(B675,'输入_物料库存信息'!A:F,4,FALSE),0)</f>
      </c>
      <c r="H675" s="2">
        <f>IFERROR(VLOOKUP(B675,'输入_物料库存信息'!A:F,5,FALSE),0)</f>
      </c>
      <c r="I675" s="2">
        <f>IFERROR(VLOOKUP(B675,'输入_物料库存信息'!A:F,6,FALSE),0)</f>
      </c>
      <c r="J675" s="2">
        <f>IFERROR(IFERROR(VLOOKUP(B675,'输入-物料产能数据-不考虑工序'!A:E,3,FALSE),0),0)</f>
      </c>
      <c r="K675" s="2">
        <f>IFERROR(VLOOKUP(B675,'输入-物料产能数据-不考虑工序'!A:E,4,FALSE),0)</f>
      </c>
      <c r="L675" s="2">
        <f>IFERROR(VLOOKUP(B675,'输入-物料产能数据-不考虑工序'!A:E,5,FALSE),0)</f>
      </c>
      <c r="M675">
        <f>IFERROR(VLOOKUP(A675,'输入_需求计划'!A:I,9,FALSE),0)</f>
      </c>
    </row>
    <row r="676">
      <c r="A676" s="20">
        <f>'输入_需求计划'!A676</f>
      </c>
      <c r="B676" s="20">
        <f>'输入_需求计划'!C676</f>
      </c>
      <c r="C676" s="20">
        <f>'输入_需求计划'!D676</f>
      </c>
      <c r="D676" s="20">
        <f>'输入_需求计划'!G676</f>
      </c>
      <c r="E676" s="59">
        <f>'输入_需求计划'!H676</f>
      </c>
      <c r="F676" s="2">
        <f>IFERROR(VLOOKUP(B676,'输入_物料库存信息'!A:F,3,FALSE),0)+IFERROR(VLOOKUP(B676,'未完工数据透视表2'!A:B,2,FALSE),0)</f>
      </c>
      <c r="G676" s="2">
        <f>IFERROR(VLOOKUP(B676,'输入_物料库存信息'!A:F,4,FALSE),0)</f>
      </c>
      <c r="H676" s="2">
        <f>IFERROR(VLOOKUP(B676,'输入_物料库存信息'!A:F,5,FALSE),0)</f>
      </c>
      <c r="I676" s="2">
        <f>IFERROR(VLOOKUP(B676,'输入_物料库存信息'!A:F,6,FALSE),0)</f>
      </c>
      <c r="J676" s="2">
        <f>IFERROR(IFERROR(VLOOKUP(B676,'输入-物料产能数据-不考虑工序'!A:E,3,FALSE),0),0)</f>
      </c>
      <c r="K676" s="2">
        <f>IFERROR(VLOOKUP(B676,'输入-物料产能数据-不考虑工序'!A:E,4,FALSE),0)</f>
      </c>
      <c r="L676" s="2">
        <f>IFERROR(VLOOKUP(B676,'输入-物料产能数据-不考虑工序'!A:E,5,FALSE),0)</f>
      </c>
      <c r="M676">
        <f>IFERROR(VLOOKUP(A676,'输入_需求计划'!A:I,9,FALSE),0)</f>
      </c>
    </row>
    <row r="677">
      <c r="A677" s="20">
        <f>'输入_需求计划'!A677</f>
      </c>
      <c r="B677" s="20">
        <f>'输入_需求计划'!C677</f>
      </c>
      <c r="C677" s="20">
        <f>'输入_需求计划'!D677</f>
      </c>
      <c r="D677" s="20">
        <f>'输入_需求计划'!G677</f>
      </c>
      <c r="E677" s="59">
        <f>'输入_需求计划'!H677</f>
      </c>
      <c r="F677" s="2">
        <f>IFERROR(VLOOKUP(B677,'输入_物料库存信息'!A:F,3,FALSE),0)+IFERROR(VLOOKUP(B677,'未完工数据透视表2'!A:B,2,FALSE),0)</f>
      </c>
      <c r="G677" s="2">
        <f>IFERROR(VLOOKUP(B677,'输入_物料库存信息'!A:F,4,FALSE),0)</f>
      </c>
      <c r="H677" s="2">
        <f>IFERROR(VLOOKUP(B677,'输入_物料库存信息'!A:F,5,FALSE),0)</f>
      </c>
      <c r="I677" s="2">
        <f>IFERROR(VLOOKUP(B677,'输入_物料库存信息'!A:F,6,FALSE),0)</f>
      </c>
      <c r="J677" s="2">
        <f>IFERROR(IFERROR(VLOOKUP(B677,'输入-物料产能数据-不考虑工序'!A:E,3,FALSE),0),0)</f>
      </c>
      <c r="K677" s="2">
        <f>IFERROR(VLOOKUP(B677,'输入-物料产能数据-不考虑工序'!A:E,4,FALSE),0)</f>
      </c>
      <c r="L677" s="2">
        <f>IFERROR(VLOOKUP(B677,'输入-物料产能数据-不考虑工序'!A:E,5,FALSE),0)</f>
      </c>
      <c r="M677">
        <f>IFERROR(VLOOKUP(A677,'输入_需求计划'!A:I,9,FALSE),0)</f>
      </c>
    </row>
    <row r="678">
      <c r="A678" s="20">
        <f>'输入_需求计划'!A678</f>
      </c>
      <c r="B678" s="20">
        <f>'输入_需求计划'!C678</f>
      </c>
      <c r="C678" s="20">
        <f>'输入_需求计划'!D678</f>
      </c>
      <c r="D678" s="20">
        <f>'输入_需求计划'!G678</f>
      </c>
      <c r="E678" s="59">
        <f>'输入_需求计划'!H678</f>
      </c>
      <c r="F678" s="2">
        <f>IFERROR(VLOOKUP(B678,'输入_物料库存信息'!A:F,3,FALSE),0)+IFERROR(VLOOKUP(B678,'未完工数据透视表2'!A:B,2,FALSE),0)</f>
      </c>
      <c r="G678" s="2">
        <f>IFERROR(VLOOKUP(B678,'输入_物料库存信息'!A:F,4,FALSE),0)</f>
      </c>
      <c r="H678" s="2">
        <f>IFERROR(VLOOKUP(B678,'输入_物料库存信息'!A:F,5,FALSE),0)</f>
      </c>
      <c r="I678" s="2">
        <f>IFERROR(VLOOKUP(B678,'输入_物料库存信息'!A:F,6,FALSE),0)</f>
      </c>
      <c r="J678" s="2">
        <f>IFERROR(IFERROR(VLOOKUP(B678,'输入-物料产能数据-不考虑工序'!A:E,3,FALSE),0),0)</f>
      </c>
      <c r="K678" s="2">
        <f>IFERROR(VLOOKUP(B678,'输入-物料产能数据-不考虑工序'!A:E,4,FALSE),0)</f>
      </c>
      <c r="L678" s="2">
        <f>IFERROR(VLOOKUP(B678,'输入-物料产能数据-不考虑工序'!A:E,5,FALSE),0)</f>
      </c>
      <c r="M678">
        <f>IFERROR(VLOOKUP(A678,'输入_需求计划'!A:I,9,FALSE),0)</f>
      </c>
    </row>
    <row r="679">
      <c r="A679" s="20">
        <f>'输入_需求计划'!A679</f>
      </c>
      <c r="B679" s="20">
        <f>'输入_需求计划'!C679</f>
      </c>
      <c r="C679" s="20">
        <f>'输入_需求计划'!D679</f>
      </c>
      <c r="D679" s="20">
        <f>'输入_需求计划'!G679</f>
      </c>
      <c r="E679" s="59">
        <f>'输入_需求计划'!H679</f>
      </c>
      <c r="F679" s="2">
        <f>IFERROR(VLOOKUP(B679,'输入_物料库存信息'!A:F,3,FALSE),0)+IFERROR(VLOOKUP(B679,'未完工数据透视表2'!A:B,2,FALSE),0)</f>
      </c>
      <c r="G679" s="2">
        <f>IFERROR(VLOOKUP(B679,'输入_物料库存信息'!A:F,4,FALSE),0)</f>
      </c>
      <c r="H679" s="2">
        <f>IFERROR(VLOOKUP(B679,'输入_物料库存信息'!A:F,5,FALSE),0)</f>
      </c>
      <c r="I679" s="2">
        <f>IFERROR(VLOOKUP(B679,'输入_物料库存信息'!A:F,6,FALSE),0)</f>
      </c>
      <c r="J679" s="2">
        <f>IFERROR(IFERROR(VLOOKUP(B679,'输入-物料产能数据-不考虑工序'!A:E,3,FALSE),0),0)</f>
      </c>
      <c r="K679" s="2">
        <f>IFERROR(VLOOKUP(B679,'输入-物料产能数据-不考虑工序'!A:E,4,FALSE),0)</f>
      </c>
      <c r="L679" s="2">
        <f>IFERROR(VLOOKUP(B679,'输入-物料产能数据-不考虑工序'!A:E,5,FALSE),0)</f>
      </c>
      <c r="M679">
        <f>IFERROR(VLOOKUP(A679,'输入_需求计划'!A:I,9,FALSE),0)</f>
      </c>
    </row>
    <row r="680">
      <c r="A680" s="20">
        <f>'输入_需求计划'!A680</f>
      </c>
      <c r="B680" s="20">
        <f>'输入_需求计划'!C680</f>
      </c>
      <c r="C680" s="20">
        <f>'输入_需求计划'!D680</f>
      </c>
      <c r="D680" s="20">
        <f>'输入_需求计划'!G680</f>
      </c>
      <c r="E680" s="59">
        <f>'输入_需求计划'!H680</f>
      </c>
      <c r="F680" s="2">
        <f>IFERROR(VLOOKUP(B680,'输入_物料库存信息'!A:F,3,FALSE),0)+IFERROR(VLOOKUP(B680,'未完工数据透视表2'!A:B,2,FALSE),0)</f>
      </c>
      <c r="G680" s="2">
        <f>IFERROR(VLOOKUP(B680,'输入_物料库存信息'!A:F,4,FALSE),0)</f>
      </c>
      <c r="H680" s="2">
        <f>IFERROR(VLOOKUP(B680,'输入_物料库存信息'!A:F,5,FALSE),0)</f>
      </c>
      <c r="I680" s="2">
        <f>IFERROR(VLOOKUP(B680,'输入_物料库存信息'!A:F,6,FALSE),0)</f>
      </c>
      <c r="J680" s="2">
        <f>IFERROR(IFERROR(VLOOKUP(B680,'输入-物料产能数据-不考虑工序'!A:E,3,FALSE),0),0)</f>
      </c>
      <c r="K680" s="2">
        <f>IFERROR(VLOOKUP(B680,'输入-物料产能数据-不考虑工序'!A:E,4,FALSE),0)</f>
      </c>
      <c r="L680" s="2">
        <f>IFERROR(VLOOKUP(B680,'输入-物料产能数据-不考虑工序'!A:E,5,FALSE),0)</f>
      </c>
      <c r="M680">
        <f>IFERROR(VLOOKUP(A680,'输入_需求计划'!A:I,9,FALSE),0)</f>
      </c>
    </row>
    <row r="681">
      <c r="A681" s="20">
        <f>'输入_需求计划'!A681</f>
      </c>
      <c r="B681" s="20">
        <f>'输入_需求计划'!C681</f>
      </c>
      <c r="C681" s="20">
        <f>'输入_需求计划'!D681</f>
      </c>
      <c r="D681" s="20">
        <f>'输入_需求计划'!G681</f>
      </c>
      <c r="E681" s="59">
        <f>'输入_需求计划'!H681</f>
      </c>
      <c r="F681" s="2">
        <f>IFERROR(VLOOKUP(B681,'输入_物料库存信息'!A:F,3,FALSE),0)+IFERROR(VLOOKUP(B681,'未完工数据透视表2'!A:B,2,FALSE),0)</f>
      </c>
      <c r="G681" s="2">
        <f>IFERROR(VLOOKUP(B681,'输入_物料库存信息'!A:F,4,FALSE),0)</f>
      </c>
      <c r="H681" s="2">
        <f>IFERROR(VLOOKUP(B681,'输入_物料库存信息'!A:F,5,FALSE),0)</f>
      </c>
      <c r="I681" s="2">
        <f>IFERROR(VLOOKUP(B681,'输入_物料库存信息'!A:F,6,FALSE),0)</f>
      </c>
      <c r="J681" s="2">
        <f>IFERROR(IFERROR(VLOOKUP(B681,'输入-物料产能数据-不考虑工序'!A:E,3,FALSE),0),0)</f>
      </c>
      <c r="K681" s="2">
        <f>IFERROR(VLOOKUP(B681,'输入-物料产能数据-不考虑工序'!A:E,4,FALSE),0)</f>
      </c>
      <c r="L681" s="2">
        <f>IFERROR(VLOOKUP(B681,'输入-物料产能数据-不考虑工序'!A:E,5,FALSE),0)</f>
      </c>
      <c r="M681">
        <f>IFERROR(VLOOKUP(A681,'输入_需求计划'!A:I,9,FALSE),0)</f>
      </c>
    </row>
    <row r="682">
      <c r="A682" s="20">
        <f>'输入_需求计划'!A682</f>
      </c>
      <c r="B682" s="20">
        <f>'输入_需求计划'!C682</f>
      </c>
      <c r="C682" s="20">
        <f>'输入_需求计划'!D682</f>
      </c>
      <c r="D682" s="20">
        <f>'输入_需求计划'!G682</f>
      </c>
      <c r="E682" s="59">
        <f>'输入_需求计划'!H682</f>
      </c>
      <c r="F682" s="2">
        <f>IFERROR(VLOOKUP(B682,'输入_物料库存信息'!A:F,3,FALSE),0)+IFERROR(VLOOKUP(B682,'未完工数据透视表2'!A:B,2,FALSE),0)</f>
      </c>
      <c r="G682" s="2">
        <f>IFERROR(VLOOKUP(B682,'输入_物料库存信息'!A:F,4,FALSE),0)</f>
      </c>
      <c r="H682" s="2">
        <f>IFERROR(VLOOKUP(B682,'输入_物料库存信息'!A:F,5,FALSE),0)</f>
      </c>
      <c r="I682" s="2">
        <f>IFERROR(VLOOKUP(B682,'输入_物料库存信息'!A:F,6,FALSE),0)</f>
      </c>
      <c r="J682" s="2">
        <f>IFERROR(IFERROR(VLOOKUP(B682,'输入-物料产能数据-不考虑工序'!A:E,3,FALSE),0),0)</f>
      </c>
      <c r="K682" s="2">
        <f>IFERROR(VLOOKUP(B682,'输入-物料产能数据-不考虑工序'!A:E,4,FALSE),0)</f>
      </c>
      <c r="L682" s="2">
        <f>IFERROR(VLOOKUP(B682,'输入-物料产能数据-不考虑工序'!A:E,5,FALSE),0)</f>
      </c>
      <c r="M682">
        <f>IFERROR(VLOOKUP(A682,'输入_需求计划'!A:I,9,FALSE),0)</f>
      </c>
    </row>
    <row r="683">
      <c r="A683" s="20">
        <f>'输入_需求计划'!A683</f>
      </c>
      <c r="B683" s="20">
        <f>'输入_需求计划'!C683</f>
      </c>
      <c r="C683" s="20">
        <f>'输入_需求计划'!D683</f>
      </c>
      <c r="D683" s="20">
        <f>'输入_需求计划'!G683</f>
      </c>
      <c r="E683" s="59">
        <f>'输入_需求计划'!H683</f>
      </c>
      <c r="F683" s="2">
        <f>IFERROR(VLOOKUP(B683,'输入_物料库存信息'!A:F,3,FALSE),0)+IFERROR(VLOOKUP(B683,'未完工数据透视表2'!A:B,2,FALSE),0)</f>
      </c>
      <c r="G683" s="2">
        <f>IFERROR(VLOOKUP(B683,'输入_物料库存信息'!A:F,4,FALSE),0)</f>
      </c>
      <c r="H683" s="2">
        <f>IFERROR(VLOOKUP(B683,'输入_物料库存信息'!A:F,5,FALSE),0)</f>
      </c>
      <c r="I683" s="2">
        <f>IFERROR(VLOOKUP(B683,'输入_物料库存信息'!A:F,6,FALSE),0)</f>
      </c>
      <c r="J683" s="2">
        <f>IFERROR(IFERROR(VLOOKUP(B683,'输入-物料产能数据-不考虑工序'!A:E,3,FALSE),0),0)</f>
      </c>
      <c r="K683" s="2">
        <f>IFERROR(VLOOKUP(B683,'输入-物料产能数据-不考虑工序'!A:E,4,FALSE),0)</f>
      </c>
      <c r="L683" s="2">
        <f>IFERROR(VLOOKUP(B683,'输入-物料产能数据-不考虑工序'!A:E,5,FALSE),0)</f>
      </c>
      <c r="M683">
        <f>IFERROR(VLOOKUP(A683,'输入_需求计划'!A:I,9,FALSE),0)</f>
      </c>
    </row>
    <row r="684">
      <c r="A684" s="20">
        <f>'输入_需求计划'!A684</f>
      </c>
      <c r="B684" s="20">
        <f>'输入_需求计划'!C684</f>
      </c>
      <c r="C684" s="20">
        <f>'输入_需求计划'!D684</f>
      </c>
      <c r="D684" s="20">
        <f>'输入_需求计划'!G684</f>
      </c>
      <c r="E684" s="59">
        <f>'输入_需求计划'!H684</f>
      </c>
      <c r="F684" s="2">
        <f>IFERROR(VLOOKUP(B684,'输入_物料库存信息'!A:F,3,FALSE),0)+IFERROR(VLOOKUP(B684,'未完工数据透视表2'!A:B,2,FALSE),0)</f>
      </c>
      <c r="G684" s="2">
        <f>IFERROR(VLOOKUP(B684,'输入_物料库存信息'!A:F,4,FALSE),0)</f>
      </c>
      <c r="H684" s="2">
        <f>IFERROR(VLOOKUP(B684,'输入_物料库存信息'!A:F,5,FALSE),0)</f>
      </c>
      <c r="I684" s="2">
        <f>IFERROR(VLOOKUP(B684,'输入_物料库存信息'!A:F,6,FALSE),0)</f>
      </c>
      <c r="J684" s="2">
        <f>IFERROR(IFERROR(VLOOKUP(B684,'输入-物料产能数据-不考虑工序'!A:E,3,FALSE),0),0)</f>
      </c>
      <c r="K684" s="2">
        <f>IFERROR(VLOOKUP(B684,'输入-物料产能数据-不考虑工序'!A:E,4,FALSE),0)</f>
      </c>
      <c r="L684" s="2">
        <f>IFERROR(VLOOKUP(B684,'输入-物料产能数据-不考虑工序'!A:E,5,FALSE),0)</f>
      </c>
      <c r="M684">
        <f>IFERROR(VLOOKUP(A684,'输入_需求计划'!A:I,9,FALSE),0)</f>
      </c>
    </row>
    <row r="685">
      <c r="A685" s="20">
        <f>'输入_需求计划'!A685</f>
      </c>
      <c r="B685" s="20">
        <f>'输入_需求计划'!C685</f>
      </c>
      <c r="C685" s="20">
        <f>'输入_需求计划'!D685</f>
      </c>
      <c r="D685" s="20">
        <f>'输入_需求计划'!G685</f>
      </c>
      <c r="E685" s="59">
        <f>'输入_需求计划'!H685</f>
      </c>
      <c r="F685" s="2">
        <f>IFERROR(VLOOKUP(B685,'输入_物料库存信息'!A:F,3,FALSE),0)+IFERROR(VLOOKUP(B685,'未完工数据透视表2'!A:B,2,FALSE),0)</f>
      </c>
      <c r="G685" s="2">
        <f>IFERROR(VLOOKUP(B685,'输入_物料库存信息'!A:F,4,FALSE),0)</f>
      </c>
      <c r="H685" s="2">
        <f>IFERROR(VLOOKUP(B685,'输入_物料库存信息'!A:F,5,FALSE),0)</f>
      </c>
      <c r="I685" s="2">
        <f>IFERROR(VLOOKUP(B685,'输入_物料库存信息'!A:F,6,FALSE),0)</f>
      </c>
      <c r="J685" s="2">
        <f>IFERROR(IFERROR(VLOOKUP(B685,'输入-物料产能数据-不考虑工序'!A:E,3,FALSE),0),0)</f>
      </c>
      <c r="K685" s="2">
        <f>IFERROR(VLOOKUP(B685,'输入-物料产能数据-不考虑工序'!A:E,4,FALSE),0)</f>
      </c>
      <c r="L685" s="2">
        <f>IFERROR(VLOOKUP(B685,'输入-物料产能数据-不考虑工序'!A:E,5,FALSE),0)</f>
      </c>
      <c r="M685">
        <f>IFERROR(VLOOKUP(A685,'输入_需求计划'!A:I,9,FALSE),0)</f>
      </c>
    </row>
    <row r="686">
      <c r="A686" s="20">
        <f>'输入_需求计划'!A686</f>
      </c>
      <c r="B686" s="20">
        <f>'输入_需求计划'!C686</f>
      </c>
      <c r="C686" s="20">
        <f>'输入_需求计划'!D686</f>
      </c>
      <c r="D686" s="20">
        <f>'输入_需求计划'!G686</f>
      </c>
      <c r="E686" s="59">
        <f>'输入_需求计划'!H686</f>
      </c>
      <c r="F686" s="2">
        <f>IFERROR(VLOOKUP(B686,'输入_物料库存信息'!A:F,3,FALSE),0)+IFERROR(VLOOKUP(B686,'未完工数据透视表2'!A:B,2,FALSE),0)</f>
      </c>
      <c r="G686" s="2">
        <f>IFERROR(VLOOKUP(B686,'输入_物料库存信息'!A:F,4,FALSE),0)</f>
      </c>
      <c r="H686" s="2">
        <f>IFERROR(VLOOKUP(B686,'输入_物料库存信息'!A:F,5,FALSE),0)</f>
      </c>
      <c r="I686" s="2">
        <f>IFERROR(VLOOKUP(B686,'输入_物料库存信息'!A:F,6,FALSE),0)</f>
      </c>
      <c r="J686" s="2">
        <f>IFERROR(IFERROR(VLOOKUP(B686,'输入-物料产能数据-不考虑工序'!A:E,3,FALSE),0),0)</f>
      </c>
      <c r="K686" s="2">
        <f>IFERROR(VLOOKUP(B686,'输入-物料产能数据-不考虑工序'!A:E,4,FALSE),0)</f>
      </c>
      <c r="L686" s="2">
        <f>IFERROR(VLOOKUP(B686,'输入-物料产能数据-不考虑工序'!A:E,5,FALSE),0)</f>
      </c>
      <c r="M686">
        <f>IFERROR(VLOOKUP(A686,'输入_需求计划'!A:I,9,FALSE),0)</f>
      </c>
    </row>
    <row r="687">
      <c r="A687" s="20">
        <f>'输入_需求计划'!A687</f>
      </c>
      <c r="B687" s="20">
        <f>'输入_需求计划'!C687</f>
      </c>
      <c r="C687" s="20">
        <f>'输入_需求计划'!D687</f>
      </c>
      <c r="D687" s="20">
        <f>'输入_需求计划'!G687</f>
      </c>
      <c r="E687" s="59">
        <f>'输入_需求计划'!H687</f>
      </c>
      <c r="F687" s="2">
        <f>IFERROR(VLOOKUP(B687,'输入_物料库存信息'!A:F,3,FALSE),0)+IFERROR(VLOOKUP(B687,'未完工数据透视表2'!A:B,2,FALSE),0)</f>
      </c>
      <c r="G687" s="2">
        <f>IFERROR(VLOOKUP(B687,'输入_物料库存信息'!A:F,4,FALSE),0)</f>
      </c>
      <c r="H687" s="2">
        <f>IFERROR(VLOOKUP(B687,'输入_物料库存信息'!A:F,5,FALSE),0)</f>
      </c>
      <c r="I687" s="2">
        <f>IFERROR(VLOOKUP(B687,'输入_物料库存信息'!A:F,6,FALSE),0)</f>
      </c>
      <c r="J687" s="2">
        <f>IFERROR(IFERROR(VLOOKUP(B687,'输入-物料产能数据-不考虑工序'!A:E,3,FALSE),0),0)</f>
      </c>
      <c r="K687" s="2">
        <f>IFERROR(VLOOKUP(B687,'输入-物料产能数据-不考虑工序'!A:E,4,FALSE),0)</f>
      </c>
      <c r="L687" s="2">
        <f>IFERROR(VLOOKUP(B687,'输入-物料产能数据-不考虑工序'!A:E,5,FALSE),0)</f>
      </c>
      <c r="M687">
        <f>IFERROR(VLOOKUP(A687,'输入_需求计划'!A:I,9,FALSE),0)</f>
      </c>
    </row>
    <row r="688">
      <c r="A688" s="20">
        <f>'输入_需求计划'!A688</f>
      </c>
      <c r="B688" s="20">
        <f>'输入_需求计划'!C688</f>
      </c>
      <c r="C688" s="20">
        <f>'输入_需求计划'!D688</f>
      </c>
      <c r="D688" s="20">
        <f>'输入_需求计划'!G688</f>
      </c>
      <c r="E688" s="59">
        <f>'输入_需求计划'!H688</f>
      </c>
      <c r="F688" s="2">
        <f>IFERROR(VLOOKUP(B688,'输入_物料库存信息'!A:F,3,FALSE),0)+IFERROR(VLOOKUP(B688,'未完工数据透视表2'!A:B,2,FALSE),0)</f>
      </c>
      <c r="G688" s="2">
        <f>IFERROR(VLOOKUP(B688,'输入_物料库存信息'!A:F,4,FALSE),0)</f>
      </c>
      <c r="H688" s="2">
        <f>IFERROR(VLOOKUP(B688,'输入_物料库存信息'!A:F,5,FALSE),0)</f>
      </c>
      <c r="I688" s="2">
        <f>IFERROR(VLOOKUP(B688,'输入_物料库存信息'!A:F,6,FALSE),0)</f>
      </c>
      <c r="J688" s="2">
        <f>IFERROR(IFERROR(VLOOKUP(B688,'输入-物料产能数据-不考虑工序'!A:E,3,FALSE),0),0)</f>
      </c>
      <c r="K688" s="2">
        <f>IFERROR(VLOOKUP(B688,'输入-物料产能数据-不考虑工序'!A:E,4,FALSE),0)</f>
      </c>
      <c r="L688" s="2">
        <f>IFERROR(VLOOKUP(B688,'输入-物料产能数据-不考虑工序'!A:E,5,FALSE),0)</f>
      </c>
      <c r="M688">
        <f>IFERROR(VLOOKUP(A688,'输入_需求计划'!A:I,9,FALSE),0)</f>
      </c>
    </row>
    <row r="689">
      <c r="A689" s="20">
        <f>'输入_需求计划'!A689</f>
      </c>
      <c r="B689" s="20">
        <f>'输入_需求计划'!C689</f>
      </c>
      <c r="C689" s="20">
        <f>'输入_需求计划'!D689</f>
      </c>
      <c r="D689" s="20">
        <f>'输入_需求计划'!G689</f>
      </c>
      <c r="E689" s="59">
        <f>'输入_需求计划'!H689</f>
      </c>
      <c r="F689" s="2">
        <f>IFERROR(VLOOKUP(B689,'输入_物料库存信息'!A:F,3,FALSE),0)+IFERROR(VLOOKUP(B689,'未完工数据透视表2'!A:B,2,FALSE),0)</f>
      </c>
      <c r="G689" s="2">
        <f>IFERROR(VLOOKUP(B689,'输入_物料库存信息'!A:F,4,FALSE),0)</f>
      </c>
      <c r="H689" s="2">
        <f>IFERROR(VLOOKUP(B689,'输入_物料库存信息'!A:F,5,FALSE),0)</f>
      </c>
      <c r="I689" s="2">
        <f>IFERROR(VLOOKUP(B689,'输入_物料库存信息'!A:F,6,FALSE),0)</f>
      </c>
      <c r="J689" s="2">
        <f>IFERROR(IFERROR(VLOOKUP(B689,'输入-物料产能数据-不考虑工序'!A:E,3,FALSE),0),0)</f>
      </c>
      <c r="K689" s="2">
        <f>IFERROR(VLOOKUP(B689,'输入-物料产能数据-不考虑工序'!A:E,4,FALSE),0)</f>
      </c>
      <c r="L689" s="2">
        <f>IFERROR(VLOOKUP(B689,'输入-物料产能数据-不考虑工序'!A:E,5,FALSE),0)</f>
      </c>
      <c r="M689">
        <f>IFERROR(VLOOKUP(A689,'输入_需求计划'!A:I,9,FALSE),0)</f>
      </c>
    </row>
    <row r="690">
      <c r="A690" s="20">
        <f>'输入_需求计划'!A690</f>
      </c>
      <c r="B690" s="20">
        <f>'输入_需求计划'!C690</f>
      </c>
      <c r="C690" s="20">
        <f>'输入_需求计划'!D690</f>
      </c>
      <c r="D690" s="20">
        <f>'输入_需求计划'!G690</f>
      </c>
      <c r="E690" s="59">
        <f>'输入_需求计划'!H690</f>
      </c>
      <c r="F690" s="2">
        <f>IFERROR(VLOOKUP(B690,'输入_物料库存信息'!A:F,3,FALSE),0)+IFERROR(VLOOKUP(B690,'未完工数据透视表2'!A:B,2,FALSE),0)</f>
      </c>
      <c r="G690" s="2">
        <f>IFERROR(VLOOKUP(B690,'输入_物料库存信息'!A:F,4,FALSE),0)</f>
      </c>
      <c r="H690" s="2">
        <f>IFERROR(VLOOKUP(B690,'输入_物料库存信息'!A:F,5,FALSE),0)</f>
      </c>
      <c r="I690" s="2">
        <f>IFERROR(VLOOKUP(B690,'输入_物料库存信息'!A:F,6,FALSE),0)</f>
      </c>
      <c r="J690" s="2">
        <f>IFERROR(IFERROR(VLOOKUP(B690,'输入-物料产能数据-不考虑工序'!A:E,3,FALSE),0),0)</f>
      </c>
      <c r="K690" s="2">
        <f>IFERROR(VLOOKUP(B690,'输入-物料产能数据-不考虑工序'!A:E,4,FALSE),0)</f>
      </c>
      <c r="L690" s="2">
        <f>IFERROR(VLOOKUP(B690,'输入-物料产能数据-不考虑工序'!A:E,5,FALSE),0)</f>
      </c>
      <c r="M690">
        <f>IFERROR(VLOOKUP(A690,'输入_需求计划'!A:I,9,FALSE),0)</f>
      </c>
    </row>
    <row r="691">
      <c r="A691" s="20">
        <f>'输入_需求计划'!A691</f>
      </c>
      <c r="B691" s="20">
        <f>'输入_需求计划'!C691</f>
      </c>
      <c r="C691" s="20">
        <f>'输入_需求计划'!D691</f>
      </c>
      <c r="D691" s="20">
        <f>'输入_需求计划'!G691</f>
      </c>
      <c r="E691" s="59">
        <f>'输入_需求计划'!H691</f>
      </c>
      <c r="F691" s="2">
        <f>IFERROR(VLOOKUP(B691,'输入_物料库存信息'!A:F,3,FALSE),0)+IFERROR(VLOOKUP(B691,'未完工数据透视表2'!A:B,2,FALSE),0)</f>
      </c>
      <c r="G691" s="2">
        <f>IFERROR(VLOOKUP(B691,'输入_物料库存信息'!A:F,4,FALSE),0)</f>
      </c>
      <c r="H691" s="2">
        <f>IFERROR(VLOOKUP(B691,'输入_物料库存信息'!A:F,5,FALSE),0)</f>
      </c>
      <c r="I691" s="2">
        <f>IFERROR(VLOOKUP(B691,'输入_物料库存信息'!A:F,6,FALSE),0)</f>
      </c>
      <c r="J691" s="2">
        <f>IFERROR(IFERROR(VLOOKUP(B691,'输入-物料产能数据-不考虑工序'!A:E,3,FALSE),0),0)</f>
      </c>
      <c r="K691" s="2">
        <f>IFERROR(VLOOKUP(B691,'输入-物料产能数据-不考虑工序'!A:E,4,FALSE),0)</f>
      </c>
      <c r="L691" s="2">
        <f>IFERROR(VLOOKUP(B691,'输入-物料产能数据-不考虑工序'!A:E,5,FALSE),0)</f>
      </c>
      <c r="M691">
        <f>IFERROR(VLOOKUP(A691,'输入_需求计划'!A:I,9,FALSE),0)</f>
      </c>
    </row>
    <row r="692">
      <c r="A692" s="20">
        <f>'输入_需求计划'!A692</f>
      </c>
      <c r="B692" s="20">
        <f>'输入_需求计划'!C692</f>
      </c>
      <c r="C692" s="20">
        <f>'输入_需求计划'!D692</f>
      </c>
      <c r="D692" s="20">
        <f>'输入_需求计划'!G692</f>
      </c>
      <c r="E692" s="59">
        <f>'输入_需求计划'!H692</f>
      </c>
      <c r="F692" s="2">
        <f>IFERROR(VLOOKUP(B692,'输入_物料库存信息'!A:F,3,FALSE),0)+IFERROR(VLOOKUP(B692,'未完工数据透视表2'!A:B,2,FALSE),0)</f>
      </c>
      <c r="G692" s="2">
        <f>IFERROR(VLOOKUP(B692,'输入_物料库存信息'!A:F,4,FALSE),0)</f>
      </c>
      <c r="H692" s="2">
        <f>IFERROR(VLOOKUP(B692,'输入_物料库存信息'!A:F,5,FALSE),0)</f>
      </c>
      <c r="I692" s="2">
        <f>IFERROR(VLOOKUP(B692,'输入_物料库存信息'!A:F,6,FALSE),0)</f>
      </c>
      <c r="J692" s="2">
        <f>IFERROR(IFERROR(VLOOKUP(B692,'输入-物料产能数据-不考虑工序'!A:E,3,FALSE),0),0)</f>
      </c>
      <c r="K692" s="2">
        <f>IFERROR(VLOOKUP(B692,'输入-物料产能数据-不考虑工序'!A:E,4,FALSE),0)</f>
      </c>
      <c r="L692" s="2">
        <f>IFERROR(VLOOKUP(B692,'输入-物料产能数据-不考虑工序'!A:E,5,FALSE),0)</f>
      </c>
      <c r="M692">
        <f>IFERROR(VLOOKUP(A692,'输入_需求计划'!A:I,9,FALSE),0)</f>
      </c>
    </row>
    <row r="693">
      <c r="A693" s="20">
        <f>'输入_需求计划'!A693</f>
      </c>
      <c r="B693" s="20">
        <f>'输入_需求计划'!C693</f>
      </c>
      <c r="C693" s="20">
        <f>'输入_需求计划'!D693</f>
      </c>
      <c r="D693" s="20">
        <f>'输入_需求计划'!G693</f>
      </c>
      <c r="E693" s="59">
        <f>'输入_需求计划'!H693</f>
      </c>
      <c r="F693" s="2">
        <f>IFERROR(VLOOKUP(B693,'输入_物料库存信息'!A:F,3,FALSE),0)+IFERROR(VLOOKUP(B693,'未完工数据透视表2'!A:B,2,FALSE),0)</f>
      </c>
      <c r="G693" s="2">
        <f>IFERROR(VLOOKUP(B693,'输入_物料库存信息'!A:F,4,FALSE),0)</f>
      </c>
      <c r="H693" s="2">
        <f>IFERROR(VLOOKUP(B693,'输入_物料库存信息'!A:F,5,FALSE),0)</f>
      </c>
      <c r="I693" s="2">
        <f>IFERROR(VLOOKUP(B693,'输入_物料库存信息'!A:F,6,FALSE),0)</f>
      </c>
      <c r="J693" s="2">
        <f>IFERROR(IFERROR(VLOOKUP(B693,'输入-物料产能数据-不考虑工序'!A:E,3,FALSE),0),0)</f>
      </c>
      <c r="K693" s="2">
        <f>IFERROR(VLOOKUP(B693,'输入-物料产能数据-不考虑工序'!A:E,4,FALSE),0)</f>
      </c>
      <c r="L693" s="2">
        <f>IFERROR(VLOOKUP(B693,'输入-物料产能数据-不考虑工序'!A:E,5,FALSE),0)</f>
      </c>
      <c r="M693">
        <f>IFERROR(VLOOKUP(A693,'输入_需求计划'!A:I,9,FALSE),0)</f>
      </c>
    </row>
    <row r="694">
      <c r="A694" s="20">
        <f>'输入_需求计划'!A694</f>
      </c>
      <c r="B694" s="20">
        <f>'输入_需求计划'!C694</f>
      </c>
      <c r="C694" s="20">
        <f>'输入_需求计划'!D694</f>
      </c>
      <c r="D694" s="20">
        <f>'输入_需求计划'!G694</f>
      </c>
      <c r="E694" s="59">
        <f>'输入_需求计划'!H694</f>
      </c>
      <c r="F694" s="2">
        <f>IFERROR(VLOOKUP(B694,'输入_物料库存信息'!A:F,3,FALSE),0)+IFERROR(VLOOKUP(B694,'未完工数据透视表2'!A:B,2,FALSE),0)</f>
      </c>
      <c r="G694" s="2">
        <f>IFERROR(VLOOKUP(B694,'输入_物料库存信息'!A:F,4,FALSE),0)</f>
      </c>
      <c r="H694" s="2">
        <f>IFERROR(VLOOKUP(B694,'输入_物料库存信息'!A:F,5,FALSE),0)</f>
      </c>
      <c r="I694" s="2">
        <f>IFERROR(VLOOKUP(B694,'输入_物料库存信息'!A:F,6,FALSE),0)</f>
      </c>
      <c r="J694" s="2">
        <f>IFERROR(IFERROR(VLOOKUP(B694,'输入-物料产能数据-不考虑工序'!A:E,3,FALSE),0),0)</f>
      </c>
      <c r="K694" s="2">
        <f>IFERROR(VLOOKUP(B694,'输入-物料产能数据-不考虑工序'!A:E,4,FALSE),0)</f>
      </c>
      <c r="L694" s="2">
        <f>IFERROR(VLOOKUP(B694,'输入-物料产能数据-不考虑工序'!A:E,5,FALSE),0)</f>
      </c>
      <c r="M694">
        <f>IFERROR(VLOOKUP(A694,'输入_需求计划'!A:I,9,FALSE),0)</f>
      </c>
    </row>
    <row r="695">
      <c r="A695" s="20">
        <f>'输入_需求计划'!A695</f>
      </c>
      <c r="B695" s="20">
        <f>'输入_需求计划'!C695</f>
      </c>
      <c r="C695" s="20">
        <f>'输入_需求计划'!D695</f>
      </c>
      <c r="D695" s="20">
        <f>'输入_需求计划'!G695</f>
      </c>
      <c r="E695" s="59">
        <f>'输入_需求计划'!H695</f>
      </c>
      <c r="F695" s="2">
        <f>IFERROR(VLOOKUP(B695,'输入_物料库存信息'!A:F,3,FALSE),0)+IFERROR(VLOOKUP(B695,'未完工数据透视表2'!A:B,2,FALSE),0)</f>
      </c>
      <c r="G695" s="2">
        <f>IFERROR(VLOOKUP(B695,'输入_物料库存信息'!A:F,4,FALSE),0)</f>
      </c>
      <c r="H695" s="2">
        <f>IFERROR(VLOOKUP(B695,'输入_物料库存信息'!A:F,5,FALSE),0)</f>
      </c>
      <c r="I695" s="2">
        <f>IFERROR(VLOOKUP(B695,'输入_物料库存信息'!A:F,6,FALSE),0)</f>
      </c>
      <c r="J695" s="2">
        <f>IFERROR(IFERROR(VLOOKUP(B695,'输入-物料产能数据-不考虑工序'!A:E,3,FALSE),0),0)</f>
      </c>
      <c r="K695" s="2">
        <f>IFERROR(VLOOKUP(B695,'输入-物料产能数据-不考虑工序'!A:E,4,FALSE),0)</f>
      </c>
      <c r="L695" s="2">
        <f>IFERROR(VLOOKUP(B695,'输入-物料产能数据-不考虑工序'!A:E,5,FALSE),0)</f>
      </c>
      <c r="M695">
        <f>IFERROR(VLOOKUP(A695,'输入_需求计划'!A:I,9,FALSE),0)</f>
      </c>
    </row>
    <row r="696">
      <c r="A696" s="20">
        <f>'输入_需求计划'!A696</f>
      </c>
      <c r="B696" s="20">
        <f>'输入_需求计划'!C696</f>
      </c>
      <c r="C696" s="20">
        <f>'输入_需求计划'!D696</f>
      </c>
      <c r="D696" s="20">
        <f>'输入_需求计划'!G696</f>
      </c>
      <c r="E696" s="59">
        <f>'输入_需求计划'!H696</f>
      </c>
      <c r="F696" s="2">
        <f>IFERROR(VLOOKUP(B696,'输入_物料库存信息'!A:F,3,FALSE),0)+IFERROR(VLOOKUP(B696,'未完工数据透视表2'!A:B,2,FALSE),0)</f>
      </c>
      <c r="G696" s="2">
        <f>IFERROR(VLOOKUP(B696,'输入_物料库存信息'!A:F,4,FALSE),0)</f>
      </c>
      <c r="H696" s="2">
        <f>IFERROR(VLOOKUP(B696,'输入_物料库存信息'!A:F,5,FALSE),0)</f>
      </c>
      <c r="I696" s="2">
        <f>IFERROR(VLOOKUP(B696,'输入_物料库存信息'!A:F,6,FALSE),0)</f>
      </c>
      <c r="J696" s="2">
        <f>IFERROR(IFERROR(VLOOKUP(B696,'输入-物料产能数据-不考虑工序'!A:E,3,FALSE),0),0)</f>
      </c>
      <c r="K696" s="2">
        <f>IFERROR(VLOOKUP(B696,'输入-物料产能数据-不考虑工序'!A:E,4,FALSE),0)</f>
      </c>
      <c r="L696" s="2">
        <f>IFERROR(VLOOKUP(B696,'输入-物料产能数据-不考虑工序'!A:E,5,FALSE),0)</f>
      </c>
      <c r="M696">
        <f>IFERROR(VLOOKUP(A696,'输入_需求计划'!A:I,9,FALSE),0)</f>
      </c>
    </row>
    <row r="697">
      <c r="A697" s="20">
        <f>'输入_需求计划'!A697</f>
      </c>
      <c r="B697" s="20">
        <f>'输入_需求计划'!C697</f>
      </c>
      <c r="C697" s="20">
        <f>'输入_需求计划'!D697</f>
      </c>
      <c r="D697" s="20">
        <f>'输入_需求计划'!G697</f>
      </c>
      <c r="E697" s="59">
        <f>'输入_需求计划'!H697</f>
      </c>
      <c r="F697" s="2">
        <f>IFERROR(VLOOKUP(B697,'输入_物料库存信息'!A:F,3,FALSE),0)+IFERROR(VLOOKUP(B697,'未完工数据透视表2'!A:B,2,FALSE),0)</f>
      </c>
      <c r="G697" s="2">
        <f>IFERROR(VLOOKUP(B697,'输入_物料库存信息'!A:F,4,FALSE),0)</f>
      </c>
      <c r="H697" s="2">
        <f>IFERROR(VLOOKUP(B697,'输入_物料库存信息'!A:F,5,FALSE),0)</f>
      </c>
      <c r="I697" s="2">
        <f>IFERROR(VLOOKUP(B697,'输入_物料库存信息'!A:F,6,FALSE),0)</f>
      </c>
      <c r="J697" s="2">
        <f>IFERROR(IFERROR(VLOOKUP(B697,'输入-物料产能数据-不考虑工序'!A:E,3,FALSE),0),0)</f>
      </c>
      <c r="K697" s="2">
        <f>IFERROR(VLOOKUP(B697,'输入-物料产能数据-不考虑工序'!A:E,4,FALSE),0)</f>
      </c>
      <c r="L697" s="2">
        <f>IFERROR(VLOOKUP(B697,'输入-物料产能数据-不考虑工序'!A:E,5,FALSE),0)</f>
      </c>
      <c r="M697">
        <f>IFERROR(VLOOKUP(A697,'输入_需求计划'!A:I,9,FALSE),0)</f>
      </c>
    </row>
    <row r="698">
      <c r="A698" s="20">
        <f>'输入_需求计划'!A698</f>
      </c>
      <c r="B698" s="20">
        <f>'输入_需求计划'!C698</f>
      </c>
      <c r="C698" s="20">
        <f>'输入_需求计划'!D698</f>
      </c>
      <c r="D698" s="20">
        <f>'输入_需求计划'!G698</f>
      </c>
      <c r="E698" s="59">
        <f>'输入_需求计划'!H698</f>
      </c>
      <c r="F698" s="2">
        <f>IFERROR(VLOOKUP(B698,'输入_物料库存信息'!A:F,3,FALSE),0)+IFERROR(VLOOKUP(B698,'未完工数据透视表2'!A:B,2,FALSE),0)</f>
      </c>
      <c r="G698" s="2">
        <f>IFERROR(VLOOKUP(B698,'输入_物料库存信息'!A:F,4,FALSE),0)</f>
      </c>
      <c r="H698" s="2">
        <f>IFERROR(VLOOKUP(B698,'输入_物料库存信息'!A:F,5,FALSE),0)</f>
      </c>
      <c r="I698" s="2">
        <f>IFERROR(VLOOKUP(B698,'输入_物料库存信息'!A:F,6,FALSE),0)</f>
      </c>
      <c r="J698" s="2">
        <f>IFERROR(IFERROR(VLOOKUP(B698,'输入-物料产能数据-不考虑工序'!A:E,3,FALSE),0),0)</f>
      </c>
      <c r="K698" s="2">
        <f>IFERROR(VLOOKUP(B698,'输入-物料产能数据-不考虑工序'!A:E,4,FALSE),0)</f>
      </c>
      <c r="L698" s="2">
        <f>IFERROR(VLOOKUP(B698,'输入-物料产能数据-不考虑工序'!A:E,5,FALSE),0)</f>
      </c>
      <c r="M698">
        <f>IFERROR(VLOOKUP(A698,'输入_需求计划'!A:I,9,FALSE),0)</f>
      </c>
    </row>
    <row r="699">
      <c r="A699" s="20">
        <f>'输入_需求计划'!A699</f>
      </c>
      <c r="B699" s="20">
        <f>'输入_需求计划'!C699</f>
      </c>
      <c r="C699" s="20">
        <f>'输入_需求计划'!D699</f>
      </c>
      <c r="D699" s="20">
        <f>'输入_需求计划'!G699</f>
      </c>
      <c r="E699" s="59">
        <f>'输入_需求计划'!H699</f>
      </c>
      <c r="F699" s="2">
        <f>IFERROR(VLOOKUP(B699,'输入_物料库存信息'!A:F,3,FALSE),0)+IFERROR(VLOOKUP(B699,'未完工数据透视表2'!A:B,2,FALSE),0)</f>
      </c>
      <c r="G699" s="2">
        <f>IFERROR(VLOOKUP(B699,'输入_物料库存信息'!A:F,4,FALSE),0)</f>
      </c>
      <c r="H699" s="2">
        <f>IFERROR(VLOOKUP(B699,'输入_物料库存信息'!A:F,5,FALSE),0)</f>
      </c>
      <c r="I699" s="2">
        <f>IFERROR(VLOOKUP(B699,'输入_物料库存信息'!A:F,6,FALSE),0)</f>
      </c>
      <c r="J699" s="2">
        <f>IFERROR(IFERROR(VLOOKUP(B699,'输入-物料产能数据-不考虑工序'!A:E,3,FALSE),0),0)</f>
      </c>
      <c r="K699" s="2">
        <f>IFERROR(VLOOKUP(B699,'输入-物料产能数据-不考虑工序'!A:E,4,FALSE),0)</f>
      </c>
      <c r="L699" s="2">
        <f>IFERROR(VLOOKUP(B699,'输入-物料产能数据-不考虑工序'!A:E,5,FALSE),0)</f>
      </c>
      <c r="M699">
        <f>IFERROR(VLOOKUP(A699,'输入_需求计划'!A:I,9,FALSE),0)</f>
      </c>
    </row>
    <row r="700">
      <c r="A700" s="20">
        <f>'输入_需求计划'!A700</f>
      </c>
      <c r="B700" s="20">
        <f>'输入_需求计划'!C700</f>
      </c>
      <c r="C700" s="20">
        <f>'输入_需求计划'!D700</f>
      </c>
      <c r="D700" s="20">
        <f>'输入_需求计划'!G700</f>
      </c>
      <c r="E700" s="59">
        <f>'输入_需求计划'!H700</f>
      </c>
      <c r="F700" s="2">
        <f>IFERROR(VLOOKUP(B700,'输入_物料库存信息'!A:F,3,FALSE),0)+IFERROR(VLOOKUP(B700,'未完工数据透视表2'!A:B,2,FALSE),0)</f>
      </c>
      <c r="G700" s="2">
        <f>IFERROR(VLOOKUP(B700,'输入_物料库存信息'!A:F,4,FALSE),0)</f>
      </c>
      <c r="H700" s="2">
        <f>IFERROR(VLOOKUP(B700,'输入_物料库存信息'!A:F,5,FALSE),0)</f>
      </c>
      <c r="I700" s="2">
        <f>IFERROR(VLOOKUP(B700,'输入_物料库存信息'!A:F,6,FALSE),0)</f>
      </c>
      <c r="J700" s="2">
        <f>IFERROR(IFERROR(VLOOKUP(B700,'输入-物料产能数据-不考虑工序'!A:E,3,FALSE),0),0)</f>
      </c>
      <c r="K700" s="2">
        <f>IFERROR(VLOOKUP(B700,'输入-物料产能数据-不考虑工序'!A:E,4,FALSE),0)</f>
      </c>
      <c r="L700" s="2">
        <f>IFERROR(VLOOKUP(B700,'输入-物料产能数据-不考虑工序'!A:E,5,FALSE),0)</f>
      </c>
      <c r="M700">
        <f>IFERROR(VLOOKUP(A700,'输入_需求计划'!A:I,9,FALSE),0)</f>
      </c>
    </row>
    <row r="701">
      <c r="A701" s="20">
        <f>'输入_需求计划'!A701</f>
      </c>
      <c r="B701" s="20">
        <f>'输入_需求计划'!C701</f>
      </c>
      <c r="C701" s="20">
        <f>'输入_需求计划'!D701</f>
      </c>
      <c r="D701" s="20">
        <f>'输入_需求计划'!G701</f>
      </c>
      <c r="E701" s="59">
        <f>'输入_需求计划'!H701</f>
      </c>
      <c r="F701" s="2">
        <f>IFERROR(VLOOKUP(B701,'输入_物料库存信息'!A:F,3,FALSE),0)+IFERROR(VLOOKUP(B701,'未完工数据透视表2'!A:B,2,FALSE),0)</f>
      </c>
      <c r="G701" s="2">
        <f>IFERROR(VLOOKUP(B701,'输入_物料库存信息'!A:F,4,FALSE),0)</f>
      </c>
      <c r="H701" s="2">
        <f>IFERROR(VLOOKUP(B701,'输入_物料库存信息'!A:F,5,FALSE),0)</f>
      </c>
      <c r="I701" s="2">
        <f>IFERROR(VLOOKUP(B701,'输入_物料库存信息'!A:F,6,FALSE),0)</f>
      </c>
      <c r="J701" s="2">
        <f>IFERROR(IFERROR(VLOOKUP(B701,'输入-物料产能数据-不考虑工序'!A:E,3,FALSE),0),0)</f>
      </c>
      <c r="K701" s="2">
        <f>IFERROR(VLOOKUP(B701,'输入-物料产能数据-不考虑工序'!A:E,4,FALSE),0)</f>
      </c>
      <c r="L701" s="2">
        <f>IFERROR(VLOOKUP(B701,'输入-物料产能数据-不考虑工序'!A:E,5,FALSE),0)</f>
      </c>
      <c r="M701">
        <f>IFERROR(VLOOKUP(A701,'输入_需求计划'!A:I,9,FALSE),0)</f>
      </c>
    </row>
    <row r="702">
      <c r="A702" s="20">
        <f>'输入_需求计划'!A702</f>
      </c>
      <c r="B702" s="20">
        <f>'输入_需求计划'!C702</f>
      </c>
      <c r="C702" s="20">
        <f>'输入_需求计划'!D702</f>
      </c>
      <c r="D702" s="20">
        <f>'输入_需求计划'!G702</f>
      </c>
      <c r="E702" s="59">
        <f>'输入_需求计划'!H702</f>
      </c>
      <c r="F702" s="2">
        <f>IFERROR(VLOOKUP(B702,'输入_物料库存信息'!A:F,3,FALSE),0)+IFERROR(VLOOKUP(B702,'未完工数据透视表2'!A:B,2,FALSE),0)</f>
      </c>
      <c r="G702" s="2">
        <f>IFERROR(VLOOKUP(B702,'输入_物料库存信息'!A:F,4,FALSE),0)</f>
      </c>
      <c r="H702" s="2">
        <f>IFERROR(VLOOKUP(B702,'输入_物料库存信息'!A:F,5,FALSE),0)</f>
      </c>
      <c r="I702" s="2">
        <f>IFERROR(VLOOKUP(B702,'输入_物料库存信息'!A:F,6,FALSE),0)</f>
      </c>
      <c r="J702" s="2">
        <f>IFERROR(IFERROR(VLOOKUP(B702,'输入-物料产能数据-不考虑工序'!A:E,3,FALSE),0),0)</f>
      </c>
      <c r="K702" s="2">
        <f>IFERROR(VLOOKUP(B702,'输入-物料产能数据-不考虑工序'!A:E,4,FALSE),0)</f>
      </c>
      <c r="L702" s="2">
        <f>IFERROR(VLOOKUP(B702,'输入-物料产能数据-不考虑工序'!A:E,5,FALSE),0)</f>
      </c>
      <c r="M702">
        <f>IFERROR(VLOOKUP(A702,'输入_需求计划'!A:I,9,FALSE),0)</f>
      </c>
    </row>
    <row r="703">
      <c r="A703" s="20">
        <f>'输入_需求计划'!A703</f>
      </c>
      <c r="B703" s="20">
        <f>'输入_需求计划'!C703</f>
      </c>
      <c r="C703" s="20">
        <f>'输入_需求计划'!D703</f>
      </c>
      <c r="D703" s="20">
        <f>'输入_需求计划'!G703</f>
      </c>
      <c r="E703" s="59">
        <f>'输入_需求计划'!H703</f>
      </c>
      <c r="F703" s="2">
        <f>IFERROR(VLOOKUP(B703,'输入_物料库存信息'!A:F,3,FALSE),0)+IFERROR(VLOOKUP(B703,'未完工数据透视表2'!A:B,2,FALSE),0)</f>
      </c>
      <c r="G703" s="2">
        <f>IFERROR(VLOOKUP(B703,'输入_物料库存信息'!A:F,4,FALSE),0)</f>
      </c>
      <c r="H703" s="2">
        <f>IFERROR(VLOOKUP(B703,'输入_物料库存信息'!A:F,5,FALSE),0)</f>
      </c>
      <c r="I703" s="2">
        <f>IFERROR(VLOOKUP(B703,'输入_物料库存信息'!A:F,6,FALSE),0)</f>
      </c>
      <c r="J703" s="2">
        <f>IFERROR(IFERROR(VLOOKUP(B703,'输入-物料产能数据-不考虑工序'!A:E,3,FALSE),0),0)</f>
      </c>
      <c r="K703" s="2">
        <f>IFERROR(VLOOKUP(B703,'输入-物料产能数据-不考虑工序'!A:E,4,FALSE),0)</f>
      </c>
      <c r="L703" s="2">
        <f>IFERROR(VLOOKUP(B703,'输入-物料产能数据-不考虑工序'!A:E,5,FALSE),0)</f>
      </c>
      <c r="M703">
        <f>IFERROR(VLOOKUP(A703,'输入_需求计划'!A:I,9,FALSE),0)</f>
      </c>
    </row>
    <row r="704">
      <c r="A704" s="20">
        <f>'输入_需求计划'!A704</f>
      </c>
      <c r="B704" s="20">
        <f>'输入_需求计划'!C704</f>
      </c>
      <c r="C704" s="20">
        <f>'输入_需求计划'!D704</f>
      </c>
      <c r="D704" s="20">
        <f>'输入_需求计划'!G704</f>
      </c>
      <c r="E704" s="59">
        <f>'输入_需求计划'!H704</f>
      </c>
      <c r="F704" s="2">
        <f>IFERROR(VLOOKUP(B704,'输入_物料库存信息'!A:F,3,FALSE),0)+IFERROR(VLOOKUP(B704,'未完工数据透视表2'!A:B,2,FALSE),0)</f>
      </c>
      <c r="G704" s="2">
        <f>IFERROR(VLOOKUP(B704,'输入_物料库存信息'!A:F,4,FALSE),0)</f>
      </c>
      <c r="H704" s="2">
        <f>IFERROR(VLOOKUP(B704,'输入_物料库存信息'!A:F,5,FALSE),0)</f>
      </c>
      <c r="I704" s="2">
        <f>IFERROR(VLOOKUP(B704,'输入_物料库存信息'!A:F,6,FALSE),0)</f>
      </c>
      <c r="J704" s="2">
        <f>IFERROR(IFERROR(VLOOKUP(B704,'输入-物料产能数据-不考虑工序'!A:E,3,FALSE),0),0)</f>
      </c>
      <c r="K704" s="2">
        <f>IFERROR(VLOOKUP(B704,'输入-物料产能数据-不考虑工序'!A:E,4,FALSE),0)</f>
      </c>
      <c r="L704" s="2">
        <f>IFERROR(VLOOKUP(B704,'输入-物料产能数据-不考虑工序'!A:E,5,FALSE),0)</f>
      </c>
      <c r="M704">
        <f>IFERROR(VLOOKUP(A704,'输入_需求计划'!A:I,9,FALSE),0)</f>
      </c>
    </row>
    <row r="705">
      <c r="A705" s="20">
        <f>'输入_需求计划'!A705</f>
      </c>
      <c r="B705" s="20">
        <f>'输入_需求计划'!C705</f>
      </c>
      <c r="C705" s="20">
        <f>'输入_需求计划'!D705</f>
      </c>
      <c r="D705" s="20">
        <f>'输入_需求计划'!G705</f>
      </c>
      <c r="E705" s="59">
        <f>'输入_需求计划'!H705</f>
      </c>
      <c r="F705" s="2">
        <f>IFERROR(VLOOKUP(B705,'输入_物料库存信息'!A:F,3,FALSE),0)+IFERROR(VLOOKUP(B705,'未完工数据透视表2'!A:B,2,FALSE),0)</f>
      </c>
      <c r="G705" s="2">
        <f>IFERROR(VLOOKUP(B705,'输入_物料库存信息'!A:F,4,FALSE),0)</f>
      </c>
      <c r="H705" s="2">
        <f>IFERROR(VLOOKUP(B705,'输入_物料库存信息'!A:F,5,FALSE),0)</f>
      </c>
      <c r="I705" s="2">
        <f>IFERROR(VLOOKUP(B705,'输入_物料库存信息'!A:F,6,FALSE),0)</f>
      </c>
      <c r="J705" s="2">
        <f>IFERROR(IFERROR(VLOOKUP(B705,'输入-物料产能数据-不考虑工序'!A:E,3,FALSE),0),0)</f>
      </c>
      <c r="K705" s="2">
        <f>IFERROR(VLOOKUP(B705,'输入-物料产能数据-不考虑工序'!A:E,4,FALSE),0)</f>
      </c>
      <c r="L705" s="2">
        <f>IFERROR(VLOOKUP(B705,'输入-物料产能数据-不考虑工序'!A:E,5,FALSE),0)</f>
      </c>
      <c r="M705">
        <f>IFERROR(VLOOKUP(A705,'输入_需求计划'!A:I,9,FALSE),0)</f>
      </c>
    </row>
    <row r="706">
      <c r="A706" s="20">
        <f>'输入_需求计划'!A706</f>
      </c>
      <c r="B706" s="20">
        <f>'输入_需求计划'!C706</f>
      </c>
      <c r="C706" s="20">
        <f>'输入_需求计划'!D706</f>
      </c>
      <c r="D706" s="20">
        <f>'输入_需求计划'!G706</f>
      </c>
      <c r="E706" s="59">
        <f>'输入_需求计划'!H706</f>
      </c>
      <c r="F706" s="2">
        <f>IFERROR(VLOOKUP(B706,'输入_物料库存信息'!A:F,3,FALSE),0)+IFERROR(VLOOKUP(B706,'未完工数据透视表2'!A:B,2,FALSE),0)</f>
      </c>
      <c r="G706" s="2">
        <f>IFERROR(VLOOKUP(B706,'输入_物料库存信息'!A:F,4,FALSE),0)</f>
      </c>
      <c r="H706" s="2">
        <f>IFERROR(VLOOKUP(B706,'输入_物料库存信息'!A:F,5,FALSE),0)</f>
      </c>
      <c r="I706" s="2">
        <f>IFERROR(VLOOKUP(B706,'输入_物料库存信息'!A:F,6,FALSE),0)</f>
      </c>
      <c r="J706" s="2">
        <f>IFERROR(IFERROR(VLOOKUP(B706,'输入-物料产能数据-不考虑工序'!A:E,3,FALSE),0),0)</f>
      </c>
      <c r="K706" s="2">
        <f>IFERROR(VLOOKUP(B706,'输入-物料产能数据-不考虑工序'!A:E,4,FALSE),0)</f>
      </c>
      <c r="L706" s="2">
        <f>IFERROR(VLOOKUP(B706,'输入-物料产能数据-不考虑工序'!A:E,5,FALSE),0)</f>
      </c>
      <c r="M706">
        <f>IFERROR(VLOOKUP(A706,'输入_需求计划'!A:I,9,FALSE),0)</f>
      </c>
    </row>
    <row r="707">
      <c r="A707" s="20">
        <f>'输入_需求计划'!A707</f>
      </c>
      <c r="B707" s="20">
        <f>'输入_需求计划'!C707</f>
      </c>
      <c r="C707" s="20">
        <f>'输入_需求计划'!D707</f>
      </c>
      <c r="D707" s="20">
        <f>'输入_需求计划'!G707</f>
      </c>
      <c r="E707" s="59">
        <f>'输入_需求计划'!H707</f>
      </c>
      <c r="F707" s="2">
        <f>IFERROR(VLOOKUP(B707,'输入_物料库存信息'!A:F,3,FALSE),0)+IFERROR(VLOOKUP(B707,'未完工数据透视表2'!A:B,2,FALSE),0)</f>
      </c>
      <c r="G707" s="2">
        <f>IFERROR(VLOOKUP(B707,'输入_物料库存信息'!A:F,4,FALSE),0)</f>
      </c>
      <c r="H707" s="2">
        <f>IFERROR(VLOOKUP(B707,'输入_物料库存信息'!A:F,5,FALSE),0)</f>
      </c>
      <c r="I707" s="2">
        <f>IFERROR(VLOOKUP(B707,'输入_物料库存信息'!A:F,6,FALSE),0)</f>
      </c>
      <c r="J707" s="2">
        <f>IFERROR(IFERROR(VLOOKUP(B707,'输入-物料产能数据-不考虑工序'!A:E,3,FALSE),0),0)</f>
      </c>
      <c r="K707" s="2">
        <f>IFERROR(VLOOKUP(B707,'输入-物料产能数据-不考虑工序'!A:E,4,FALSE),0)</f>
      </c>
      <c r="L707" s="2">
        <f>IFERROR(VLOOKUP(B707,'输入-物料产能数据-不考虑工序'!A:E,5,FALSE),0)</f>
      </c>
      <c r="M707">
        <f>IFERROR(VLOOKUP(A707,'输入_需求计划'!A:I,9,FALSE),0)</f>
      </c>
    </row>
    <row r="708">
      <c r="A708" s="20">
        <f>'输入_需求计划'!A708</f>
      </c>
      <c r="B708" s="20">
        <f>'输入_需求计划'!C708</f>
      </c>
      <c r="C708" s="20">
        <f>'输入_需求计划'!D708</f>
      </c>
      <c r="D708" s="20">
        <f>'输入_需求计划'!G708</f>
      </c>
      <c r="E708" s="59">
        <f>'输入_需求计划'!H708</f>
      </c>
      <c r="F708" s="2">
        <f>IFERROR(VLOOKUP(B708,'输入_物料库存信息'!A:F,3,FALSE),0)+IFERROR(VLOOKUP(B708,'未完工数据透视表2'!A:B,2,FALSE),0)</f>
      </c>
      <c r="G708" s="2">
        <f>IFERROR(VLOOKUP(B708,'输入_物料库存信息'!A:F,4,FALSE),0)</f>
      </c>
      <c r="H708" s="2">
        <f>IFERROR(VLOOKUP(B708,'输入_物料库存信息'!A:F,5,FALSE),0)</f>
      </c>
      <c r="I708" s="2">
        <f>IFERROR(VLOOKUP(B708,'输入_物料库存信息'!A:F,6,FALSE),0)</f>
      </c>
      <c r="J708" s="2">
        <f>IFERROR(IFERROR(VLOOKUP(B708,'输入-物料产能数据-不考虑工序'!A:E,3,FALSE),0),0)</f>
      </c>
      <c r="K708" s="2">
        <f>IFERROR(VLOOKUP(B708,'输入-物料产能数据-不考虑工序'!A:E,4,FALSE),0)</f>
      </c>
      <c r="L708" s="2">
        <f>IFERROR(VLOOKUP(B708,'输入-物料产能数据-不考虑工序'!A:E,5,FALSE),0)</f>
      </c>
      <c r="M708">
        <f>IFERROR(VLOOKUP(A708,'输入_需求计划'!A:I,9,FALSE),0)</f>
      </c>
    </row>
    <row r="709">
      <c r="A709" s="20">
        <f>'输入_需求计划'!A709</f>
      </c>
      <c r="B709" s="20">
        <f>'输入_需求计划'!C709</f>
      </c>
      <c r="C709" s="20">
        <f>'输入_需求计划'!D709</f>
      </c>
      <c r="D709" s="20">
        <f>'输入_需求计划'!G709</f>
      </c>
      <c r="E709" s="59">
        <f>'输入_需求计划'!H709</f>
      </c>
      <c r="F709" s="2">
        <f>IFERROR(VLOOKUP(B709,'输入_物料库存信息'!A:F,3,FALSE),0)+IFERROR(VLOOKUP(B709,'未完工数据透视表2'!A:B,2,FALSE),0)</f>
      </c>
      <c r="G709" s="2">
        <f>IFERROR(VLOOKUP(B709,'输入_物料库存信息'!A:F,4,FALSE),0)</f>
      </c>
      <c r="H709" s="2">
        <f>IFERROR(VLOOKUP(B709,'输入_物料库存信息'!A:F,5,FALSE),0)</f>
      </c>
      <c r="I709" s="2">
        <f>IFERROR(VLOOKUP(B709,'输入_物料库存信息'!A:F,6,FALSE),0)</f>
      </c>
      <c r="J709" s="2">
        <f>IFERROR(IFERROR(VLOOKUP(B709,'输入-物料产能数据-不考虑工序'!A:E,3,FALSE),0),0)</f>
      </c>
      <c r="K709" s="2">
        <f>IFERROR(VLOOKUP(B709,'输入-物料产能数据-不考虑工序'!A:E,4,FALSE),0)</f>
      </c>
      <c r="L709" s="2">
        <f>IFERROR(VLOOKUP(B709,'输入-物料产能数据-不考虑工序'!A:E,5,FALSE),0)</f>
      </c>
      <c r="M709">
        <f>IFERROR(VLOOKUP(A709,'输入_需求计划'!A:I,9,FALSE),0)</f>
      </c>
    </row>
    <row r="710">
      <c r="A710" s="20">
        <f>'输入_需求计划'!A710</f>
      </c>
      <c r="B710" s="20">
        <f>'输入_需求计划'!C710</f>
      </c>
      <c r="C710" s="20">
        <f>'输入_需求计划'!D710</f>
      </c>
      <c r="D710" s="20">
        <f>'输入_需求计划'!G710</f>
      </c>
      <c r="E710" s="59">
        <f>'输入_需求计划'!H710</f>
      </c>
      <c r="F710" s="2">
        <f>IFERROR(VLOOKUP(B710,'输入_物料库存信息'!A:F,3,FALSE),0)+IFERROR(VLOOKUP(B710,'未完工数据透视表2'!A:B,2,FALSE),0)</f>
      </c>
      <c r="G710" s="2">
        <f>IFERROR(VLOOKUP(B710,'输入_物料库存信息'!A:F,4,FALSE),0)</f>
      </c>
      <c r="H710" s="2">
        <f>IFERROR(VLOOKUP(B710,'输入_物料库存信息'!A:F,5,FALSE),0)</f>
      </c>
      <c r="I710" s="2">
        <f>IFERROR(VLOOKUP(B710,'输入_物料库存信息'!A:F,6,FALSE),0)</f>
      </c>
      <c r="J710" s="2">
        <f>IFERROR(IFERROR(VLOOKUP(B710,'输入-物料产能数据-不考虑工序'!A:E,3,FALSE),0),0)</f>
      </c>
      <c r="K710" s="2">
        <f>IFERROR(VLOOKUP(B710,'输入-物料产能数据-不考虑工序'!A:E,4,FALSE),0)</f>
      </c>
      <c r="L710" s="2">
        <f>IFERROR(VLOOKUP(B710,'输入-物料产能数据-不考虑工序'!A:E,5,FALSE),0)</f>
      </c>
      <c r="M710">
        <f>IFERROR(VLOOKUP(A710,'输入_需求计划'!A:I,9,FALSE),0)</f>
      </c>
    </row>
    <row r="711">
      <c r="A711" s="20">
        <f>'输入_需求计划'!A711</f>
      </c>
      <c r="B711" s="20">
        <f>'输入_需求计划'!C711</f>
      </c>
      <c r="C711" s="20">
        <f>'输入_需求计划'!D711</f>
      </c>
      <c r="D711" s="20">
        <f>'输入_需求计划'!G711</f>
      </c>
      <c r="E711" s="59">
        <f>'输入_需求计划'!H711</f>
      </c>
      <c r="F711" s="2">
        <f>IFERROR(VLOOKUP(B711,'输入_物料库存信息'!A:F,3,FALSE),0)+IFERROR(VLOOKUP(B711,'未完工数据透视表2'!A:B,2,FALSE),0)</f>
      </c>
      <c r="G711" s="2">
        <f>IFERROR(VLOOKUP(B711,'输入_物料库存信息'!A:F,4,FALSE),0)</f>
      </c>
      <c r="H711" s="2">
        <f>IFERROR(VLOOKUP(B711,'输入_物料库存信息'!A:F,5,FALSE),0)</f>
      </c>
      <c r="I711" s="2">
        <f>IFERROR(VLOOKUP(B711,'输入_物料库存信息'!A:F,6,FALSE),0)</f>
      </c>
      <c r="J711" s="2">
        <f>IFERROR(IFERROR(VLOOKUP(B711,'输入-物料产能数据-不考虑工序'!A:E,3,FALSE),0),0)</f>
      </c>
      <c r="K711" s="2">
        <f>IFERROR(VLOOKUP(B711,'输入-物料产能数据-不考虑工序'!A:E,4,FALSE),0)</f>
      </c>
      <c r="L711" s="2">
        <f>IFERROR(VLOOKUP(B711,'输入-物料产能数据-不考虑工序'!A:E,5,FALSE),0)</f>
      </c>
      <c r="M711">
        <f>IFERROR(VLOOKUP(A711,'输入_需求计划'!A:I,9,FALSE),0)</f>
      </c>
    </row>
    <row r="712">
      <c r="A712" s="20">
        <f>'输入_需求计划'!A712</f>
      </c>
      <c r="B712" s="20">
        <f>'输入_需求计划'!C712</f>
      </c>
      <c r="C712" s="20">
        <f>'输入_需求计划'!D712</f>
      </c>
      <c r="D712" s="20">
        <f>'输入_需求计划'!G712</f>
      </c>
      <c r="E712" s="59">
        <f>'输入_需求计划'!H712</f>
      </c>
      <c r="F712" s="2">
        <f>IFERROR(VLOOKUP(B712,'输入_物料库存信息'!A:F,3,FALSE),0)+IFERROR(VLOOKUP(B712,'未完工数据透视表2'!A:B,2,FALSE),0)</f>
      </c>
      <c r="G712" s="2">
        <f>IFERROR(VLOOKUP(B712,'输入_物料库存信息'!A:F,4,FALSE),0)</f>
      </c>
      <c r="H712" s="2">
        <f>IFERROR(VLOOKUP(B712,'输入_物料库存信息'!A:F,5,FALSE),0)</f>
      </c>
      <c r="I712" s="2">
        <f>IFERROR(VLOOKUP(B712,'输入_物料库存信息'!A:F,6,FALSE),0)</f>
      </c>
      <c r="J712" s="2">
        <f>IFERROR(IFERROR(VLOOKUP(B712,'输入-物料产能数据-不考虑工序'!A:E,3,FALSE),0),0)</f>
      </c>
      <c r="K712" s="2">
        <f>IFERROR(VLOOKUP(B712,'输入-物料产能数据-不考虑工序'!A:E,4,FALSE),0)</f>
      </c>
      <c r="L712" s="2">
        <f>IFERROR(VLOOKUP(B712,'输入-物料产能数据-不考虑工序'!A:E,5,FALSE),0)</f>
      </c>
      <c r="M712">
        <f>IFERROR(VLOOKUP(A712,'输入_需求计划'!A:I,9,FALSE),0)</f>
      </c>
    </row>
    <row r="713">
      <c r="A713" s="20">
        <f>'输入_需求计划'!A713</f>
      </c>
      <c r="B713" s="20">
        <f>'输入_需求计划'!C713</f>
      </c>
      <c r="C713" s="20">
        <f>'输入_需求计划'!D713</f>
      </c>
      <c r="D713" s="20">
        <f>'输入_需求计划'!G713</f>
      </c>
      <c r="E713" s="59">
        <f>'输入_需求计划'!H713</f>
      </c>
      <c r="F713" s="2">
        <f>IFERROR(VLOOKUP(B713,'输入_物料库存信息'!A:F,3,FALSE),0)+IFERROR(VLOOKUP(B713,'未完工数据透视表2'!A:B,2,FALSE),0)</f>
      </c>
      <c r="G713" s="2">
        <f>IFERROR(VLOOKUP(B713,'输入_物料库存信息'!A:F,4,FALSE),0)</f>
      </c>
      <c r="H713" s="2">
        <f>IFERROR(VLOOKUP(B713,'输入_物料库存信息'!A:F,5,FALSE),0)</f>
      </c>
      <c r="I713" s="2">
        <f>IFERROR(VLOOKUP(B713,'输入_物料库存信息'!A:F,6,FALSE),0)</f>
      </c>
      <c r="J713" s="2">
        <f>IFERROR(IFERROR(VLOOKUP(B713,'输入-物料产能数据-不考虑工序'!A:E,3,FALSE),0),0)</f>
      </c>
      <c r="K713" s="2">
        <f>IFERROR(VLOOKUP(B713,'输入-物料产能数据-不考虑工序'!A:E,4,FALSE),0)</f>
      </c>
      <c r="L713" s="2">
        <f>IFERROR(VLOOKUP(B713,'输入-物料产能数据-不考虑工序'!A:E,5,FALSE),0)</f>
      </c>
      <c r="M713">
        <f>IFERROR(VLOOKUP(A713,'输入_需求计划'!A:I,9,FALSE),0)</f>
      </c>
    </row>
    <row r="714">
      <c r="A714" s="20">
        <f>'输入_需求计划'!A714</f>
      </c>
      <c r="B714" s="20">
        <f>'输入_需求计划'!C714</f>
      </c>
      <c r="C714" s="20">
        <f>'输入_需求计划'!D714</f>
      </c>
      <c r="D714" s="20">
        <f>'输入_需求计划'!G714</f>
      </c>
      <c r="E714" s="59">
        <f>'输入_需求计划'!H714</f>
      </c>
      <c r="F714" s="2">
        <f>IFERROR(VLOOKUP(B714,'输入_物料库存信息'!A:F,3,FALSE),0)+IFERROR(VLOOKUP(B714,'未完工数据透视表2'!A:B,2,FALSE),0)</f>
      </c>
      <c r="G714" s="2">
        <f>IFERROR(VLOOKUP(B714,'输入_物料库存信息'!A:F,4,FALSE),0)</f>
      </c>
      <c r="H714" s="2">
        <f>IFERROR(VLOOKUP(B714,'输入_物料库存信息'!A:F,5,FALSE),0)</f>
      </c>
      <c r="I714" s="2">
        <f>IFERROR(VLOOKUP(B714,'输入_物料库存信息'!A:F,6,FALSE),0)</f>
      </c>
      <c r="J714" s="2">
        <f>IFERROR(IFERROR(VLOOKUP(B714,'输入-物料产能数据-不考虑工序'!A:E,3,FALSE),0),0)</f>
      </c>
      <c r="K714" s="2">
        <f>IFERROR(VLOOKUP(B714,'输入-物料产能数据-不考虑工序'!A:E,4,FALSE),0)</f>
      </c>
      <c r="L714" s="2">
        <f>IFERROR(VLOOKUP(B714,'输入-物料产能数据-不考虑工序'!A:E,5,FALSE),0)</f>
      </c>
      <c r="M714">
        <f>IFERROR(VLOOKUP(A714,'输入_需求计划'!A:I,9,FALSE),0)</f>
      </c>
    </row>
    <row r="715">
      <c r="A715" s="20">
        <f>'输入_需求计划'!A715</f>
      </c>
      <c r="B715" s="20">
        <f>'输入_需求计划'!C715</f>
      </c>
      <c r="C715" s="20">
        <f>'输入_需求计划'!D715</f>
      </c>
      <c r="D715" s="20">
        <f>'输入_需求计划'!G715</f>
      </c>
      <c r="E715" s="59">
        <f>'输入_需求计划'!H715</f>
      </c>
      <c r="F715" s="2">
        <f>IFERROR(VLOOKUP(B715,'输入_物料库存信息'!A:F,3,FALSE),0)+IFERROR(VLOOKUP(B715,'未完工数据透视表2'!A:B,2,FALSE),0)</f>
      </c>
      <c r="G715" s="2">
        <f>IFERROR(VLOOKUP(B715,'输入_物料库存信息'!A:F,4,FALSE),0)</f>
      </c>
      <c r="H715" s="2">
        <f>IFERROR(VLOOKUP(B715,'输入_物料库存信息'!A:F,5,FALSE),0)</f>
      </c>
      <c r="I715" s="2">
        <f>IFERROR(VLOOKUP(B715,'输入_物料库存信息'!A:F,6,FALSE),0)</f>
      </c>
      <c r="J715" s="2">
        <f>IFERROR(IFERROR(VLOOKUP(B715,'输入-物料产能数据-不考虑工序'!A:E,3,FALSE),0),0)</f>
      </c>
      <c r="K715" s="2">
        <f>IFERROR(VLOOKUP(B715,'输入-物料产能数据-不考虑工序'!A:E,4,FALSE),0)</f>
      </c>
      <c r="L715" s="2">
        <f>IFERROR(VLOOKUP(B715,'输入-物料产能数据-不考虑工序'!A:E,5,FALSE),0)</f>
      </c>
      <c r="M715">
        <f>IFERROR(VLOOKUP(A715,'输入_需求计划'!A:I,9,FALSE),0)</f>
      </c>
    </row>
    <row r="716">
      <c r="A716" s="20">
        <f>'输入_需求计划'!A716</f>
      </c>
      <c r="B716" s="20">
        <f>'输入_需求计划'!C716</f>
      </c>
      <c r="C716" s="20">
        <f>'输入_需求计划'!D716</f>
      </c>
      <c r="D716" s="20">
        <f>'输入_需求计划'!G716</f>
      </c>
      <c r="E716" s="59">
        <f>'输入_需求计划'!H716</f>
      </c>
      <c r="F716" s="2">
        <f>IFERROR(VLOOKUP(B716,'输入_物料库存信息'!A:F,3,FALSE),0)+IFERROR(VLOOKUP(B716,'未完工数据透视表2'!A:B,2,FALSE),0)</f>
      </c>
      <c r="G716" s="2">
        <f>IFERROR(VLOOKUP(B716,'输入_物料库存信息'!A:F,4,FALSE),0)</f>
      </c>
      <c r="H716" s="2">
        <f>IFERROR(VLOOKUP(B716,'输入_物料库存信息'!A:F,5,FALSE),0)</f>
      </c>
      <c r="I716" s="2">
        <f>IFERROR(VLOOKUP(B716,'输入_物料库存信息'!A:F,6,FALSE),0)</f>
      </c>
      <c r="J716" s="2">
        <f>IFERROR(IFERROR(VLOOKUP(B716,'输入-物料产能数据-不考虑工序'!A:E,3,FALSE),0),0)</f>
      </c>
      <c r="K716" s="2">
        <f>IFERROR(VLOOKUP(B716,'输入-物料产能数据-不考虑工序'!A:E,4,FALSE),0)</f>
      </c>
      <c r="L716" s="2">
        <f>IFERROR(VLOOKUP(B716,'输入-物料产能数据-不考虑工序'!A:E,5,FALSE),0)</f>
      </c>
      <c r="M716">
        <f>IFERROR(VLOOKUP(A716,'输入_需求计划'!A:I,9,FALSE),0)</f>
      </c>
    </row>
    <row r="717">
      <c r="A717" s="20">
        <f>'输入_需求计划'!A717</f>
      </c>
      <c r="B717" s="20">
        <f>'输入_需求计划'!C717</f>
      </c>
      <c r="C717" s="20">
        <f>'输入_需求计划'!D717</f>
      </c>
      <c r="D717" s="20">
        <f>'输入_需求计划'!G717</f>
      </c>
      <c r="E717" s="59">
        <f>'输入_需求计划'!H717</f>
      </c>
      <c r="F717" s="2">
        <f>IFERROR(VLOOKUP(B717,'输入_物料库存信息'!A:F,3,FALSE),0)+IFERROR(VLOOKUP(B717,'未完工数据透视表2'!A:B,2,FALSE),0)</f>
      </c>
      <c r="G717" s="2">
        <f>IFERROR(VLOOKUP(B717,'输入_物料库存信息'!A:F,4,FALSE),0)</f>
      </c>
      <c r="H717" s="2">
        <f>IFERROR(VLOOKUP(B717,'输入_物料库存信息'!A:F,5,FALSE),0)</f>
      </c>
      <c r="I717" s="2">
        <f>IFERROR(VLOOKUP(B717,'输入_物料库存信息'!A:F,6,FALSE),0)</f>
      </c>
      <c r="J717" s="2">
        <f>IFERROR(IFERROR(VLOOKUP(B717,'输入-物料产能数据-不考虑工序'!A:E,3,FALSE),0),0)</f>
      </c>
      <c r="K717" s="2">
        <f>IFERROR(VLOOKUP(B717,'输入-物料产能数据-不考虑工序'!A:E,4,FALSE),0)</f>
      </c>
      <c r="L717" s="2">
        <f>IFERROR(VLOOKUP(B717,'输入-物料产能数据-不考虑工序'!A:E,5,FALSE),0)</f>
      </c>
      <c r="M717">
        <f>IFERROR(VLOOKUP(A717,'输入_需求计划'!A:I,9,FALSE),0)</f>
      </c>
    </row>
    <row r="718">
      <c r="A718" s="20">
        <f>'输入_需求计划'!A718</f>
      </c>
      <c r="B718" s="20">
        <f>'输入_需求计划'!C718</f>
      </c>
      <c r="C718" s="20">
        <f>'输入_需求计划'!D718</f>
      </c>
      <c r="D718" s="20">
        <f>'输入_需求计划'!G718</f>
      </c>
      <c r="E718" s="59">
        <f>'输入_需求计划'!H718</f>
      </c>
      <c r="F718" s="2">
        <f>IFERROR(VLOOKUP(B718,'输入_物料库存信息'!A:F,3,FALSE),0)+IFERROR(VLOOKUP(B718,'未完工数据透视表2'!A:B,2,FALSE),0)</f>
      </c>
      <c r="G718" s="2">
        <f>IFERROR(VLOOKUP(B718,'输入_物料库存信息'!A:F,4,FALSE),0)</f>
      </c>
      <c r="H718" s="2">
        <f>IFERROR(VLOOKUP(B718,'输入_物料库存信息'!A:F,5,FALSE),0)</f>
      </c>
      <c r="I718" s="2">
        <f>IFERROR(VLOOKUP(B718,'输入_物料库存信息'!A:F,6,FALSE),0)</f>
      </c>
      <c r="J718" s="2">
        <f>IFERROR(IFERROR(VLOOKUP(B718,'输入-物料产能数据-不考虑工序'!A:E,3,FALSE),0),0)</f>
      </c>
      <c r="K718" s="2">
        <f>IFERROR(VLOOKUP(B718,'输入-物料产能数据-不考虑工序'!A:E,4,FALSE),0)</f>
      </c>
      <c r="L718" s="2">
        <f>IFERROR(VLOOKUP(B718,'输入-物料产能数据-不考虑工序'!A:E,5,FALSE),0)</f>
      </c>
      <c r="M718">
        <f>IFERROR(VLOOKUP(A718,'输入_需求计划'!A:I,9,FALSE),0)</f>
      </c>
    </row>
    <row r="719">
      <c r="A719" s="20">
        <f>'输入_需求计划'!A719</f>
      </c>
      <c r="B719" s="20">
        <f>'输入_需求计划'!C719</f>
      </c>
      <c r="C719" s="20">
        <f>'输入_需求计划'!D719</f>
      </c>
      <c r="D719" s="20">
        <f>'输入_需求计划'!G719</f>
      </c>
      <c r="E719" s="59">
        <f>'输入_需求计划'!H719</f>
      </c>
      <c r="F719" s="2">
        <f>IFERROR(VLOOKUP(B719,'输入_物料库存信息'!A:F,3,FALSE),0)+IFERROR(VLOOKUP(B719,'未完工数据透视表2'!A:B,2,FALSE),0)</f>
      </c>
      <c r="G719" s="2">
        <f>IFERROR(VLOOKUP(B719,'输入_物料库存信息'!A:F,4,FALSE),0)</f>
      </c>
      <c r="H719" s="2">
        <f>IFERROR(VLOOKUP(B719,'输入_物料库存信息'!A:F,5,FALSE),0)</f>
      </c>
      <c r="I719" s="2">
        <f>IFERROR(VLOOKUP(B719,'输入_物料库存信息'!A:F,6,FALSE),0)</f>
      </c>
      <c r="J719" s="2">
        <f>IFERROR(IFERROR(VLOOKUP(B719,'输入-物料产能数据-不考虑工序'!A:E,3,FALSE),0),0)</f>
      </c>
      <c r="K719" s="2">
        <f>IFERROR(VLOOKUP(B719,'输入-物料产能数据-不考虑工序'!A:E,4,FALSE),0)</f>
      </c>
      <c r="L719" s="2">
        <f>IFERROR(VLOOKUP(B719,'输入-物料产能数据-不考虑工序'!A:E,5,FALSE),0)</f>
      </c>
      <c r="M719">
        <f>IFERROR(VLOOKUP(A719,'输入_需求计划'!A:I,9,FALSE),0)</f>
      </c>
    </row>
    <row r="720">
      <c r="A720" s="20">
        <f>'输入_需求计划'!A720</f>
      </c>
      <c r="B720" s="20">
        <f>'输入_需求计划'!C720</f>
      </c>
      <c r="C720" s="20">
        <f>'输入_需求计划'!D720</f>
      </c>
      <c r="D720" s="20">
        <f>'输入_需求计划'!G720</f>
      </c>
      <c r="E720" s="59">
        <f>'输入_需求计划'!H720</f>
      </c>
      <c r="F720" s="2">
        <f>IFERROR(VLOOKUP(B720,'输入_物料库存信息'!A:F,3,FALSE),0)+IFERROR(VLOOKUP(B720,'未完工数据透视表2'!A:B,2,FALSE),0)</f>
      </c>
      <c r="G720" s="2">
        <f>IFERROR(VLOOKUP(B720,'输入_物料库存信息'!A:F,4,FALSE),0)</f>
      </c>
      <c r="H720" s="2">
        <f>IFERROR(VLOOKUP(B720,'输入_物料库存信息'!A:F,5,FALSE),0)</f>
      </c>
      <c r="I720" s="2">
        <f>IFERROR(VLOOKUP(B720,'输入_物料库存信息'!A:F,6,FALSE),0)</f>
      </c>
      <c r="J720" s="2">
        <f>IFERROR(IFERROR(VLOOKUP(B720,'输入-物料产能数据-不考虑工序'!A:E,3,FALSE),0),0)</f>
      </c>
      <c r="K720" s="2">
        <f>IFERROR(VLOOKUP(B720,'输入-物料产能数据-不考虑工序'!A:E,4,FALSE),0)</f>
      </c>
      <c r="L720" s="2">
        <f>IFERROR(VLOOKUP(B720,'输入-物料产能数据-不考虑工序'!A:E,5,FALSE),0)</f>
      </c>
      <c r="M720">
        <f>IFERROR(VLOOKUP(A720,'输入_需求计划'!A:I,9,FALSE),0)</f>
      </c>
    </row>
    <row r="721">
      <c r="A721" s="20">
        <f>'输入_需求计划'!A721</f>
      </c>
      <c r="B721" s="20">
        <f>'输入_需求计划'!C721</f>
      </c>
      <c r="C721" s="20">
        <f>'输入_需求计划'!D721</f>
      </c>
      <c r="D721" s="20">
        <f>'输入_需求计划'!G721</f>
      </c>
      <c r="E721" s="59">
        <f>'输入_需求计划'!H721</f>
      </c>
      <c r="F721" s="2">
        <f>IFERROR(VLOOKUP(B721,'输入_物料库存信息'!A:F,3,FALSE),0)+IFERROR(VLOOKUP(B721,'未完工数据透视表2'!A:B,2,FALSE),0)</f>
      </c>
      <c r="G721" s="2">
        <f>IFERROR(VLOOKUP(B721,'输入_物料库存信息'!A:F,4,FALSE),0)</f>
      </c>
      <c r="H721" s="2">
        <f>IFERROR(VLOOKUP(B721,'输入_物料库存信息'!A:F,5,FALSE),0)</f>
      </c>
      <c r="I721" s="2">
        <f>IFERROR(VLOOKUP(B721,'输入_物料库存信息'!A:F,6,FALSE),0)</f>
      </c>
      <c r="J721" s="2">
        <f>IFERROR(IFERROR(VLOOKUP(B721,'输入-物料产能数据-不考虑工序'!A:E,3,FALSE),0),0)</f>
      </c>
      <c r="K721" s="2">
        <f>IFERROR(VLOOKUP(B721,'输入-物料产能数据-不考虑工序'!A:E,4,FALSE),0)</f>
      </c>
      <c r="L721" s="2">
        <f>IFERROR(VLOOKUP(B721,'输入-物料产能数据-不考虑工序'!A:E,5,FALSE),0)</f>
      </c>
      <c r="M721">
        <f>IFERROR(VLOOKUP(A721,'输入_需求计划'!A:I,9,FALSE),0)</f>
      </c>
    </row>
    <row r="722">
      <c r="A722" s="20">
        <f>'输入_需求计划'!A722</f>
      </c>
      <c r="B722" s="20">
        <f>'输入_需求计划'!C722</f>
      </c>
      <c r="C722" s="20">
        <f>'输入_需求计划'!D722</f>
      </c>
      <c r="D722" s="20">
        <f>'输入_需求计划'!G722</f>
      </c>
      <c r="E722" s="59">
        <f>'输入_需求计划'!H722</f>
      </c>
      <c r="F722" s="2">
        <f>IFERROR(VLOOKUP(B722,'输入_物料库存信息'!A:F,3,FALSE),0)+IFERROR(VLOOKUP(B722,'未完工数据透视表2'!A:B,2,FALSE),0)</f>
      </c>
      <c r="G722" s="2">
        <f>IFERROR(VLOOKUP(B722,'输入_物料库存信息'!A:F,4,FALSE),0)</f>
      </c>
      <c r="H722" s="2">
        <f>IFERROR(VLOOKUP(B722,'输入_物料库存信息'!A:F,5,FALSE),0)</f>
      </c>
      <c r="I722" s="2">
        <f>IFERROR(VLOOKUP(B722,'输入_物料库存信息'!A:F,6,FALSE),0)</f>
      </c>
      <c r="J722" s="2">
        <f>IFERROR(IFERROR(VLOOKUP(B722,'输入-物料产能数据-不考虑工序'!A:E,3,FALSE),0),0)</f>
      </c>
      <c r="K722" s="2">
        <f>IFERROR(VLOOKUP(B722,'输入-物料产能数据-不考虑工序'!A:E,4,FALSE),0)</f>
      </c>
      <c r="L722" s="2">
        <f>IFERROR(VLOOKUP(B722,'输入-物料产能数据-不考虑工序'!A:E,5,FALSE),0)</f>
      </c>
      <c r="M722">
        <f>IFERROR(VLOOKUP(A722,'输入_需求计划'!A:I,9,FALSE),0)</f>
      </c>
    </row>
    <row r="723">
      <c r="A723" s="20">
        <f>'输入_需求计划'!A723</f>
      </c>
      <c r="B723" s="20">
        <f>'输入_需求计划'!C723</f>
      </c>
      <c r="C723" s="20">
        <f>'输入_需求计划'!D723</f>
      </c>
      <c r="D723" s="20">
        <f>'输入_需求计划'!G723</f>
      </c>
      <c r="E723" s="59">
        <f>'输入_需求计划'!H723</f>
      </c>
      <c r="F723" s="2">
        <f>IFERROR(VLOOKUP(B723,'输入_物料库存信息'!A:F,3,FALSE),0)+IFERROR(VLOOKUP(B723,'未完工数据透视表2'!A:B,2,FALSE),0)</f>
      </c>
      <c r="G723" s="2">
        <f>IFERROR(VLOOKUP(B723,'输入_物料库存信息'!A:F,4,FALSE),0)</f>
      </c>
      <c r="H723" s="2">
        <f>IFERROR(VLOOKUP(B723,'输入_物料库存信息'!A:F,5,FALSE),0)</f>
      </c>
      <c r="I723" s="2">
        <f>IFERROR(VLOOKUP(B723,'输入_物料库存信息'!A:F,6,FALSE),0)</f>
      </c>
      <c r="J723" s="2">
        <f>IFERROR(IFERROR(VLOOKUP(B723,'输入-物料产能数据-不考虑工序'!A:E,3,FALSE),0),0)</f>
      </c>
      <c r="K723" s="2">
        <f>IFERROR(VLOOKUP(B723,'输入-物料产能数据-不考虑工序'!A:E,4,FALSE),0)</f>
      </c>
      <c r="L723" s="2">
        <f>IFERROR(VLOOKUP(B723,'输入-物料产能数据-不考虑工序'!A:E,5,FALSE),0)</f>
      </c>
      <c r="M723">
        <f>IFERROR(VLOOKUP(A723,'输入_需求计划'!A:I,9,FALSE),0)</f>
      </c>
    </row>
    <row r="724">
      <c r="A724" s="20">
        <f>'输入_需求计划'!A724</f>
      </c>
      <c r="B724" s="20">
        <f>'输入_需求计划'!C724</f>
      </c>
      <c r="C724" s="20">
        <f>'输入_需求计划'!D724</f>
      </c>
      <c r="D724" s="20">
        <f>'输入_需求计划'!G724</f>
      </c>
      <c r="E724" s="59">
        <f>'输入_需求计划'!H724</f>
      </c>
      <c r="F724" s="2">
        <f>IFERROR(VLOOKUP(B724,'输入_物料库存信息'!A:F,3,FALSE),0)+IFERROR(VLOOKUP(B724,'未完工数据透视表2'!A:B,2,FALSE),0)</f>
      </c>
      <c r="G724" s="2">
        <f>IFERROR(VLOOKUP(B724,'输入_物料库存信息'!A:F,4,FALSE),0)</f>
      </c>
      <c r="H724" s="2">
        <f>IFERROR(VLOOKUP(B724,'输入_物料库存信息'!A:F,5,FALSE),0)</f>
      </c>
      <c r="I724" s="2">
        <f>IFERROR(VLOOKUP(B724,'输入_物料库存信息'!A:F,6,FALSE),0)</f>
      </c>
      <c r="J724" s="2">
        <f>IFERROR(IFERROR(VLOOKUP(B724,'输入-物料产能数据-不考虑工序'!A:E,3,FALSE),0),0)</f>
      </c>
      <c r="K724" s="2">
        <f>IFERROR(VLOOKUP(B724,'输入-物料产能数据-不考虑工序'!A:E,4,FALSE),0)</f>
      </c>
      <c r="L724" s="2">
        <f>IFERROR(VLOOKUP(B724,'输入-物料产能数据-不考虑工序'!A:E,5,FALSE),0)</f>
      </c>
      <c r="M724">
        <f>IFERROR(VLOOKUP(A724,'输入_需求计划'!A:I,9,FALSE),0)</f>
      </c>
    </row>
    <row r="725">
      <c r="A725" s="20">
        <f>'输入_需求计划'!A725</f>
      </c>
      <c r="B725" s="20">
        <f>'输入_需求计划'!C725</f>
      </c>
      <c r="C725" s="20">
        <f>'输入_需求计划'!D725</f>
      </c>
      <c r="D725" s="20">
        <f>'输入_需求计划'!G725</f>
      </c>
      <c r="E725" s="59">
        <f>'输入_需求计划'!H725</f>
      </c>
      <c r="F725" s="2">
        <f>IFERROR(VLOOKUP(B725,'输入_物料库存信息'!A:F,3,FALSE),0)+IFERROR(VLOOKUP(B725,'未完工数据透视表2'!A:B,2,FALSE),0)</f>
      </c>
      <c r="G725" s="2">
        <f>IFERROR(VLOOKUP(B725,'输入_物料库存信息'!A:F,4,FALSE),0)</f>
      </c>
      <c r="H725" s="2">
        <f>IFERROR(VLOOKUP(B725,'输入_物料库存信息'!A:F,5,FALSE),0)</f>
      </c>
      <c r="I725" s="2">
        <f>IFERROR(VLOOKUP(B725,'输入_物料库存信息'!A:F,6,FALSE),0)</f>
      </c>
      <c r="J725" s="2">
        <f>IFERROR(IFERROR(VLOOKUP(B725,'输入-物料产能数据-不考虑工序'!A:E,3,FALSE),0),0)</f>
      </c>
      <c r="K725" s="2">
        <f>IFERROR(VLOOKUP(B725,'输入-物料产能数据-不考虑工序'!A:E,4,FALSE),0)</f>
      </c>
      <c r="L725" s="2">
        <f>IFERROR(VLOOKUP(B725,'输入-物料产能数据-不考虑工序'!A:E,5,FALSE),0)</f>
      </c>
      <c r="M725">
        <f>IFERROR(VLOOKUP(A725,'输入_需求计划'!A:I,9,FALSE),0)</f>
      </c>
    </row>
    <row r="726">
      <c r="A726" s="20">
        <f>'输入_需求计划'!A726</f>
      </c>
      <c r="B726" s="20">
        <f>'输入_需求计划'!C726</f>
      </c>
      <c r="C726" s="20">
        <f>'输入_需求计划'!D726</f>
      </c>
      <c r="D726" s="20">
        <f>'输入_需求计划'!G726</f>
      </c>
      <c r="E726" s="59">
        <f>'输入_需求计划'!H726</f>
      </c>
      <c r="F726" s="2">
        <f>IFERROR(VLOOKUP(B726,'输入_物料库存信息'!A:F,3,FALSE),0)+IFERROR(VLOOKUP(B726,'未完工数据透视表2'!A:B,2,FALSE),0)</f>
      </c>
      <c r="G726" s="2">
        <f>IFERROR(VLOOKUP(B726,'输入_物料库存信息'!A:F,4,FALSE),0)</f>
      </c>
      <c r="H726" s="2">
        <f>IFERROR(VLOOKUP(B726,'输入_物料库存信息'!A:F,5,FALSE),0)</f>
      </c>
      <c r="I726" s="2">
        <f>IFERROR(VLOOKUP(B726,'输入_物料库存信息'!A:F,6,FALSE),0)</f>
      </c>
      <c r="J726" s="2">
        <f>IFERROR(IFERROR(VLOOKUP(B726,'输入-物料产能数据-不考虑工序'!A:E,3,FALSE),0),0)</f>
      </c>
      <c r="K726" s="2">
        <f>IFERROR(VLOOKUP(B726,'输入-物料产能数据-不考虑工序'!A:E,4,FALSE),0)</f>
      </c>
      <c r="L726" s="2">
        <f>IFERROR(VLOOKUP(B726,'输入-物料产能数据-不考虑工序'!A:E,5,FALSE),0)</f>
      </c>
      <c r="M726">
        <f>IFERROR(VLOOKUP(A726,'输入_需求计划'!A:I,9,FALSE),0)</f>
      </c>
    </row>
    <row r="727">
      <c r="A727" s="20">
        <f>'输入_需求计划'!A727</f>
      </c>
      <c r="B727" s="20">
        <f>'输入_需求计划'!C727</f>
      </c>
      <c r="C727" s="20">
        <f>'输入_需求计划'!D727</f>
      </c>
      <c r="D727" s="20">
        <f>'输入_需求计划'!G727</f>
      </c>
      <c r="E727" s="59">
        <f>'输入_需求计划'!H727</f>
      </c>
      <c r="F727" s="2">
        <f>IFERROR(VLOOKUP(B727,'输入_物料库存信息'!A:F,3,FALSE),0)+IFERROR(VLOOKUP(B727,'未完工数据透视表2'!A:B,2,FALSE),0)</f>
      </c>
      <c r="G727" s="2">
        <f>IFERROR(VLOOKUP(B727,'输入_物料库存信息'!A:F,4,FALSE),0)</f>
      </c>
      <c r="H727" s="2">
        <f>IFERROR(VLOOKUP(B727,'输入_物料库存信息'!A:F,5,FALSE),0)</f>
      </c>
      <c r="I727" s="2">
        <f>IFERROR(VLOOKUP(B727,'输入_物料库存信息'!A:F,6,FALSE),0)</f>
      </c>
      <c r="J727" s="2">
        <f>IFERROR(IFERROR(VLOOKUP(B727,'输入-物料产能数据-不考虑工序'!A:E,3,FALSE),0),0)</f>
      </c>
      <c r="K727" s="2">
        <f>IFERROR(VLOOKUP(B727,'输入-物料产能数据-不考虑工序'!A:E,4,FALSE),0)</f>
      </c>
      <c r="L727" s="2">
        <f>IFERROR(VLOOKUP(B727,'输入-物料产能数据-不考虑工序'!A:E,5,FALSE),0)</f>
      </c>
      <c r="M727">
        <f>IFERROR(VLOOKUP(A727,'输入_需求计划'!A:I,9,FALSE),0)</f>
      </c>
    </row>
    <row r="728">
      <c r="A728" s="20">
        <f>'输入_需求计划'!A728</f>
      </c>
      <c r="B728" s="20">
        <f>'输入_需求计划'!C728</f>
      </c>
      <c r="C728" s="20">
        <f>'输入_需求计划'!D728</f>
      </c>
      <c r="D728" s="20">
        <f>'输入_需求计划'!G728</f>
      </c>
      <c r="E728" s="59">
        <f>'输入_需求计划'!H728</f>
      </c>
      <c r="F728" s="2">
        <f>IFERROR(VLOOKUP(B728,'输入_物料库存信息'!A:F,3,FALSE),0)+IFERROR(VLOOKUP(B728,'未完工数据透视表2'!A:B,2,FALSE),0)</f>
      </c>
      <c r="G728" s="2">
        <f>IFERROR(VLOOKUP(B728,'输入_物料库存信息'!A:F,4,FALSE),0)</f>
      </c>
      <c r="H728" s="2">
        <f>IFERROR(VLOOKUP(B728,'输入_物料库存信息'!A:F,5,FALSE),0)</f>
      </c>
      <c r="I728" s="2">
        <f>IFERROR(VLOOKUP(B728,'输入_物料库存信息'!A:F,6,FALSE),0)</f>
      </c>
      <c r="J728" s="2">
        <f>IFERROR(IFERROR(VLOOKUP(B728,'输入-物料产能数据-不考虑工序'!A:E,3,FALSE),0),0)</f>
      </c>
      <c r="K728" s="2">
        <f>IFERROR(VLOOKUP(B728,'输入-物料产能数据-不考虑工序'!A:E,4,FALSE),0)</f>
      </c>
      <c r="L728" s="2">
        <f>IFERROR(VLOOKUP(B728,'输入-物料产能数据-不考虑工序'!A:E,5,FALSE),0)</f>
      </c>
      <c r="M728">
        <f>IFERROR(VLOOKUP(A728,'输入_需求计划'!A:I,9,FALSE),0)</f>
      </c>
    </row>
    <row r="729">
      <c r="A729" s="20">
        <f>'输入_需求计划'!A729</f>
      </c>
      <c r="B729" s="20">
        <f>'输入_需求计划'!C729</f>
      </c>
      <c r="C729" s="20">
        <f>'输入_需求计划'!D729</f>
      </c>
      <c r="D729" s="20">
        <f>'输入_需求计划'!G729</f>
      </c>
      <c r="E729" s="59">
        <f>'输入_需求计划'!H729</f>
      </c>
      <c r="F729" s="2">
        <f>IFERROR(VLOOKUP(B729,'输入_物料库存信息'!A:F,3,FALSE),0)+IFERROR(VLOOKUP(B729,'未完工数据透视表2'!A:B,2,FALSE),0)</f>
      </c>
      <c r="G729" s="2">
        <f>IFERROR(VLOOKUP(B729,'输入_物料库存信息'!A:F,4,FALSE),0)</f>
      </c>
      <c r="H729" s="2">
        <f>IFERROR(VLOOKUP(B729,'输入_物料库存信息'!A:F,5,FALSE),0)</f>
      </c>
      <c r="I729" s="2">
        <f>IFERROR(VLOOKUP(B729,'输入_物料库存信息'!A:F,6,FALSE),0)</f>
      </c>
      <c r="J729" s="2">
        <f>IFERROR(IFERROR(VLOOKUP(B729,'输入-物料产能数据-不考虑工序'!A:E,3,FALSE),0),0)</f>
      </c>
      <c r="K729" s="2">
        <f>IFERROR(VLOOKUP(B729,'输入-物料产能数据-不考虑工序'!A:E,4,FALSE),0)</f>
      </c>
      <c r="L729" s="2">
        <f>IFERROR(VLOOKUP(B729,'输入-物料产能数据-不考虑工序'!A:E,5,FALSE),0)</f>
      </c>
      <c r="M729">
        <f>IFERROR(VLOOKUP(A729,'输入_需求计划'!A:I,9,FALSE),0)</f>
      </c>
    </row>
    <row r="730">
      <c r="A730" s="20">
        <f>'输入_需求计划'!A730</f>
      </c>
      <c r="B730" s="20">
        <f>'输入_需求计划'!C730</f>
      </c>
      <c r="C730" s="20">
        <f>'输入_需求计划'!D730</f>
      </c>
      <c r="D730" s="20">
        <f>'输入_需求计划'!G730</f>
      </c>
      <c r="E730" s="59">
        <f>'输入_需求计划'!H730</f>
      </c>
      <c r="F730" s="2">
        <f>IFERROR(VLOOKUP(B730,'输入_物料库存信息'!A:F,3,FALSE),0)+IFERROR(VLOOKUP(B730,'未完工数据透视表2'!A:B,2,FALSE),0)</f>
      </c>
      <c r="G730" s="2">
        <f>IFERROR(VLOOKUP(B730,'输入_物料库存信息'!A:F,4,FALSE),0)</f>
      </c>
      <c r="H730" s="2">
        <f>IFERROR(VLOOKUP(B730,'输入_物料库存信息'!A:F,5,FALSE),0)</f>
      </c>
      <c r="I730" s="2">
        <f>IFERROR(VLOOKUP(B730,'输入_物料库存信息'!A:F,6,FALSE),0)</f>
      </c>
      <c r="J730" s="2">
        <f>IFERROR(IFERROR(VLOOKUP(B730,'输入-物料产能数据-不考虑工序'!A:E,3,FALSE),0),0)</f>
      </c>
      <c r="K730" s="2">
        <f>IFERROR(VLOOKUP(B730,'输入-物料产能数据-不考虑工序'!A:E,4,FALSE),0)</f>
      </c>
      <c r="L730" s="2">
        <f>IFERROR(VLOOKUP(B730,'输入-物料产能数据-不考虑工序'!A:E,5,FALSE),0)</f>
      </c>
      <c r="M730">
        <f>IFERROR(VLOOKUP(A730,'输入_需求计划'!A:I,9,FALSE),0)</f>
      </c>
    </row>
    <row r="731">
      <c r="A731" s="20">
        <f>'输入_需求计划'!A731</f>
      </c>
      <c r="B731" s="20">
        <f>'输入_需求计划'!C731</f>
      </c>
      <c r="C731" s="20">
        <f>'输入_需求计划'!D731</f>
      </c>
      <c r="D731" s="20">
        <f>'输入_需求计划'!G731</f>
      </c>
      <c r="E731" s="59">
        <f>'输入_需求计划'!H731</f>
      </c>
      <c r="F731" s="2">
        <f>IFERROR(VLOOKUP(B731,'输入_物料库存信息'!A:F,3,FALSE),0)+IFERROR(VLOOKUP(B731,'未完工数据透视表2'!A:B,2,FALSE),0)</f>
      </c>
      <c r="G731" s="2">
        <f>IFERROR(VLOOKUP(B731,'输入_物料库存信息'!A:F,4,FALSE),0)</f>
      </c>
      <c r="H731" s="2">
        <f>IFERROR(VLOOKUP(B731,'输入_物料库存信息'!A:F,5,FALSE),0)</f>
      </c>
      <c r="I731" s="2">
        <f>IFERROR(VLOOKUP(B731,'输入_物料库存信息'!A:F,6,FALSE),0)</f>
      </c>
      <c r="J731" s="2">
        <f>IFERROR(IFERROR(VLOOKUP(B731,'输入-物料产能数据-不考虑工序'!A:E,3,FALSE),0),0)</f>
      </c>
      <c r="K731" s="2">
        <f>IFERROR(VLOOKUP(B731,'输入-物料产能数据-不考虑工序'!A:E,4,FALSE),0)</f>
      </c>
      <c r="L731" s="2">
        <f>IFERROR(VLOOKUP(B731,'输入-物料产能数据-不考虑工序'!A:E,5,FALSE),0)</f>
      </c>
      <c r="M731">
        <f>IFERROR(VLOOKUP(A731,'输入_需求计划'!A:I,9,FALSE),0)</f>
      </c>
    </row>
    <row r="732">
      <c r="A732" s="20">
        <f>'输入_需求计划'!A732</f>
      </c>
      <c r="B732" s="20">
        <f>'输入_需求计划'!C732</f>
      </c>
      <c r="C732" s="20">
        <f>'输入_需求计划'!D732</f>
      </c>
      <c r="D732" s="20">
        <f>'输入_需求计划'!G732</f>
      </c>
      <c r="E732" s="59">
        <f>'输入_需求计划'!H732</f>
      </c>
      <c r="F732" s="2">
        <f>IFERROR(VLOOKUP(B732,'输入_物料库存信息'!A:F,3,FALSE),0)+IFERROR(VLOOKUP(B732,'未完工数据透视表2'!A:B,2,FALSE),0)</f>
      </c>
      <c r="G732" s="2">
        <f>IFERROR(VLOOKUP(B732,'输入_物料库存信息'!A:F,4,FALSE),0)</f>
      </c>
      <c r="H732" s="2">
        <f>IFERROR(VLOOKUP(B732,'输入_物料库存信息'!A:F,5,FALSE),0)</f>
      </c>
      <c r="I732" s="2">
        <f>IFERROR(VLOOKUP(B732,'输入_物料库存信息'!A:F,6,FALSE),0)</f>
      </c>
      <c r="J732" s="2">
        <f>IFERROR(IFERROR(VLOOKUP(B732,'输入-物料产能数据-不考虑工序'!A:E,3,FALSE),0),0)</f>
      </c>
      <c r="K732" s="2">
        <f>IFERROR(VLOOKUP(B732,'输入-物料产能数据-不考虑工序'!A:E,4,FALSE),0)</f>
      </c>
      <c r="L732" s="2">
        <f>IFERROR(VLOOKUP(B732,'输入-物料产能数据-不考虑工序'!A:E,5,FALSE),0)</f>
      </c>
      <c r="M732">
        <f>IFERROR(VLOOKUP(A732,'输入_需求计划'!A:I,9,FALSE),0)</f>
      </c>
    </row>
    <row r="733">
      <c r="A733" s="20">
        <f>'输入_需求计划'!A733</f>
      </c>
      <c r="B733" s="20">
        <f>'输入_需求计划'!C733</f>
      </c>
      <c r="C733" s="20">
        <f>'输入_需求计划'!D733</f>
      </c>
      <c r="D733" s="20">
        <f>'输入_需求计划'!G733</f>
      </c>
      <c r="E733" s="59">
        <f>'输入_需求计划'!H733</f>
      </c>
      <c r="F733" s="2">
        <f>IFERROR(VLOOKUP(B733,'输入_物料库存信息'!A:F,3,FALSE),0)+IFERROR(VLOOKUP(B733,'未完工数据透视表2'!A:B,2,FALSE),0)</f>
      </c>
      <c r="G733" s="2">
        <f>IFERROR(VLOOKUP(B733,'输入_物料库存信息'!A:F,4,FALSE),0)</f>
      </c>
      <c r="H733" s="2">
        <f>IFERROR(VLOOKUP(B733,'输入_物料库存信息'!A:F,5,FALSE),0)</f>
      </c>
      <c r="I733" s="2">
        <f>IFERROR(VLOOKUP(B733,'输入_物料库存信息'!A:F,6,FALSE),0)</f>
      </c>
      <c r="J733" s="2">
        <f>IFERROR(IFERROR(VLOOKUP(B733,'输入-物料产能数据-不考虑工序'!A:E,3,FALSE),0),0)</f>
      </c>
      <c r="K733" s="2">
        <f>IFERROR(VLOOKUP(B733,'输入-物料产能数据-不考虑工序'!A:E,4,FALSE),0)</f>
      </c>
      <c r="L733" s="2">
        <f>IFERROR(VLOOKUP(B733,'输入-物料产能数据-不考虑工序'!A:E,5,FALSE),0)</f>
      </c>
      <c r="M733">
        <f>IFERROR(VLOOKUP(A733,'输入_需求计划'!A:I,9,FALSE),0)</f>
      </c>
    </row>
    <row r="734">
      <c r="A734" s="20">
        <f>'输入_需求计划'!A734</f>
      </c>
      <c r="B734" s="20">
        <f>'输入_需求计划'!C734</f>
      </c>
      <c r="C734" s="20">
        <f>'输入_需求计划'!D734</f>
      </c>
      <c r="D734" s="20">
        <f>'输入_需求计划'!G734</f>
      </c>
      <c r="E734" s="59">
        <f>'输入_需求计划'!H734</f>
      </c>
      <c r="F734" s="2">
        <f>IFERROR(VLOOKUP(B734,'输入_物料库存信息'!A:F,3,FALSE),0)+IFERROR(VLOOKUP(B734,'未完工数据透视表2'!A:B,2,FALSE),0)</f>
      </c>
      <c r="G734" s="2">
        <f>IFERROR(VLOOKUP(B734,'输入_物料库存信息'!A:F,4,FALSE),0)</f>
      </c>
      <c r="H734" s="2">
        <f>IFERROR(VLOOKUP(B734,'输入_物料库存信息'!A:F,5,FALSE),0)</f>
      </c>
      <c r="I734" s="2">
        <f>IFERROR(VLOOKUP(B734,'输入_物料库存信息'!A:F,6,FALSE),0)</f>
      </c>
      <c r="J734" s="2">
        <f>IFERROR(IFERROR(VLOOKUP(B734,'输入-物料产能数据-不考虑工序'!A:E,3,FALSE),0),0)</f>
      </c>
      <c r="K734" s="2">
        <f>IFERROR(VLOOKUP(B734,'输入-物料产能数据-不考虑工序'!A:E,4,FALSE),0)</f>
      </c>
      <c r="L734" s="2">
        <f>IFERROR(VLOOKUP(B734,'输入-物料产能数据-不考虑工序'!A:E,5,FALSE),0)</f>
      </c>
      <c r="M734">
        <f>IFERROR(VLOOKUP(A734,'输入_需求计划'!A:I,9,FALSE),0)</f>
      </c>
    </row>
    <row r="735">
      <c r="A735" s="20">
        <f>'输入_需求计划'!A735</f>
      </c>
      <c r="B735" s="20">
        <f>'输入_需求计划'!C735</f>
      </c>
      <c r="C735" s="20">
        <f>'输入_需求计划'!D735</f>
      </c>
      <c r="D735" s="20">
        <f>'输入_需求计划'!G735</f>
      </c>
      <c r="E735" s="59">
        <f>'输入_需求计划'!H735</f>
      </c>
      <c r="F735" s="2">
        <f>IFERROR(VLOOKUP(B735,'输入_物料库存信息'!A:F,3,FALSE),0)+IFERROR(VLOOKUP(B735,'未完工数据透视表2'!A:B,2,FALSE),0)</f>
      </c>
      <c r="G735" s="2">
        <f>IFERROR(VLOOKUP(B735,'输入_物料库存信息'!A:F,4,FALSE),0)</f>
      </c>
      <c r="H735" s="2">
        <f>IFERROR(VLOOKUP(B735,'输入_物料库存信息'!A:F,5,FALSE),0)</f>
      </c>
      <c r="I735" s="2">
        <f>IFERROR(VLOOKUP(B735,'输入_物料库存信息'!A:F,6,FALSE),0)</f>
      </c>
      <c r="J735" s="2">
        <f>IFERROR(IFERROR(VLOOKUP(B735,'输入-物料产能数据-不考虑工序'!A:E,3,FALSE),0),0)</f>
      </c>
      <c r="K735" s="2">
        <f>IFERROR(VLOOKUP(B735,'输入-物料产能数据-不考虑工序'!A:E,4,FALSE),0)</f>
      </c>
      <c r="L735" s="2">
        <f>IFERROR(VLOOKUP(B735,'输入-物料产能数据-不考虑工序'!A:E,5,FALSE),0)</f>
      </c>
      <c r="M735">
        <f>IFERROR(VLOOKUP(A735,'输入_需求计划'!A:I,9,FALSE),0)</f>
      </c>
    </row>
    <row r="736">
      <c r="A736" s="20">
        <f>'输入_需求计划'!A736</f>
      </c>
      <c r="B736" s="20">
        <f>'输入_需求计划'!C736</f>
      </c>
      <c r="C736" s="20">
        <f>'输入_需求计划'!D736</f>
      </c>
      <c r="D736" s="20">
        <f>'输入_需求计划'!G736</f>
      </c>
      <c r="E736" s="59">
        <f>'输入_需求计划'!H736</f>
      </c>
      <c r="F736" s="2">
        <f>IFERROR(VLOOKUP(B736,'输入_物料库存信息'!A:F,3,FALSE),0)+IFERROR(VLOOKUP(B736,'未完工数据透视表2'!A:B,2,FALSE),0)</f>
      </c>
      <c r="G736" s="2">
        <f>IFERROR(VLOOKUP(B736,'输入_物料库存信息'!A:F,4,FALSE),0)</f>
      </c>
      <c r="H736" s="2">
        <f>IFERROR(VLOOKUP(B736,'输入_物料库存信息'!A:F,5,FALSE),0)</f>
      </c>
      <c r="I736" s="2">
        <f>IFERROR(VLOOKUP(B736,'输入_物料库存信息'!A:F,6,FALSE),0)</f>
      </c>
      <c r="J736" s="2">
        <f>IFERROR(IFERROR(VLOOKUP(B736,'输入-物料产能数据-不考虑工序'!A:E,3,FALSE),0),0)</f>
      </c>
      <c r="K736" s="2">
        <f>IFERROR(VLOOKUP(B736,'输入-物料产能数据-不考虑工序'!A:E,4,FALSE),0)</f>
      </c>
      <c r="L736" s="2">
        <f>IFERROR(VLOOKUP(B736,'输入-物料产能数据-不考虑工序'!A:E,5,FALSE),0)</f>
      </c>
      <c r="M736">
        <f>IFERROR(VLOOKUP(A736,'输入_需求计划'!A:I,9,FALSE),0)</f>
      </c>
    </row>
    <row r="737">
      <c r="A737" s="20">
        <f>'输入_需求计划'!A737</f>
      </c>
      <c r="B737" s="20">
        <f>'输入_需求计划'!C737</f>
      </c>
      <c r="C737" s="20">
        <f>'输入_需求计划'!D737</f>
      </c>
      <c r="D737" s="20">
        <f>'输入_需求计划'!G737</f>
      </c>
      <c r="E737" s="59">
        <f>'输入_需求计划'!H737</f>
      </c>
      <c r="F737" s="2">
        <f>IFERROR(VLOOKUP(B737,'输入_物料库存信息'!A:F,3,FALSE),0)+IFERROR(VLOOKUP(B737,'未完工数据透视表2'!A:B,2,FALSE),0)</f>
      </c>
      <c r="G737" s="2">
        <f>IFERROR(VLOOKUP(B737,'输入_物料库存信息'!A:F,4,FALSE),0)</f>
      </c>
      <c r="H737" s="2">
        <f>IFERROR(VLOOKUP(B737,'输入_物料库存信息'!A:F,5,FALSE),0)</f>
      </c>
      <c r="I737" s="2">
        <f>IFERROR(VLOOKUP(B737,'输入_物料库存信息'!A:F,6,FALSE),0)</f>
      </c>
      <c r="J737" s="2">
        <f>IFERROR(IFERROR(VLOOKUP(B737,'输入-物料产能数据-不考虑工序'!A:E,3,FALSE),0),0)</f>
      </c>
      <c r="K737" s="2">
        <f>IFERROR(VLOOKUP(B737,'输入-物料产能数据-不考虑工序'!A:E,4,FALSE),0)</f>
      </c>
      <c r="L737" s="2">
        <f>IFERROR(VLOOKUP(B737,'输入-物料产能数据-不考虑工序'!A:E,5,FALSE),0)</f>
      </c>
      <c r="M737">
        <f>IFERROR(VLOOKUP(A737,'输入_需求计划'!A:I,9,FALSE),0)</f>
      </c>
    </row>
    <row r="738">
      <c r="A738" s="20">
        <f>'输入_需求计划'!A738</f>
      </c>
      <c r="B738" s="20">
        <f>'输入_需求计划'!C738</f>
      </c>
      <c r="C738" s="20">
        <f>'输入_需求计划'!D738</f>
      </c>
      <c r="D738" s="20">
        <f>'输入_需求计划'!G738</f>
      </c>
      <c r="E738" s="59">
        <f>'输入_需求计划'!H738</f>
      </c>
      <c r="F738" s="2">
        <f>IFERROR(VLOOKUP(B738,'输入_物料库存信息'!A:F,3,FALSE),0)+IFERROR(VLOOKUP(B738,'未完工数据透视表2'!A:B,2,FALSE),0)</f>
      </c>
      <c r="G738" s="2">
        <f>IFERROR(VLOOKUP(B738,'输入_物料库存信息'!A:F,4,FALSE),0)</f>
      </c>
      <c r="H738" s="2">
        <f>IFERROR(VLOOKUP(B738,'输入_物料库存信息'!A:F,5,FALSE),0)</f>
      </c>
      <c r="I738" s="2">
        <f>IFERROR(VLOOKUP(B738,'输入_物料库存信息'!A:F,6,FALSE),0)</f>
      </c>
      <c r="J738" s="2">
        <f>IFERROR(IFERROR(VLOOKUP(B738,'输入-物料产能数据-不考虑工序'!A:E,3,FALSE),0),0)</f>
      </c>
      <c r="K738" s="2">
        <f>IFERROR(VLOOKUP(B738,'输入-物料产能数据-不考虑工序'!A:E,4,FALSE),0)</f>
      </c>
      <c r="L738" s="2">
        <f>IFERROR(VLOOKUP(B738,'输入-物料产能数据-不考虑工序'!A:E,5,FALSE),0)</f>
      </c>
      <c r="M738">
        <f>IFERROR(VLOOKUP(A738,'输入_需求计划'!A:I,9,FALSE),0)</f>
      </c>
    </row>
    <row r="739">
      <c r="A739" s="20">
        <f>'输入_需求计划'!A739</f>
      </c>
      <c r="B739" s="20">
        <f>'输入_需求计划'!C739</f>
      </c>
      <c r="C739" s="20">
        <f>'输入_需求计划'!D739</f>
      </c>
      <c r="D739" s="20">
        <f>'输入_需求计划'!G739</f>
      </c>
      <c r="E739" s="59">
        <f>'输入_需求计划'!H739</f>
      </c>
      <c r="F739" s="2">
        <f>IFERROR(VLOOKUP(B739,'输入_物料库存信息'!A:F,3,FALSE),0)+IFERROR(VLOOKUP(B739,'未完工数据透视表2'!A:B,2,FALSE),0)</f>
      </c>
      <c r="G739" s="2">
        <f>IFERROR(VLOOKUP(B739,'输入_物料库存信息'!A:F,4,FALSE),0)</f>
      </c>
      <c r="H739" s="2">
        <f>IFERROR(VLOOKUP(B739,'输入_物料库存信息'!A:F,5,FALSE),0)</f>
      </c>
      <c r="I739" s="2">
        <f>IFERROR(VLOOKUP(B739,'输入_物料库存信息'!A:F,6,FALSE),0)</f>
      </c>
      <c r="J739" s="2">
        <f>IFERROR(IFERROR(VLOOKUP(B739,'输入-物料产能数据-不考虑工序'!A:E,3,FALSE),0),0)</f>
      </c>
      <c r="K739" s="2">
        <f>IFERROR(VLOOKUP(B739,'输入-物料产能数据-不考虑工序'!A:E,4,FALSE),0)</f>
      </c>
      <c r="L739" s="2">
        <f>IFERROR(VLOOKUP(B739,'输入-物料产能数据-不考虑工序'!A:E,5,FALSE),0)</f>
      </c>
      <c r="M739">
        <f>IFERROR(VLOOKUP(A739,'输入_需求计划'!A:I,9,FALSE),0)</f>
      </c>
    </row>
    <row r="740">
      <c r="A740" s="20">
        <f>'输入_需求计划'!A740</f>
      </c>
      <c r="B740" s="20">
        <f>'输入_需求计划'!C740</f>
      </c>
      <c r="C740" s="20">
        <f>'输入_需求计划'!D740</f>
      </c>
      <c r="D740" s="20">
        <f>'输入_需求计划'!G740</f>
      </c>
      <c r="E740" s="59">
        <f>'输入_需求计划'!H740</f>
      </c>
      <c r="F740" s="2">
        <f>IFERROR(VLOOKUP(B740,'输入_物料库存信息'!A:F,3,FALSE),0)+IFERROR(VLOOKUP(B740,'未完工数据透视表2'!A:B,2,FALSE),0)</f>
      </c>
      <c r="G740" s="2">
        <f>IFERROR(VLOOKUP(B740,'输入_物料库存信息'!A:F,4,FALSE),0)</f>
      </c>
      <c r="H740" s="2">
        <f>IFERROR(VLOOKUP(B740,'输入_物料库存信息'!A:F,5,FALSE),0)</f>
      </c>
      <c r="I740" s="2">
        <f>IFERROR(VLOOKUP(B740,'输入_物料库存信息'!A:F,6,FALSE),0)</f>
      </c>
      <c r="J740" s="2">
        <f>IFERROR(IFERROR(VLOOKUP(B740,'输入-物料产能数据-不考虑工序'!A:E,3,FALSE),0),0)</f>
      </c>
      <c r="K740" s="2">
        <f>IFERROR(VLOOKUP(B740,'输入-物料产能数据-不考虑工序'!A:E,4,FALSE),0)</f>
      </c>
      <c r="L740" s="2">
        <f>IFERROR(VLOOKUP(B740,'输入-物料产能数据-不考虑工序'!A:E,5,FALSE),0)</f>
      </c>
      <c r="M740">
        <f>IFERROR(VLOOKUP(A740,'输入_需求计划'!A:I,9,FALSE),0)</f>
      </c>
    </row>
    <row r="741">
      <c r="A741" s="20">
        <f>'输入_需求计划'!A741</f>
      </c>
      <c r="B741" s="20">
        <f>'输入_需求计划'!C741</f>
      </c>
      <c r="C741" s="20">
        <f>'输入_需求计划'!D741</f>
      </c>
      <c r="D741" s="20">
        <f>'输入_需求计划'!G741</f>
      </c>
      <c r="E741" s="59">
        <f>'输入_需求计划'!H741</f>
      </c>
      <c r="F741" s="2">
        <f>IFERROR(VLOOKUP(B741,'输入_物料库存信息'!A:F,3,FALSE),0)+IFERROR(VLOOKUP(B741,'未完工数据透视表2'!A:B,2,FALSE),0)</f>
      </c>
      <c r="G741" s="2">
        <f>IFERROR(VLOOKUP(B741,'输入_物料库存信息'!A:F,4,FALSE),0)</f>
      </c>
      <c r="H741" s="2">
        <f>IFERROR(VLOOKUP(B741,'输入_物料库存信息'!A:F,5,FALSE),0)</f>
      </c>
      <c r="I741" s="2">
        <f>IFERROR(VLOOKUP(B741,'输入_物料库存信息'!A:F,6,FALSE),0)</f>
      </c>
      <c r="J741" s="2">
        <f>IFERROR(IFERROR(VLOOKUP(B741,'输入-物料产能数据-不考虑工序'!A:E,3,FALSE),0),0)</f>
      </c>
      <c r="K741" s="2">
        <f>IFERROR(VLOOKUP(B741,'输入-物料产能数据-不考虑工序'!A:E,4,FALSE),0)</f>
      </c>
      <c r="L741" s="2">
        <f>IFERROR(VLOOKUP(B741,'输入-物料产能数据-不考虑工序'!A:E,5,FALSE),0)</f>
      </c>
      <c r="M741">
        <f>IFERROR(VLOOKUP(A741,'输入_需求计划'!A:I,9,FALSE),0)</f>
      </c>
    </row>
    <row r="742">
      <c r="A742" s="20">
        <f>'输入_需求计划'!A742</f>
      </c>
      <c r="B742" s="20">
        <f>'输入_需求计划'!C742</f>
      </c>
      <c r="C742" s="20">
        <f>'输入_需求计划'!D742</f>
      </c>
      <c r="D742" s="20">
        <f>'输入_需求计划'!G742</f>
      </c>
      <c r="E742" s="59">
        <f>'输入_需求计划'!H742</f>
      </c>
      <c r="F742" s="2">
        <f>IFERROR(VLOOKUP(B742,'输入_物料库存信息'!A:F,3,FALSE),0)+IFERROR(VLOOKUP(B742,'未完工数据透视表2'!A:B,2,FALSE),0)</f>
      </c>
      <c r="G742" s="2">
        <f>IFERROR(VLOOKUP(B742,'输入_物料库存信息'!A:F,4,FALSE),0)</f>
      </c>
      <c r="H742" s="2">
        <f>IFERROR(VLOOKUP(B742,'输入_物料库存信息'!A:F,5,FALSE),0)</f>
      </c>
      <c r="I742" s="2">
        <f>IFERROR(VLOOKUP(B742,'输入_物料库存信息'!A:F,6,FALSE),0)</f>
      </c>
      <c r="J742" s="2">
        <f>IFERROR(IFERROR(VLOOKUP(B742,'输入-物料产能数据-不考虑工序'!A:E,3,FALSE),0),0)</f>
      </c>
      <c r="K742" s="2">
        <f>IFERROR(VLOOKUP(B742,'输入-物料产能数据-不考虑工序'!A:E,4,FALSE),0)</f>
      </c>
      <c r="L742" s="2">
        <f>IFERROR(VLOOKUP(B742,'输入-物料产能数据-不考虑工序'!A:E,5,FALSE),0)</f>
      </c>
      <c r="M742">
        <f>IFERROR(VLOOKUP(A742,'输入_需求计划'!A:I,9,FALSE),0)</f>
      </c>
    </row>
    <row r="743">
      <c r="A743" s="20">
        <f>'输入_需求计划'!A743</f>
      </c>
      <c r="B743" s="20">
        <f>'输入_需求计划'!C743</f>
      </c>
      <c r="C743" s="20">
        <f>'输入_需求计划'!D743</f>
      </c>
      <c r="D743" s="20">
        <f>'输入_需求计划'!G743</f>
      </c>
      <c r="E743" s="59">
        <f>'输入_需求计划'!H743</f>
      </c>
      <c r="F743" s="2">
        <f>IFERROR(VLOOKUP(B743,'输入_物料库存信息'!A:F,3,FALSE),0)+IFERROR(VLOOKUP(B743,'未完工数据透视表2'!A:B,2,FALSE),0)</f>
      </c>
      <c r="G743" s="2">
        <f>IFERROR(VLOOKUP(B743,'输入_物料库存信息'!A:F,4,FALSE),0)</f>
      </c>
      <c r="H743" s="2">
        <f>IFERROR(VLOOKUP(B743,'输入_物料库存信息'!A:F,5,FALSE),0)</f>
      </c>
      <c r="I743" s="2">
        <f>IFERROR(VLOOKUP(B743,'输入_物料库存信息'!A:F,6,FALSE),0)</f>
      </c>
      <c r="J743" s="2">
        <f>IFERROR(IFERROR(VLOOKUP(B743,'输入-物料产能数据-不考虑工序'!A:E,3,FALSE),0),0)</f>
      </c>
      <c r="K743" s="2">
        <f>IFERROR(VLOOKUP(B743,'输入-物料产能数据-不考虑工序'!A:E,4,FALSE),0)</f>
      </c>
      <c r="L743" s="2">
        <f>IFERROR(VLOOKUP(B743,'输入-物料产能数据-不考虑工序'!A:E,5,FALSE),0)</f>
      </c>
      <c r="M743">
        <f>IFERROR(VLOOKUP(A743,'输入_需求计划'!A:I,9,FALSE),0)</f>
      </c>
    </row>
    <row r="744">
      <c r="A744" s="20">
        <f>'输入_需求计划'!A744</f>
      </c>
      <c r="B744" s="20">
        <f>'输入_需求计划'!C744</f>
      </c>
      <c r="C744" s="20">
        <f>'输入_需求计划'!D744</f>
      </c>
      <c r="D744" s="20">
        <f>'输入_需求计划'!G744</f>
      </c>
      <c r="E744" s="59">
        <f>'输入_需求计划'!H744</f>
      </c>
      <c r="F744" s="2">
        <f>IFERROR(VLOOKUP(B744,'输入_物料库存信息'!A:F,3,FALSE),0)+IFERROR(VLOOKUP(B744,'未完工数据透视表2'!A:B,2,FALSE),0)</f>
      </c>
      <c r="G744" s="2">
        <f>IFERROR(VLOOKUP(B744,'输入_物料库存信息'!A:F,4,FALSE),0)</f>
      </c>
      <c r="H744" s="2">
        <f>IFERROR(VLOOKUP(B744,'输入_物料库存信息'!A:F,5,FALSE),0)</f>
      </c>
      <c r="I744" s="2">
        <f>IFERROR(VLOOKUP(B744,'输入_物料库存信息'!A:F,6,FALSE),0)</f>
      </c>
      <c r="J744" s="2">
        <f>IFERROR(IFERROR(VLOOKUP(B744,'输入-物料产能数据-不考虑工序'!A:E,3,FALSE),0),0)</f>
      </c>
      <c r="K744" s="2">
        <f>IFERROR(VLOOKUP(B744,'输入-物料产能数据-不考虑工序'!A:E,4,FALSE),0)</f>
      </c>
      <c r="L744" s="2">
        <f>IFERROR(VLOOKUP(B744,'输入-物料产能数据-不考虑工序'!A:E,5,FALSE),0)</f>
      </c>
      <c r="M744">
        <f>IFERROR(VLOOKUP(A744,'输入_需求计划'!A:I,9,FALSE),0)</f>
      </c>
    </row>
    <row r="745">
      <c r="A745" s="20">
        <f>'输入_需求计划'!A745</f>
      </c>
      <c r="B745" s="20">
        <f>'输入_需求计划'!C745</f>
      </c>
      <c r="C745" s="20">
        <f>'输入_需求计划'!D745</f>
      </c>
      <c r="D745" s="20">
        <f>'输入_需求计划'!G745</f>
      </c>
      <c r="E745" s="59">
        <f>'输入_需求计划'!H745</f>
      </c>
      <c r="F745" s="2">
        <f>IFERROR(VLOOKUP(B745,'输入_物料库存信息'!A:F,3,FALSE),0)+IFERROR(VLOOKUP(B745,'未完工数据透视表2'!A:B,2,FALSE),0)</f>
      </c>
      <c r="G745" s="2">
        <f>IFERROR(VLOOKUP(B745,'输入_物料库存信息'!A:F,4,FALSE),0)</f>
      </c>
      <c r="H745" s="2">
        <f>IFERROR(VLOOKUP(B745,'输入_物料库存信息'!A:F,5,FALSE),0)</f>
      </c>
      <c r="I745" s="2">
        <f>IFERROR(VLOOKUP(B745,'输入_物料库存信息'!A:F,6,FALSE),0)</f>
      </c>
      <c r="J745" s="2">
        <f>IFERROR(IFERROR(VLOOKUP(B745,'输入-物料产能数据-不考虑工序'!A:E,3,FALSE),0),0)</f>
      </c>
      <c r="K745" s="2">
        <f>IFERROR(VLOOKUP(B745,'输入-物料产能数据-不考虑工序'!A:E,4,FALSE),0)</f>
      </c>
      <c r="L745" s="2">
        <f>IFERROR(VLOOKUP(B745,'输入-物料产能数据-不考虑工序'!A:E,5,FALSE),0)</f>
      </c>
      <c r="M745">
        <f>IFERROR(VLOOKUP(A745,'输入_需求计划'!A:I,9,FALSE),0)</f>
      </c>
    </row>
    <row r="746">
      <c r="A746" s="20">
        <f>'输入_需求计划'!A746</f>
      </c>
      <c r="B746" s="20">
        <f>'输入_需求计划'!C746</f>
      </c>
      <c r="C746" s="20">
        <f>'输入_需求计划'!D746</f>
      </c>
      <c r="D746" s="20">
        <f>'输入_需求计划'!G746</f>
      </c>
      <c r="E746" s="59">
        <f>'输入_需求计划'!H746</f>
      </c>
      <c r="F746" s="2">
        <f>IFERROR(VLOOKUP(B746,'输入_物料库存信息'!A:F,3,FALSE),0)+IFERROR(VLOOKUP(B746,'未完工数据透视表2'!A:B,2,FALSE),0)</f>
      </c>
      <c r="G746" s="2">
        <f>IFERROR(VLOOKUP(B746,'输入_物料库存信息'!A:F,4,FALSE),0)</f>
      </c>
      <c r="H746" s="2">
        <f>IFERROR(VLOOKUP(B746,'输入_物料库存信息'!A:F,5,FALSE),0)</f>
      </c>
      <c r="I746" s="2">
        <f>IFERROR(VLOOKUP(B746,'输入_物料库存信息'!A:F,6,FALSE),0)</f>
      </c>
      <c r="J746" s="2">
        <f>IFERROR(IFERROR(VLOOKUP(B746,'输入-物料产能数据-不考虑工序'!A:E,3,FALSE),0),0)</f>
      </c>
      <c r="K746" s="2">
        <f>IFERROR(VLOOKUP(B746,'输入-物料产能数据-不考虑工序'!A:E,4,FALSE),0)</f>
      </c>
      <c r="L746" s="2">
        <f>IFERROR(VLOOKUP(B746,'输入-物料产能数据-不考虑工序'!A:E,5,FALSE),0)</f>
      </c>
      <c r="M746">
        <f>IFERROR(VLOOKUP(A746,'输入_需求计划'!A:I,9,FALSE),0)</f>
      </c>
    </row>
    <row r="747">
      <c r="A747" s="20">
        <f>'输入_需求计划'!A747</f>
      </c>
      <c r="B747" s="20">
        <f>'输入_需求计划'!C747</f>
      </c>
      <c r="C747" s="20">
        <f>'输入_需求计划'!D747</f>
      </c>
      <c r="D747" s="20">
        <f>'输入_需求计划'!G747</f>
      </c>
      <c r="E747" s="59">
        <f>'输入_需求计划'!H747</f>
      </c>
      <c r="F747" s="2">
        <f>IFERROR(VLOOKUP(B747,'输入_物料库存信息'!A:F,3,FALSE),0)+IFERROR(VLOOKUP(B747,'未完工数据透视表2'!A:B,2,FALSE),0)</f>
      </c>
      <c r="G747" s="2">
        <f>IFERROR(VLOOKUP(B747,'输入_物料库存信息'!A:F,4,FALSE),0)</f>
      </c>
      <c r="H747" s="2">
        <f>IFERROR(VLOOKUP(B747,'输入_物料库存信息'!A:F,5,FALSE),0)</f>
      </c>
      <c r="I747" s="2">
        <f>IFERROR(VLOOKUP(B747,'输入_物料库存信息'!A:F,6,FALSE),0)</f>
      </c>
      <c r="J747" s="2">
        <f>IFERROR(IFERROR(VLOOKUP(B747,'输入-物料产能数据-不考虑工序'!A:E,3,FALSE),0),0)</f>
      </c>
      <c r="K747" s="2">
        <f>IFERROR(VLOOKUP(B747,'输入-物料产能数据-不考虑工序'!A:E,4,FALSE),0)</f>
      </c>
      <c r="L747" s="2">
        <f>IFERROR(VLOOKUP(B747,'输入-物料产能数据-不考虑工序'!A:E,5,FALSE),0)</f>
      </c>
      <c r="M747">
        <f>IFERROR(VLOOKUP(A747,'输入_需求计划'!A:I,9,FALSE),0)</f>
      </c>
    </row>
    <row r="748">
      <c r="A748" s="20">
        <f>'输入_需求计划'!A748</f>
      </c>
      <c r="B748" s="20">
        <f>'输入_需求计划'!C748</f>
      </c>
      <c r="C748" s="20">
        <f>'输入_需求计划'!D748</f>
      </c>
      <c r="D748" s="20">
        <f>'输入_需求计划'!G748</f>
      </c>
      <c r="E748" s="59">
        <f>'输入_需求计划'!H748</f>
      </c>
      <c r="F748" s="2">
        <f>IFERROR(VLOOKUP(B748,'输入_物料库存信息'!A:F,3,FALSE),0)+IFERROR(VLOOKUP(B748,'未完工数据透视表2'!A:B,2,FALSE),0)</f>
      </c>
      <c r="G748" s="2">
        <f>IFERROR(VLOOKUP(B748,'输入_物料库存信息'!A:F,4,FALSE),0)</f>
      </c>
      <c r="H748" s="2">
        <f>IFERROR(VLOOKUP(B748,'输入_物料库存信息'!A:F,5,FALSE),0)</f>
      </c>
      <c r="I748" s="2">
        <f>IFERROR(VLOOKUP(B748,'输入_物料库存信息'!A:F,6,FALSE),0)</f>
      </c>
      <c r="J748" s="2">
        <f>IFERROR(IFERROR(VLOOKUP(B748,'输入-物料产能数据-不考虑工序'!A:E,3,FALSE),0),0)</f>
      </c>
      <c r="K748" s="2">
        <f>IFERROR(VLOOKUP(B748,'输入-物料产能数据-不考虑工序'!A:E,4,FALSE),0)</f>
      </c>
      <c r="L748" s="2">
        <f>IFERROR(VLOOKUP(B748,'输入-物料产能数据-不考虑工序'!A:E,5,FALSE),0)</f>
      </c>
      <c r="M748">
        <f>IFERROR(VLOOKUP(A748,'输入_需求计划'!A:I,9,FALSE),0)</f>
      </c>
    </row>
    <row r="749">
      <c r="A749" s="20">
        <f>'输入_需求计划'!A749</f>
      </c>
      <c r="B749" s="20">
        <f>'输入_需求计划'!C749</f>
      </c>
      <c r="C749" s="20">
        <f>'输入_需求计划'!D749</f>
      </c>
      <c r="D749" s="20">
        <f>'输入_需求计划'!G749</f>
      </c>
      <c r="E749" s="59">
        <f>'输入_需求计划'!H749</f>
      </c>
      <c r="F749" s="2">
        <f>IFERROR(VLOOKUP(B749,'输入_物料库存信息'!A:F,3,FALSE),0)+IFERROR(VLOOKUP(B749,'未完工数据透视表2'!A:B,2,FALSE),0)</f>
      </c>
      <c r="G749" s="2">
        <f>IFERROR(VLOOKUP(B749,'输入_物料库存信息'!A:F,4,FALSE),0)</f>
      </c>
      <c r="H749" s="2">
        <f>IFERROR(VLOOKUP(B749,'输入_物料库存信息'!A:F,5,FALSE),0)</f>
      </c>
      <c r="I749" s="2">
        <f>IFERROR(VLOOKUP(B749,'输入_物料库存信息'!A:F,6,FALSE),0)</f>
      </c>
      <c r="J749" s="2">
        <f>IFERROR(IFERROR(VLOOKUP(B749,'输入-物料产能数据-不考虑工序'!A:E,3,FALSE),0),0)</f>
      </c>
      <c r="K749" s="2">
        <f>IFERROR(VLOOKUP(B749,'输入-物料产能数据-不考虑工序'!A:E,4,FALSE),0)</f>
      </c>
      <c r="L749" s="2">
        <f>IFERROR(VLOOKUP(B749,'输入-物料产能数据-不考虑工序'!A:E,5,FALSE),0)</f>
      </c>
      <c r="M749">
        <f>IFERROR(VLOOKUP(A749,'输入_需求计划'!A:I,9,FALSE),0)</f>
      </c>
    </row>
    <row r="750">
      <c r="A750" s="20">
        <f>'输入_需求计划'!A750</f>
      </c>
      <c r="B750" s="20">
        <f>'输入_需求计划'!C750</f>
      </c>
      <c r="C750" s="20">
        <f>'输入_需求计划'!D750</f>
      </c>
      <c r="D750" s="20">
        <f>'输入_需求计划'!G750</f>
      </c>
      <c r="E750" s="59">
        <f>'输入_需求计划'!H750</f>
      </c>
      <c r="F750" s="2">
        <f>IFERROR(VLOOKUP(B750,'输入_物料库存信息'!A:F,3,FALSE),0)+IFERROR(VLOOKUP(B750,'未完工数据透视表2'!A:B,2,FALSE),0)</f>
      </c>
      <c r="G750" s="2">
        <f>IFERROR(VLOOKUP(B750,'输入_物料库存信息'!A:F,4,FALSE),0)</f>
      </c>
      <c r="H750" s="2">
        <f>IFERROR(VLOOKUP(B750,'输入_物料库存信息'!A:F,5,FALSE),0)</f>
      </c>
      <c r="I750" s="2">
        <f>IFERROR(VLOOKUP(B750,'输入_物料库存信息'!A:F,6,FALSE),0)</f>
      </c>
      <c r="J750" s="2">
        <f>IFERROR(IFERROR(VLOOKUP(B750,'输入-物料产能数据-不考虑工序'!A:E,3,FALSE),0),0)</f>
      </c>
      <c r="K750" s="2">
        <f>IFERROR(VLOOKUP(B750,'输入-物料产能数据-不考虑工序'!A:E,4,FALSE),0)</f>
      </c>
      <c r="L750" s="2">
        <f>IFERROR(VLOOKUP(B750,'输入-物料产能数据-不考虑工序'!A:E,5,FALSE),0)</f>
      </c>
      <c r="M750">
        <f>IFERROR(VLOOKUP(A750,'输入_需求计划'!A:I,9,FALSE),0)</f>
      </c>
    </row>
    <row r="751">
      <c r="A751" s="20">
        <f>'输入_需求计划'!A751</f>
      </c>
      <c r="B751" s="20">
        <f>'输入_需求计划'!C751</f>
      </c>
      <c r="C751" s="20">
        <f>'输入_需求计划'!D751</f>
      </c>
      <c r="D751" s="20">
        <f>'输入_需求计划'!G751</f>
      </c>
      <c r="E751" s="59">
        <f>'输入_需求计划'!H751</f>
      </c>
      <c r="F751" s="2">
        <f>IFERROR(VLOOKUP(B751,'输入_物料库存信息'!A:F,3,FALSE),0)+IFERROR(VLOOKUP(B751,'未完工数据透视表2'!A:B,2,FALSE),0)</f>
      </c>
      <c r="G751" s="2">
        <f>IFERROR(VLOOKUP(B751,'输入_物料库存信息'!A:F,4,FALSE),0)</f>
      </c>
      <c r="H751" s="2">
        <f>IFERROR(VLOOKUP(B751,'输入_物料库存信息'!A:F,5,FALSE),0)</f>
      </c>
      <c r="I751" s="2">
        <f>IFERROR(VLOOKUP(B751,'输入_物料库存信息'!A:F,6,FALSE),0)</f>
      </c>
      <c r="J751" s="2">
        <f>IFERROR(IFERROR(VLOOKUP(B751,'输入-物料产能数据-不考虑工序'!A:E,3,FALSE),0),0)</f>
      </c>
      <c r="K751" s="2">
        <f>IFERROR(VLOOKUP(B751,'输入-物料产能数据-不考虑工序'!A:E,4,FALSE),0)</f>
      </c>
      <c r="L751" s="2">
        <f>IFERROR(VLOOKUP(B751,'输入-物料产能数据-不考虑工序'!A:E,5,FALSE),0)</f>
      </c>
      <c r="M751">
        <f>IFERROR(VLOOKUP(A751,'输入_需求计划'!A:I,9,FALSE),0)</f>
      </c>
    </row>
    <row r="752">
      <c r="A752" s="20">
        <f>'输入_需求计划'!A752</f>
      </c>
      <c r="B752" s="20">
        <f>'输入_需求计划'!C752</f>
      </c>
      <c r="C752" s="20">
        <f>'输入_需求计划'!D752</f>
      </c>
      <c r="D752" s="20">
        <f>'输入_需求计划'!G752</f>
      </c>
      <c r="E752" s="59">
        <f>'输入_需求计划'!H752</f>
      </c>
      <c r="F752" s="2">
        <f>IFERROR(VLOOKUP(B752,'输入_物料库存信息'!A:F,3,FALSE),0)+IFERROR(VLOOKUP(B752,'未完工数据透视表2'!A:B,2,FALSE),0)</f>
      </c>
      <c r="G752" s="2">
        <f>IFERROR(VLOOKUP(B752,'输入_物料库存信息'!A:F,4,FALSE),0)</f>
      </c>
      <c r="H752" s="2">
        <f>IFERROR(VLOOKUP(B752,'输入_物料库存信息'!A:F,5,FALSE),0)</f>
      </c>
      <c r="I752" s="2">
        <f>IFERROR(VLOOKUP(B752,'输入_物料库存信息'!A:F,6,FALSE),0)</f>
      </c>
      <c r="J752" s="2">
        <f>IFERROR(IFERROR(VLOOKUP(B752,'输入-物料产能数据-不考虑工序'!A:E,3,FALSE),0),0)</f>
      </c>
      <c r="K752" s="2">
        <f>IFERROR(VLOOKUP(B752,'输入-物料产能数据-不考虑工序'!A:E,4,FALSE),0)</f>
      </c>
      <c r="L752" s="2">
        <f>IFERROR(VLOOKUP(B752,'输入-物料产能数据-不考虑工序'!A:E,5,FALSE),0)</f>
      </c>
      <c r="M752">
        <f>IFERROR(VLOOKUP(A752,'输入_需求计划'!A:I,9,FALSE),0)</f>
      </c>
    </row>
    <row r="753">
      <c r="A753" s="20">
        <f>'输入_需求计划'!A753</f>
      </c>
      <c r="B753" s="20">
        <f>'输入_需求计划'!C753</f>
      </c>
      <c r="C753" s="20">
        <f>'输入_需求计划'!D753</f>
      </c>
      <c r="D753" s="20">
        <f>'输入_需求计划'!G753</f>
      </c>
      <c r="E753" s="59">
        <f>'输入_需求计划'!H753</f>
      </c>
      <c r="F753" s="2">
        <f>IFERROR(VLOOKUP(B753,'输入_物料库存信息'!A:F,3,FALSE),0)+IFERROR(VLOOKUP(B753,'未完工数据透视表2'!A:B,2,FALSE),0)</f>
      </c>
      <c r="G753" s="2">
        <f>IFERROR(VLOOKUP(B753,'输入_物料库存信息'!A:F,4,FALSE),0)</f>
      </c>
      <c r="H753" s="2">
        <f>IFERROR(VLOOKUP(B753,'输入_物料库存信息'!A:F,5,FALSE),0)</f>
      </c>
      <c r="I753" s="2">
        <f>IFERROR(VLOOKUP(B753,'输入_物料库存信息'!A:F,6,FALSE),0)</f>
      </c>
      <c r="J753" s="2">
        <f>IFERROR(IFERROR(VLOOKUP(B753,'输入-物料产能数据-不考虑工序'!A:E,3,FALSE),0),0)</f>
      </c>
      <c r="K753" s="2">
        <f>IFERROR(VLOOKUP(B753,'输入-物料产能数据-不考虑工序'!A:E,4,FALSE),0)</f>
      </c>
      <c r="L753" s="2">
        <f>IFERROR(VLOOKUP(B753,'输入-物料产能数据-不考虑工序'!A:E,5,FALSE),0)</f>
      </c>
      <c r="M753">
        <f>IFERROR(VLOOKUP(A753,'输入_需求计划'!A:I,9,FALSE),0)</f>
      </c>
    </row>
    <row r="754">
      <c r="A754" s="20">
        <f>'输入_需求计划'!A754</f>
      </c>
      <c r="B754" s="20">
        <f>'输入_需求计划'!C754</f>
      </c>
      <c r="C754" s="20">
        <f>'输入_需求计划'!D754</f>
      </c>
      <c r="D754" s="20">
        <f>'输入_需求计划'!G754</f>
      </c>
      <c r="E754" s="59">
        <f>'输入_需求计划'!H754</f>
      </c>
      <c r="F754" s="2">
        <f>IFERROR(VLOOKUP(B754,'输入_物料库存信息'!A:F,3,FALSE),0)+IFERROR(VLOOKUP(B754,'未完工数据透视表2'!A:B,2,FALSE),0)</f>
      </c>
      <c r="G754" s="2">
        <f>IFERROR(VLOOKUP(B754,'输入_物料库存信息'!A:F,4,FALSE),0)</f>
      </c>
      <c r="H754" s="2">
        <f>IFERROR(VLOOKUP(B754,'输入_物料库存信息'!A:F,5,FALSE),0)</f>
      </c>
      <c r="I754" s="2">
        <f>IFERROR(VLOOKUP(B754,'输入_物料库存信息'!A:F,6,FALSE),0)</f>
      </c>
      <c r="J754" s="2">
        <f>IFERROR(IFERROR(VLOOKUP(B754,'输入-物料产能数据-不考虑工序'!A:E,3,FALSE),0),0)</f>
      </c>
      <c r="K754" s="2">
        <f>IFERROR(VLOOKUP(B754,'输入-物料产能数据-不考虑工序'!A:E,4,FALSE),0)</f>
      </c>
      <c r="L754" s="2">
        <f>IFERROR(VLOOKUP(B754,'输入-物料产能数据-不考虑工序'!A:E,5,FALSE),0)</f>
      </c>
      <c r="M754">
        <f>IFERROR(VLOOKUP(A754,'输入_需求计划'!A:I,9,FALSE),0)</f>
      </c>
    </row>
    <row r="755">
      <c r="A755" s="20">
        <f>'输入_需求计划'!A755</f>
      </c>
      <c r="B755" s="20">
        <f>'输入_需求计划'!C755</f>
      </c>
      <c r="C755" s="20">
        <f>'输入_需求计划'!D755</f>
      </c>
      <c r="D755" s="20">
        <f>'输入_需求计划'!G755</f>
      </c>
      <c r="E755" s="59">
        <f>'输入_需求计划'!H755</f>
      </c>
      <c r="F755" s="2">
        <f>IFERROR(VLOOKUP(B755,'输入_物料库存信息'!A:F,3,FALSE),0)+IFERROR(VLOOKUP(B755,'未完工数据透视表2'!A:B,2,FALSE),0)</f>
      </c>
      <c r="G755" s="2">
        <f>IFERROR(VLOOKUP(B755,'输入_物料库存信息'!A:F,4,FALSE),0)</f>
      </c>
      <c r="H755" s="2">
        <f>IFERROR(VLOOKUP(B755,'输入_物料库存信息'!A:F,5,FALSE),0)</f>
      </c>
      <c r="I755" s="2">
        <f>IFERROR(VLOOKUP(B755,'输入_物料库存信息'!A:F,6,FALSE),0)</f>
      </c>
      <c r="J755" s="2">
        <f>IFERROR(IFERROR(VLOOKUP(B755,'输入-物料产能数据-不考虑工序'!A:E,3,FALSE),0),0)</f>
      </c>
      <c r="K755" s="2">
        <f>IFERROR(VLOOKUP(B755,'输入-物料产能数据-不考虑工序'!A:E,4,FALSE),0)</f>
      </c>
      <c r="L755" s="2">
        <f>IFERROR(VLOOKUP(B755,'输入-物料产能数据-不考虑工序'!A:E,5,FALSE),0)</f>
      </c>
      <c r="M755">
        <f>IFERROR(VLOOKUP(A755,'输入_需求计划'!A:I,9,FALSE),0)</f>
      </c>
    </row>
    <row r="756">
      <c r="A756" s="20">
        <f>'输入_需求计划'!A756</f>
      </c>
      <c r="B756" s="20">
        <f>'输入_需求计划'!C756</f>
      </c>
      <c r="C756" s="20">
        <f>'输入_需求计划'!D756</f>
      </c>
      <c r="D756" s="20">
        <f>'输入_需求计划'!G756</f>
      </c>
      <c r="E756" s="59">
        <f>'输入_需求计划'!H756</f>
      </c>
      <c r="F756" s="2">
        <f>IFERROR(VLOOKUP(B756,'输入_物料库存信息'!A:F,3,FALSE),0)+IFERROR(VLOOKUP(B756,'未完工数据透视表2'!A:B,2,FALSE),0)</f>
      </c>
      <c r="G756" s="2">
        <f>IFERROR(VLOOKUP(B756,'输入_物料库存信息'!A:F,4,FALSE),0)</f>
      </c>
      <c r="H756" s="2">
        <f>IFERROR(VLOOKUP(B756,'输入_物料库存信息'!A:F,5,FALSE),0)</f>
      </c>
      <c r="I756" s="2">
        <f>IFERROR(VLOOKUP(B756,'输入_物料库存信息'!A:F,6,FALSE),0)</f>
      </c>
      <c r="J756" s="2">
        <f>IFERROR(IFERROR(VLOOKUP(B756,'输入-物料产能数据-不考虑工序'!A:E,3,FALSE),0),0)</f>
      </c>
      <c r="K756" s="2">
        <f>IFERROR(VLOOKUP(B756,'输入-物料产能数据-不考虑工序'!A:E,4,FALSE),0)</f>
      </c>
      <c r="L756" s="2">
        <f>IFERROR(VLOOKUP(B756,'输入-物料产能数据-不考虑工序'!A:E,5,FALSE),0)</f>
      </c>
      <c r="M756">
        <f>IFERROR(VLOOKUP(A756,'输入_需求计划'!A:I,9,FALSE),0)</f>
      </c>
    </row>
    <row r="757">
      <c r="A757" s="20">
        <f>'输入_需求计划'!A757</f>
      </c>
      <c r="B757" s="20">
        <f>'输入_需求计划'!C757</f>
      </c>
      <c r="C757" s="20">
        <f>'输入_需求计划'!D757</f>
      </c>
      <c r="D757" s="20">
        <f>'输入_需求计划'!G757</f>
      </c>
      <c r="E757" s="59">
        <f>'输入_需求计划'!H757</f>
      </c>
      <c r="F757" s="2">
        <f>IFERROR(VLOOKUP(B757,'输入_物料库存信息'!A:F,3,FALSE),0)+IFERROR(VLOOKUP(B757,'未完工数据透视表2'!A:B,2,FALSE),0)</f>
      </c>
      <c r="G757" s="2">
        <f>IFERROR(VLOOKUP(B757,'输入_物料库存信息'!A:F,4,FALSE),0)</f>
      </c>
      <c r="H757" s="2">
        <f>IFERROR(VLOOKUP(B757,'输入_物料库存信息'!A:F,5,FALSE),0)</f>
      </c>
      <c r="I757" s="2">
        <f>IFERROR(VLOOKUP(B757,'输入_物料库存信息'!A:F,6,FALSE),0)</f>
      </c>
      <c r="J757" s="2">
        <f>IFERROR(IFERROR(VLOOKUP(B757,'输入-物料产能数据-不考虑工序'!A:E,3,FALSE),0),0)</f>
      </c>
      <c r="K757" s="2">
        <f>IFERROR(VLOOKUP(B757,'输入-物料产能数据-不考虑工序'!A:E,4,FALSE),0)</f>
      </c>
      <c r="L757" s="2">
        <f>IFERROR(VLOOKUP(B757,'输入-物料产能数据-不考虑工序'!A:E,5,FALSE),0)</f>
      </c>
      <c r="M757">
        <f>IFERROR(VLOOKUP(A757,'输入_需求计划'!A:I,9,FALSE),0)</f>
      </c>
    </row>
    <row r="758">
      <c r="A758" s="20"/>
      <c r="B758" s="20"/>
      <c r="C758" s="20"/>
      <c r="D758" s="20"/>
      <c r="E758" s="59"/>
      <c r="F758" s="2"/>
      <c r="G758" s="2"/>
      <c r="H758" s="2"/>
      <c r="I758" s="2"/>
      <c r="J758" s="2"/>
      <c r="K758" s="2"/>
      <c r="L758" s="2"/>
    </row>
    <row r="759">
      <c r="A759" s="20"/>
      <c r="B759" s="20"/>
      <c r="C759" s="20"/>
      <c r="D759" s="20"/>
      <c r="E759" s="59"/>
      <c r="F759" s="2"/>
      <c r="G759" s="2"/>
      <c r="H759" s="2"/>
      <c r="I759" s="2"/>
      <c r="J759" s="2"/>
      <c r="K759" s="2"/>
      <c r="L759" s="2"/>
    </row>
    <row r="760">
      <c r="A760" s="20"/>
      <c r="B760" s="20"/>
      <c r="C760" s="20"/>
      <c r="D760" s="20"/>
      <c r="E760" s="59"/>
      <c r="F760" s="2"/>
      <c r="G760" s="2"/>
      <c r="H760" s="2"/>
      <c r="I760" s="2"/>
      <c r="J760" s="2"/>
      <c r="K760" s="2"/>
      <c r="L760" s="2"/>
    </row>
    <row r="761">
      <c r="A761" s="20"/>
      <c r="B761" s="20"/>
      <c r="C761" s="20"/>
      <c r="D761" s="20"/>
      <c r="E761" s="59"/>
      <c r="F761" s="2"/>
      <c r="G761" s="2"/>
      <c r="H761" s="2"/>
      <c r="I761" s="2"/>
      <c r="J761" s="2"/>
      <c r="K761" s="2"/>
      <c r="L761" s="2"/>
    </row>
    <row r="762">
      <c r="A762" s="20"/>
      <c r="B762" s="20"/>
      <c r="C762" s="20"/>
      <c r="D762" s="20"/>
      <c r="E762" s="59"/>
      <c r="F762" s="2"/>
      <c r="G762" s="2"/>
      <c r="H762" s="2"/>
      <c r="I762" s="2"/>
      <c r="J762" s="2"/>
      <c r="K762" s="2"/>
      <c r="L762" s="2"/>
    </row>
    <row r="763">
      <c r="A763" s="20"/>
      <c r="B763" s="20"/>
      <c r="C763" s="20"/>
      <c r="D763" s="20"/>
      <c r="E763" s="59"/>
      <c r="F763" s="2"/>
      <c r="G763" s="2"/>
      <c r="H763" s="2"/>
      <c r="I763" s="2"/>
      <c r="J763" s="2"/>
      <c r="K763" s="2"/>
      <c r="L763" s="2"/>
    </row>
    <row r="764">
      <c r="A764" s="20"/>
      <c r="B764" s="20"/>
      <c r="C764" s="20"/>
      <c r="D764" s="20"/>
      <c r="E764" s="59"/>
      <c r="F764" s="2"/>
      <c r="G764" s="2"/>
      <c r="H764" s="2"/>
      <c r="I764" s="2"/>
      <c r="J764" s="2"/>
      <c r="K764" s="2"/>
      <c r="L764" s="2"/>
    </row>
    <row r="765">
      <c r="A765" s="20"/>
      <c r="B765" s="20"/>
      <c r="C765" s="20"/>
      <c r="D765" s="20"/>
      <c r="E765" s="59"/>
      <c r="F765" s="2"/>
      <c r="G765" s="2"/>
      <c r="H765" s="2"/>
      <c r="I765" s="2"/>
      <c r="J765" s="2"/>
      <c r="K765" s="2"/>
      <c r="L765" s="2"/>
    </row>
    <row r="766">
      <c r="A766" s="20"/>
      <c r="B766" s="20"/>
      <c r="C766" s="20"/>
      <c r="D766" s="20"/>
      <c r="E766" s="59"/>
      <c r="F766" s="2"/>
      <c r="G766" s="2"/>
      <c r="H766" s="2"/>
      <c r="I766" s="2"/>
      <c r="J766" s="2"/>
      <c r="K766" s="2"/>
      <c r="L766" s="2"/>
    </row>
    <row r="767">
      <c r="A767" s="20"/>
      <c r="B767" s="20"/>
      <c r="C767" s="20"/>
      <c r="D767" s="20"/>
      <c r="E767" s="59"/>
      <c r="F767" s="2"/>
      <c r="G767" s="2"/>
      <c r="H767" s="2"/>
      <c r="I767" s="2"/>
      <c r="J767" s="2"/>
      <c r="K767" s="2"/>
      <c r="L767" s="2"/>
    </row>
    <row r="768">
      <c r="A768" s="20"/>
      <c r="B768" s="20"/>
      <c r="C768" s="20"/>
      <c r="D768" s="20"/>
      <c r="E768" s="59"/>
      <c r="F768" s="2"/>
      <c r="G768" s="2"/>
      <c r="H768" s="2"/>
      <c r="I768" s="2"/>
      <c r="J768" s="2"/>
      <c r="K768" s="2"/>
      <c r="L768" s="2"/>
    </row>
    <row r="769">
      <c r="A769" s="20"/>
      <c r="B769" s="20"/>
      <c r="C769" s="20"/>
      <c r="D769" s="20"/>
      <c r="E769" s="59"/>
      <c r="F769" s="2"/>
      <c r="G769" s="2"/>
      <c r="H769" s="2"/>
      <c r="I769" s="2"/>
      <c r="J769" s="2"/>
      <c r="K769" s="2"/>
      <c r="L769" s="2"/>
    </row>
    <row r="770">
      <c r="A770" s="20"/>
      <c r="B770" s="20"/>
      <c r="C770" s="20"/>
      <c r="D770" s="20"/>
      <c r="E770" s="59"/>
      <c r="F770" s="2"/>
      <c r="G770" s="2"/>
      <c r="H770" s="2"/>
      <c r="I770" s="2"/>
      <c r="J770" s="2"/>
      <c r="K770" s="2"/>
      <c r="L770" s="2"/>
    </row>
    <row r="771">
      <c r="A771" s="20"/>
      <c r="B771" s="20"/>
      <c r="C771" s="20"/>
      <c r="D771" s="20"/>
      <c r="E771" s="59"/>
      <c r="F771" s="2"/>
      <c r="G771" s="2"/>
      <c r="H771" s="2"/>
      <c r="I771" s="2"/>
      <c r="J771" s="2"/>
      <c r="K771" s="2"/>
      <c r="L771" s="2"/>
    </row>
    <row r="772">
      <c r="A772" s="20"/>
      <c r="B772" s="20"/>
      <c r="C772" s="20"/>
      <c r="D772" s="20"/>
      <c r="E772" s="59"/>
      <c r="F772" s="2"/>
      <c r="G772" s="2"/>
      <c r="H772" s="2"/>
      <c r="I772" s="2"/>
      <c r="J772" s="2"/>
      <c r="K772" s="2"/>
      <c r="L772" s="2"/>
    </row>
    <row r="773">
      <c r="A773" s="20"/>
      <c r="B773" s="20"/>
      <c r="C773" s="20"/>
      <c r="D773" s="20"/>
      <c r="E773" s="59"/>
      <c r="F773" s="2"/>
      <c r="G773" s="2"/>
      <c r="H773" s="2"/>
      <c r="I773" s="2"/>
      <c r="J773" s="2"/>
      <c r="K773" s="2"/>
      <c r="L773" s="2"/>
    </row>
    <row r="774">
      <c r="A774" s="20"/>
      <c r="B774" s="20"/>
      <c r="C774" s="20"/>
      <c r="D774" s="20"/>
      <c r="E774" s="59"/>
      <c r="F774" s="2"/>
      <c r="G774" s="2"/>
      <c r="H774" s="2"/>
      <c r="I774" s="2"/>
      <c r="J774" s="2"/>
      <c r="K774" s="2"/>
      <c r="L774" s="2"/>
    </row>
    <row r="775">
      <c r="A775" s="20"/>
      <c r="B775" s="20"/>
      <c r="C775" s="20"/>
      <c r="D775" s="20"/>
      <c r="E775" s="59"/>
      <c r="F775" s="2"/>
      <c r="G775" s="2"/>
      <c r="H775" s="2"/>
      <c r="I775" s="2"/>
      <c r="J775" s="2"/>
      <c r="K775" s="2"/>
      <c r="L775" s="2"/>
    </row>
    <row r="776">
      <c r="A776" s="20"/>
      <c r="B776" s="20"/>
      <c r="C776" s="20"/>
      <c r="D776" s="20"/>
      <c r="E776" s="59"/>
      <c r="F776" s="2"/>
      <c r="G776" s="2"/>
      <c r="H776" s="2"/>
      <c r="I776" s="2"/>
      <c r="J776" s="2"/>
      <c r="K776" s="2"/>
      <c r="L776" s="2"/>
    </row>
    <row r="777">
      <c r="A777" s="20"/>
      <c r="B777" s="20"/>
      <c r="C777" s="20"/>
      <c r="D777" s="20"/>
      <c r="E777" s="59"/>
      <c r="F777" s="2"/>
      <c r="G777" s="2"/>
      <c r="H777" s="2"/>
      <c r="I777" s="2"/>
      <c r="J777" s="2"/>
      <c r="K777" s="2"/>
      <c r="L777" s="2"/>
    </row>
    <row r="778">
      <c r="A778" s="20"/>
      <c r="B778" s="20"/>
      <c r="C778" s="20"/>
      <c r="D778" s="20"/>
      <c r="E778" s="59"/>
      <c r="F778" s="2"/>
      <c r="G778" s="2"/>
      <c r="H778" s="2"/>
      <c r="I778" s="2"/>
      <c r="J778" s="2"/>
      <c r="K778" s="2"/>
      <c r="L778" s="2"/>
    </row>
    <row r="779">
      <c r="A779" s="20"/>
      <c r="B779" s="20"/>
      <c r="C779" s="20"/>
      <c r="D779" s="20"/>
      <c r="E779" s="59"/>
      <c r="F779" s="2"/>
      <c r="G779" s="2"/>
      <c r="H779" s="2"/>
      <c r="I779" s="2"/>
      <c r="J779" s="2"/>
      <c r="K779" s="2"/>
      <c r="L779" s="2"/>
    </row>
    <row r="780">
      <c r="A780" s="20"/>
      <c r="B780" s="20"/>
      <c r="C780" s="20"/>
      <c r="D780" s="20"/>
      <c r="E780" s="59"/>
      <c r="F780" s="2"/>
      <c r="G780" s="2"/>
      <c r="H780" s="2"/>
      <c r="I780" s="2"/>
      <c r="J780" s="2"/>
      <c r="K780" s="2"/>
      <c r="L780" s="2"/>
    </row>
    <row r="781">
      <c r="A781" s="20"/>
      <c r="B781" s="20"/>
      <c r="C781" s="20"/>
      <c r="D781" s="20"/>
      <c r="E781" s="59"/>
      <c r="F781" s="2"/>
      <c r="G781" s="2"/>
      <c r="H781" s="2"/>
      <c r="I781" s="2"/>
      <c r="J781" s="2"/>
      <c r="K781" s="2"/>
      <c r="L781" s="2"/>
    </row>
    <row r="782">
      <c r="A782" s="20"/>
      <c r="B782" s="20"/>
      <c r="C782" s="20"/>
      <c r="D782" s="20"/>
      <c r="E782" s="59"/>
      <c r="F782" s="2"/>
      <c r="G782" s="2"/>
      <c r="H782" s="2"/>
      <c r="I782" s="2"/>
      <c r="J782" s="2"/>
      <c r="K782" s="2"/>
      <c r="L782" s="2"/>
    </row>
    <row r="783">
      <c r="A783" s="20"/>
      <c r="B783" s="20"/>
      <c r="C783" s="20"/>
      <c r="D783" s="20"/>
      <c r="E783" s="59"/>
      <c r="F783" s="2"/>
      <c r="G783" s="2"/>
      <c r="H783" s="2"/>
      <c r="I783" s="2"/>
      <c r="J783" s="2"/>
      <c r="K783" s="2"/>
      <c r="L783" s="2"/>
    </row>
    <row r="784">
      <c r="A784" s="20"/>
      <c r="B784" s="20"/>
      <c r="C784" s="20"/>
      <c r="D784" s="20"/>
      <c r="E784" s="59"/>
      <c r="F784" s="2"/>
      <c r="G784" s="2"/>
      <c r="H784" s="2"/>
      <c r="I784" s="2"/>
      <c r="J784" s="2"/>
      <c r="K784" s="2"/>
      <c r="L784" s="2"/>
    </row>
    <row r="785">
      <c r="A785" s="20"/>
      <c r="B785" s="20"/>
      <c r="C785" s="20"/>
      <c r="D785" s="20"/>
      <c r="E785" s="59"/>
      <c r="F785" s="2"/>
      <c r="G785" s="2"/>
      <c r="H785" s="2"/>
      <c r="I785" s="2"/>
      <c r="J785" s="2"/>
      <c r="K785" s="2"/>
      <c r="L785" s="2"/>
    </row>
    <row r="786">
      <c r="A786" s="20"/>
      <c r="B786" s="20"/>
      <c r="C786" s="20"/>
      <c r="D786" s="20"/>
      <c r="E786" s="59"/>
      <c r="F786" s="2"/>
      <c r="G786" s="2"/>
      <c r="H786" s="2"/>
      <c r="I786" s="2"/>
      <c r="J786" s="2"/>
      <c r="K786" s="2"/>
      <c r="L786" s="2"/>
    </row>
    <row r="787">
      <c r="A787" s="20"/>
      <c r="B787" s="20"/>
      <c r="C787" s="20"/>
      <c r="D787" s="20"/>
      <c r="E787" s="59"/>
      <c r="F787" s="2"/>
      <c r="G787" s="2"/>
      <c r="H787" s="2"/>
      <c r="I787" s="2"/>
      <c r="J787" s="2"/>
      <c r="K787" s="2"/>
      <c r="L787" s="2"/>
    </row>
    <row r="788">
      <c r="A788" s="20"/>
      <c r="B788" s="20"/>
      <c r="C788" s="20"/>
      <c r="D788" s="20"/>
      <c r="E788" s="59"/>
      <c r="F788" s="2"/>
      <c r="G788" s="2"/>
      <c r="H788" s="2"/>
      <c r="I788" s="2"/>
      <c r="J788" s="2"/>
      <c r="K788" s="2"/>
      <c r="L788" s="2"/>
    </row>
    <row r="789">
      <c r="A789" s="20"/>
      <c r="B789" s="20"/>
      <c r="C789" s="20"/>
      <c r="D789" s="20"/>
      <c r="E789" s="59"/>
      <c r="F789" s="2"/>
      <c r="G789" s="2"/>
      <c r="H789" s="2"/>
      <c r="I789" s="2"/>
      <c r="J789" s="2"/>
      <c r="K789" s="2"/>
      <c r="L789" s="2"/>
    </row>
    <row r="790">
      <c r="A790" s="20"/>
      <c r="B790" s="20"/>
      <c r="C790" s="20"/>
      <c r="D790" s="20"/>
      <c r="E790" s="59"/>
      <c r="F790" s="2"/>
      <c r="G790" s="2"/>
      <c r="H790" s="2"/>
      <c r="I790" s="2"/>
      <c r="J790" s="2"/>
      <c r="K790" s="2"/>
      <c r="L790" s="2"/>
    </row>
    <row r="791">
      <c r="A791" s="20"/>
      <c r="B791" s="20"/>
      <c r="C791" s="20"/>
      <c r="D791" s="20"/>
      <c r="E791" s="59"/>
      <c r="F791" s="2"/>
      <c r="G791" s="2"/>
      <c r="H791" s="2"/>
      <c r="I791" s="2"/>
      <c r="J791" s="2"/>
      <c r="K791" s="2"/>
      <c r="L791" s="2"/>
    </row>
    <row r="792">
      <c r="A792" s="20"/>
      <c r="B792" s="20"/>
      <c r="C792" s="20"/>
      <c r="D792" s="20"/>
      <c r="E792" s="59"/>
      <c r="F792" s="2"/>
      <c r="G792" s="2"/>
      <c r="H792" s="2"/>
      <c r="I792" s="2"/>
      <c r="J792" s="2"/>
      <c r="K792" s="2"/>
      <c r="L792" s="2"/>
    </row>
    <row r="793">
      <c r="A793" s="20"/>
      <c r="B793" s="20"/>
      <c r="C793" s="20"/>
      <c r="D793" s="20"/>
      <c r="E793" s="59"/>
      <c r="F793" s="2"/>
      <c r="G793" s="2"/>
      <c r="H793" s="2"/>
      <c r="I793" s="2"/>
      <c r="J793" s="2"/>
      <c r="K793" s="2"/>
      <c r="L793" s="2"/>
    </row>
    <row r="794">
      <c r="A794" s="20"/>
      <c r="B794" s="20"/>
      <c r="C794" s="20"/>
      <c r="D794" s="20"/>
      <c r="E794" s="59"/>
      <c r="F794" s="2"/>
      <c r="G794" s="2"/>
      <c r="H794" s="2"/>
      <c r="I794" s="2"/>
      <c r="J794" s="2"/>
      <c r="K794" s="2"/>
      <c r="L794" s="2"/>
    </row>
    <row r="795">
      <c r="A795" s="20"/>
      <c r="B795" s="20"/>
      <c r="C795" s="20"/>
      <c r="D795" s="20"/>
      <c r="E795" s="59"/>
      <c r="F795" s="2"/>
      <c r="G795" s="2"/>
      <c r="H795" s="2"/>
      <c r="I795" s="2"/>
      <c r="J795" s="2"/>
      <c r="K795" s="2"/>
      <c r="L795" s="2"/>
    </row>
    <row r="796">
      <c r="A796" s="20"/>
      <c r="B796" s="20"/>
      <c r="C796" s="20"/>
      <c r="D796" s="20"/>
      <c r="E796" s="59"/>
      <c r="F796" s="2"/>
      <c r="G796" s="2"/>
      <c r="H796" s="2"/>
      <c r="I796" s="2"/>
      <c r="J796" s="2"/>
      <c r="K796" s="2"/>
      <c r="L796" s="2"/>
    </row>
    <row r="797">
      <c r="A797" s="20"/>
      <c r="B797" s="20"/>
      <c r="C797" s="20"/>
      <c r="D797" s="20"/>
      <c r="E797" s="59"/>
      <c r="F797" s="2"/>
      <c r="G797" s="2"/>
      <c r="H797" s="2"/>
      <c r="I797" s="2"/>
      <c r="J797" s="2"/>
      <c r="K797" s="2"/>
      <c r="L797" s="2"/>
    </row>
    <row r="798">
      <c r="A798" s="20"/>
      <c r="B798" s="20"/>
      <c r="C798" s="20"/>
      <c r="D798" s="20"/>
      <c r="E798" s="59"/>
      <c r="F798" s="2"/>
      <c r="G798" s="2"/>
      <c r="H798" s="2"/>
      <c r="I798" s="2"/>
      <c r="J798" s="2"/>
      <c r="K798" s="2"/>
      <c r="L798" s="2"/>
    </row>
    <row r="799">
      <c r="A799" s="20"/>
      <c r="B799" s="20"/>
      <c r="C799" s="20"/>
      <c r="D799" s="20"/>
      <c r="E799" s="59"/>
      <c r="F799" s="2"/>
      <c r="G799" s="2"/>
      <c r="H799" s="2"/>
      <c r="I799" s="2"/>
      <c r="J799" s="2"/>
      <c r="K799" s="2"/>
      <c r="L799" s="2"/>
    </row>
    <row r="800">
      <c r="A800" s="20"/>
      <c r="B800" s="20"/>
      <c r="C800" s="20"/>
      <c r="D800" s="20"/>
      <c r="E800" s="59"/>
      <c r="F800" s="2"/>
      <c r="G800" s="2"/>
      <c r="H800" s="2"/>
      <c r="I800" s="2"/>
      <c r="J800" s="2"/>
      <c r="K800" s="2"/>
      <c r="L800" s="2"/>
    </row>
    <row r="801">
      <c r="A801" s="20"/>
      <c r="B801" s="20"/>
      <c r="C801" s="20"/>
      <c r="D801" s="20"/>
      <c r="E801" s="59"/>
      <c r="F801" s="2"/>
      <c r="G801" s="2"/>
      <c r="H801" s="2"/>
      <c r="I801" s="2"/>
      <c r="J801" s="2"/>
      <c r="K801" s="2"/>
      <c r="L801" s="2"/>
    </row>
    <row r="802">
      <c r="A802" s="20"/>
      <c r="B802" s="20"/>
      <c r="C802" s="20"/>
      <c r="D802" s="20"/>
      <c r="E802" s="59"/>
      <c r="F802" s="2"/>
      <c r="G802" s="2"/>
      <c r="H802" s="2"/>
      <c r="I802" s="2"/>
      <c r="J802" s="2"/>
      <c r="K802" s="2"/>
      <c r="L802" s="2"/>
    </row>
    <row r="803">
      <c r="A803" s="20"/>
      <c r="B803" s="20"/>
      <c r="C803" s="20"/>
      <c r="D803" s="20"/>
      <c r="E803" s="59"/>
      <c r="F803" s="2"/>
      <c r="G803" s="2"/>
      <c r="H803" s="2"/>
      <c r="I803" s="2"/>
      <c r="J803" s="2"/>
      <c r="K803" s="2"/>
      <c r="L803" s="2"/>
    </row>
    <row r="804">
      <c r="A804" s="20"/>
      <c r="B804" s="20"/>
      <c r="C804" s="20"/>
      <c r="D804" s="20"/>
      <c r="E804" s="59"/>
      <c r="F804" s="2"/>
      <c r="G804" s="2"/>
      <c r="H804" s="2"/>
      <c r="I804" s="2"/>
      <c r="J804" s="2"/>
      <c r="K804" s="2"/>
      <c r="L804" s="2"/>
    </row>
    <row r="805">
      <c r="A805" s="20"/>
      <c r="B805" s="20"/>
      <c r="C805" s="20"/>
      <c r="D805" s="20"/>
      <c r="E805" s="59"/>
      <c r="F805" s="2"/>
      <c r="G805" s="2"/>
      <c r="H805" s="2"/>
      <c r="I805" s="2"/>
      <c r="J805" s="2"/>
      <c r="K805" s="2"/>
      <c r="L805" s="2"/>
    </row>
    <row r="806">
      <c r="A806" s="20"/>
      <c r="B806" s="20"/>
      <c r="C806" s="20"/>
      <c r="D806" s="20"/>
      <c r="E806" s="59"/>
      <c r="F806" s="2"/>
      <c r="G806" s="2"/>
      <c r="H806" s="2"/>
      <c r="I806" s="2"/>
      <c r="J806" s="2"/>
      <c r="K806" s="2"/>
      <c r="L806" s="2"/>
    </row>
    <row r="807">
      <c r="A807" s="20"/>
      <c r="B807" s="20"/>
      <c r="C807" s="20"/>
      <c r="D807" s="20"/>
      <c r="E807" s="59"/>
      <c r="F807" s="2"/>
      <c r="G807" s="2"/>
      <c r="H807" s="2"/>
      <c r="I807" s="2"/>
      <c r="J807" s="2"/>
      <c r="K807" s="2"/>
      <c r="L807" s="2"/>
    </row>
    <row r="808">
      <c r="A808" s="20"/>
      <c r="B808" s="20"/>
      <c r="C808" s="20"/>
      <c r="D808" s="20"/>
      <c r="E808" s="59"/>
      <c r="F808" s="2"/>
      <c r="G808" s="2"/>
      <c r="H808" s="2"/>
      <c r="I808" s="2"/>
      <c r="J808" s="2"/>
      <c r="K808" s="2"/>
      <c r="L808" s="2"/>
    </row>
    <row r="809">
      <c r="A809" s="20"/>
      <c r="B809" s="20"/>
      <c r="C809" s="20"/>
      <c r="D809" s="20"/>
      <c r="E809" s="59"/>
      <c r="F809" s="2"/>
      <c r="G809" s="2"/>
      <c r="H809" s="2"/>
      <c r="I809" s="2"/>
      <c r="J809" s="2"/>
      <c r="K809" s="2"/>
      <c r="L809" s="2"/>
    </row>
    <row r="810">
      <c r="A810" s="20"/>
      <c r="B810" s="20"/>
      <c r="C810" s="20"/>
      <c r="D810" s="20"/>
      <c r="E810" s="59"/>
      <c r="F810" s="2"/>
      <c r="G810" s="2"/>
      <c r="H810" s="2"/>
      <c r="I810" s="2"/>
      <c r="J810" s="2"/>
      <c r="K810" s="2"/>
      <c r="L810" s="2"/>
    </row>
    <row r="811">
      <c r="A811" s="20"/>
      <c r="B811" s="20"/>
      <c r="C811" s="20"/>
      <c r="D811" s="20"/>
      <c r="E811" s="59"/>
      <c r="F811" s="2"/>
      <c r="G811" s="2"/>
      <c r="H811" s="2"/>
      <c r="I811" s="2"/>
      <c r="J811" s="2"/>
      <c r="K811" s="2"/>
      <c r="L811" s="2"/>
    </row>
    <row r="812">
      <c r="A812" s="20"/>
      <c r="B812" s="20"/>
      <c r="C812" s="20"/>
      <c r="D812" s="20"/>
      <c r="E812" s="59"/>
      <c r="F812" s="2"/>
      <c r="G812" s="2"/>
      <c r="H812" s="2"/>
      <c r="I812" s="2"/>
      <c r="J812" s="2"/>
      <c r="K812" s="2"/>
      <c r="L812" s="2"/>
    </row>
    <row r="813">
      <c r="A813" s="20"/>
      <c r="B813" s="20"/>
      <c r="C813" s="20"/>
      <c r="D813" s="20"/>
      <c r="E813" s="59"/>
      <c r="F813" s="2"/>
      <c r="G813" s="2"/>
      <c r="H813" s="2"/>
      <c r="I813" s="2"/>
      <c r="J813" s="2"/>
      <c r="K813" s="2"/>
      <c r="L813" s="2"/>
    </row>
    <row r="814">
      <c r="A814" s="20"/>
      <c r="B814" s="20"/>
      <c r="C814" s="20"/>
      <c r="D814" s="20"/>
      <c r="E814" s="59"/>
      <c r="F814" s="2"/>
      <c r="G814" s="2"/>
      <c r="H814" s="2"/>
      <c r="I814" s="2"/>
      <c r="J814" s="2"/>
      <c r="K814" s="2"/>
      <c r="L814" s="2"/>
    </row>
    <row r="815">
      <c r="A815" s="20"/>
      <c r="B815" s="20"/>
      <c r="C815" s="20"/>
      <c r="D815" s="20"/>
      <c r="E815" s="59"/>
      <c r="F815" s="2"/>
      <c r="G815" s="2"/>
      <c r="H815" s="2"/>
      <c r="I815" s="2"/>
      <c r="J815" s="2"/>
      <c r="K815" s="2"/>
      <c r="L815" s="2"/>
    </row>
    <row r="816">
      <c r="A816" s="20"/>
      <c r="B816" s="20"/>
      <c r="C816" s="20"/>
      <c r="D816" s="20"/>
      <c r="E816" s="59"/>
      <c r="F816" s="2"/>
      <c r="G816" s="2"/>
      <c r="H816" s="2"/>
      <c r="I816" s="2"/>
      <c r="J816" s="2"/>
      <c r="K816" s="2"/>
      <c r="L816" s="2"/>
    </row>
    <row r="817">
      <c r="A817" s="20"/>
      <c r="B817" s="20"/>
      <c r="C817" s="20"/>
      <c r="D817" s="20"/>
      <c r="E817" s="59"/>
      <c r="F817" s="2"/>
      <c r="G817" s="2"/>
      <c r="H817" s="2"/>
      <c r="I817" s="2"/>
      <c r="J817" s="2"/>
      <c r="K817" s="2"/>
      <c r="L817" s="2"/>
    </row>
    <row r="818">
      <c r="A818" s="20"/>
      <c r="B818" s="20"/>
      <c r="C818" s="20"/>
      <c r="D818" s="20"/>
      <c r="E818" s="59"/>
      <c r="F818" s="2"/>
      <c r="G818" s="2"/>
      <c r="H818" s="2"/>
      <c r="I818" s="2"/>
      <c r="J818" s="2"/>
      <c r="K818" s="2"/>
      <c r="L818" s="2"/>
    </row>
    <row r="819">
      <c r="A819" s="20"/>
      <c r="B819" s="20"/>
      <c r="C819" s="20"/>
      <c r="D819" s="20"/>
      <c r="E819" s="59"/>
      <c r="F819" s="2"/>
      <c r="G819" s="2"/>
      <c r="H819" s="2"/>
      <c r="I819" s="2"/>
      <c r="J819" s="2"/>
      <c r="K819" s="2"/>
      <c r="L819" s="2"/>
    </row>
    <row r="820">
      <c r="A820" s="20"/>
      <c r="B820" s="20"/>
      <c r="C820" s="20"/>
      <c r="D820" s="20"/>
      <c r="E820" s="59"/>
      <c r="F820" s="2"/>
      <c r="G820" s="2"/>
      <c r="H820" s="2"/>
      <c r="I820" s="2"/>
      <c r="J820" s="2"/>
      <c r="K820" s="2"/>
      <c r="L820" s="2"/>
    </row>
    <row r="821">
      <c r="A821" s="20"/>
      <c r="B821" s="20"/>
      <c r="C821" s="20"/>
      <c r="D821" s="20"/>
      <c r="E821" s="59"/>
      <c r="F821" s="2"/>
      <c r="G821" s="2"/>
      <c r="H821" s="2"/>
      <c r="I821" s="2"/>
      <c r="J821" s="2"/>
      <c r="K821" s="2"/>
      <c r="L821" s="2"/>
    </row>
  </sheetData>
</worksheet>
</file>

<file path=xl/worksheets/sheet1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14"/>
    <col collapsed="false" customWidth="true" hidden="false" max="5" min="5" style="0" width="14"/>
    <col collapsed="false" customWidth="true" hidden="false" max="6" min="6" style="0" width="14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</cols>
  <sheetData>
    <row r="1"/>
    <row r="2"/>
    <row r="3">
      <c r="F3" s="3"/>
    </row>
    <row r="4"/>
    <row r="5">
      <c r="F5" s="3"/>
    </row>
    <row r="6">
      <c r="F6" s="3"/>
    </row>
    <row r="7"/>
    <row r="8">
      <c r="F8" s="3"/>
    </row>
    <row r="9"/>
    <row r="10">
      <c r="F10" s="3"/>
    </row>
    <row r="11"/>
    <row r="12">
      <c r="D12" s="60"/>
      <c r="E12" s="61"/>
    </row>
  </sheetData>
</worksheet>
</file>

<file path=xl/worksheets/sheet1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14"/>
    <col collapsed="false" customWidth="true" hidden="false" max="5" min="5" style="0" width="14"/>
    <col collapsed="false" customWidth="true" hidden="false" max="6" min="6" style="0" width="14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  <col collapsed="false" customWidth="true" hidden="false" max="21" min="21" style="0" width="14"/>
  </cols>
  <sheetData>
    <row r="1"/>
    <row r="2"/>
    <row r="3">
      <c r="F3" s="3"/>
    </row>
    <row r="4"/>
    <row r="5">
      <c r="F5" s="3"/>
    </row>
    <row r="6">
      <c r="F6" s="3"/>
    </row>
    <row r="7"/>
    <row r="8">
      <c r="F8" s="3"/>
    </row>
    <row r="9"/>
    <row r="10">
      <c r="F10" s="3"/>
    </row>
    <row r="11"/>
    <row r="12">
      <c r="D12" s="60"/>
      <c r="E12" s="61"/>
    </row>
  </sheetData>
</worksheet>
</file>

<file path=xl/worksheets/sheet1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14"/>
    <col collapsed="false" customWidth="true" hidden="false" max="5" min="5" style="0" width="14"/>
    <col collapsed="false" customWidth="true" hidden="false" max="6" min="6" style="0" width="14"/>
    <col collapsed="false" customWidth="true" hidden="false" max="7" min="7" style="0" width="26"/>
    <col collapsed="false" customWidth="true" hidden="false" max="8" min="8" style="0" width="26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</cols>
  <sheetData>
    <row r="1"/>
    <row r="2"/>
    <row r="3">
      <c r="H3" s="61"/>
    </row>
  </sheetData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7"/>
    <col collapsed="false" customWidth="true" hidden="false" max="3" min="3" style="0" width="10"/>
    <col collapsed="false" customWidth="true" hidden="false" max="4" min="4" style="0" width="10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  <col collapsed="false" customWidth="true" hidden="false" max="21" min="21" style="0" width="10"/>
    <col collapsed="false" customWidth="true" hidden="false" max="22" min="22" style="0" width="10"/>
  </cols>
  <sheetData>
    <row r="1">
      <c r="A1" s="1" t="str">
        <v>作业方式</v>
      </c>
      <c r="B1" s="1" t="str">
        <v>m个工件经过n个机器</v>
      </c>
      <c r="C1" s="1" t="str">
        <v>方式一</v>
      </c>
      <c r="D1" s="1" t="str">
        <v>产品A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/>
      <c r="N1" s="1"/>
      <c r="O1" s="1"/>
      <c r="P1" s="1"/>
      <c r="Q1" s="1"/>
      <c r="R1" s="1"/>
      <c r="S1" s="1"/>
      <c r="T1" s="1"/>
      <c r="U1" s="1"/>
      <c r="V1" s="1"/>
    </row>
    <row customHeight="true" ht="19" r="2">
      <c r="A2" s="1"/>
      <c r="B2" s="1"/>
      <c r="C2" s="1"/>
      <c r="D2" s="1"/>
      <c r="E2" s="1" t="str">
        <v>1个机器</v>
      </c>
      <c r="F2" s="1"/>
      <c r="G2" s="1" t="str">
        <v>2个机器</v>
      </c>
      <c r="H2" s="1" t="str">
        <v>3个机器</v>
      </c>
      <c r="I2" s="1"/>
      <c r="J2" s="1" t="str">
        <v>1个机器</v>
      </c>
      <c r="K2" s="1"/>
      <c r="L2" s="1"/>
      <c r="M2" s="1"/>
      <c r="N2" s="1" t="str">
        <v>6个工人</v>
      </c>
      <c r="O2" s="1"/>
      <c r="P2" s="1"/>
      <c r="Q2" s="1"/>
      <c r="R2" s="1"/>
      <c r="S2" s="1"/>
      <c r="T2" s="1"/>
      <c r="U2" s="1"/>
      <c r="V2" s="1"/>
    </row>
    <row r="3">
      <c r="A3" s="1"/>
      <c r="B3" s="1"/>
      <c r="C3" s="1"/>
      <c r="D3" s="1" t="str">
        <v>产品B</v>
      </c>
      <c r="E3" s="1">
        <v>1</v>
      </c>
      <c r="F3" s="1">
        <v>2</v>
      </c>
      <c r="G3" s="1">
        <v>3</v>
      </c>
      <c r="H3" s="1">
        <v>5</v>
      </c>
      <c r="I3" s="1">
        <v>7</v>
      </c>
      <c r="J3" s="1">
        <v>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>
      <c r="A4" s="1"/>
      <c r="B4" s="1"/>
      <c r="C4" s="1"/>
      <c r="D4" s="1" t="str">
        <v>产品C</v>
      </c>
      <c r="E4" s="1">
        <v>1</v>
      </c>
      <c r="F4" s="1">
        <v>2</v>
      </c>
      <c r="G4" s="1">
        <v>3</v>
      </c>
      <c r="H4" s="1">
        <v>4</v>
      </c>
      <c r="I4" s="1">
        <v>6</v>
      </c>
      <c r="J4" s="1">
        <v>7</v>
      </c>
      <c r="K4" s="1">
        <v>8</v>
      </c>
      <c r="L4" s="1"/>
      <c r="M4" s="1"/>
      <c r="N4" s="1" t="str">
        <v>张三</v>
      </c>
      <c r="O4" s="1"/>
      <c r="P4" s="1"/>
      <c r="Q4" s="1"/>
      <c r="R4" s="1"/>
      <c r="S4" s="1"/>
      <c r="T4" s="1"/>
      <c r="U4" s="1"/>
      <c r="V4" s="1"/>
    </row>
    <row r="5">
      <c r="A5" s="1"/>
      <c r="B5" s="1"/>
      <c r="C5" s="1"/>
      <c r="D5" s="1" t="str">
        <v>产品D</v>
      </c>
      <c r="E5" s="1">
        <v>1</v>
      </c>
      <c r="F5" s="1">
        <v>3</v>
      </c>
      <c r="G5" s="1">
        <v>4</v>
      </c>
      <c r="H5" s="1">
        <v>6</v>
      </c>
      <c r="I5" s="1">
        <v>7</v>
      </c>
      <c r="J5" s="1">
        <v>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customHeight="true" ht="19"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>
      <c r="A7" s="1"/>
      <c r="B7" s="1"/>
      <c r="C7" s="1" t="str">
        <v>方式二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</sheetData>
</worksheet>
</file>

<file path=xl/worksheets/sheet2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6"/>
    <col collapsed="false" customWidth="true" hidden="false" max="9" min="9" style="0" width="7"/>
    <col collapsed="false" customWidth="true" hidden="false" max="10" min="10" style="0" width="5"/>
    <col collapsed="false" customWidth="true" hidden="false" max="11" min="11" style="0" width="9"/>
    <col collapsed="false" customWidth="true" hidden="false" max="12" min="12" style="0" width="5"/>
    <col collapsed="false" customWidth="true" hidden="false" max="13" min="13" style="0" width="9"/>
    <col collapsed="false" customWidth="true" hidden="false" max="14" min="14" style="0" width="14"/>
    <col collapsed="false" customWidth="true" hidden="false" max="15" min="15" style="0" width="12"/>
    <col collapsed="false" customWidth="true" hidden="false" max="16" min="16" style="0" width="16"/>
    <col collapsed="false" customWidth="true" hidden="false" max="17" min="17" style="0" width="9"/>
  </cols>
  <sheetData>
    <row r="1">
      <c r="A1" s="2" t="str">
        <v>订单编码</v>
      </c>
      <c r="B1" s="2" t="str">
        <v>code</v>
      </c>
      <c r="C1" s="2" t="str">
        <v>product_num</v>
      </c>
      <c r="D1" s="2" t="str">
        <v>process_num</v>
      </c>
      <c r="E1" s="2" t="str">
        <v>process1</v>
      </c>
      <c r="F1" s="2" t="str">
        <v>process2</v>
      </c>
      <c r="G1" s="2" t="str">
        <v>process3</v>
      </c>
      <c r="H1" s="2" t="str">
        <v>process11_machine_limit_max</v>
      </c>
      <c r="I1" s="2" t="str">
        <v>process11_machine_limit_min</v>
      </c>
      <c r="J1" s="2" t="str">
        <v>process2_machine_limit_max</v>
      </c>
      <c r="K1" s="3" t="str">
        <v>process2_machine_limit_min</v>
      </c>
      <c r="L1" s="2" t="str">
        <v>process3_machine_limit_max</v>
      </c>
      <c r="M1" s="2" t="str">
        <v>process3_machine_limit_min</v>
      </c>
      <c r="N1" s="3" t="str">
        <v>时间</v>
      </c>
      <c r="O1" s="2"/>
      <c r="P1" s="64"/>
      <c r="Q1" s="2"/>
    </row>
    <row r="2">
      <c r="A2" s="3">
        <f>'未完工数据透视表'!A3</f>
      </c>
      <c r="B2" s="3">
        <f>'未完工数据透视表'!B3</f>
      </c>
      <c r="C2" s="2">
        <v>1</v>
      </c>
      <c r="D2" s="2">
        <v>3</v>
      </c>
      <c r="E2" s="3">
        <f>IFERROR(VLOOKUP(A2,'未完工数据透视表'!A:F,5,FALSE),0)</f>
      </c>
      <c r="F2" s="3">
        <f>IFERROR(VLOOKUP(A2,'未完工数据透视表'!A:F,4,FALSE),0)</f>
      </c>
      <c r="G2" s="3">
        <f>IFERROR(VLOOKUP(A2,'未完工数据透视表'!A:F,3,FALSE),0)</f>
      </c>
      <c r="H2">
        <f>IFERROR(VLOOKUP($B2,'物料人数数据'!$A:$I,5,FALSE),0)</f>
      </c>
      <c r="I2">
        <f>IFERROR(VLOOKUP($B2,'物料人数数据'!$A:$I,5,FALSE),0)</f>
      </c>
      <c r="J2">
        <f>IFERROR(VLOOKUP($B2,'物料人数数据'!$A:$I,6,FALSE),0)</f>
      </c>
      <c r="K2">
        <f>IFERROR(VLOOKUP($B2,'物料人数数据'!$A:$I,7,FALSE),0)</f>
      </c>
      <c r="L2">
        <f>IFERROR(VLOOKUP($B2,'物料人数数据'!$A:$I,8,FALSE),0)</f>
      </c>
      <c r="M2">
        <f>IFERROR(VLOOKUP($B2,'物料人数数据'!$A:$I,9,FALSE),0)</f>
      </c>
      <c r="N2" s="61"/>
      <c r="O2" s="2"/>
      <c r="P2" s="64"/>
      <c r="Q2" s="65"/>
    </row>
    <row r="3">
      <c r="A3" s="3">
        <f>'未完工数据透视表'!A4</f>
      </c>
      <c r="B3" s="3">
        <f>'未完工数据透视表'!B4</f>
      </c>
      <c r="C3" s="2">
        <v>1</v>
      </c>
      <c r="D3" s="2">
        <v>3</v>
      </c>
      <c r="E3" s="3">
        <f>IFERROR(VLOOKUP(A3,'未完工数据透视表'!A:F,5,FALSE),0)</f>
      </c>
      <c r="F3" s="3">
        <f>IFERROR(VLOOKUP(A3,'未完工数据透视表'!A:F,4,FALSE),0)</f>
      </c>
      <c r="G3" s="3">
        <f>IFERROR(VLOOKUP(A3,'未完工数据透视表'!A:F,3,FALSE),0)</f>
      </c>
      <c r="H3">
        <f>IFERROR(VLOOKUP($B3,'物料人数数据'!$A:$I,5,FALSE),0)</f>
      </c>
      <c r="I3">
        <f>IFERROR(VLOOKUP($B3,'物料人数数据'!$A:$I,5,FALSE),0)</f>
      </c>
      <c r="J3">
        <f>IFERROR(VLOOKUP($B3,'物料人数数据'!$A:$I,6,FALSE),0)</f>
      </c>
      <c r="K3">
        <f>IFERROR(VLOOKUP($B3,'物料人数数据'!$A:$I,7,FALSE),0)</f>
      </c>
      <c r="L3">
        <f>IFERROR(VLOOKUP($B3,'物料人数数据'!$A:$I,8,FALSE),0)</f>
      </c>
      <c r="M3">
        <f>IFERROR(VLOOKUP($B3,'物料人数数据'!$A:$I,9,FALSE),0)</f>
      </c>
      <c r="O3" s="2"/>
      <c r="P3" s="64"/>
      <c r="Q3" s="65"/>
    </row>
    <row r="4">
      <c r="A4" s="3">
        <f>'未完工数据透视表'!A5</f>
      </c>
      <c r="B4" s="3">
        <f>'未完工数据透视表'!B5</f>
      </c>
      <c r="C4" s="2">
        <v>1</v>
      </c>
      <c r="D4" s="2">
        <v>3</v>
      </c>
      <c r="E4" s="3">
        <f>IFERROR(VLOOKUP(A4,'未完工数据透视表'!A:F,5,FALSE),0)</f>
      </c>
      <c r="F4" s="3">
        <f>IFERROR(VLOOKUP(A4,'未完工数据透视表'!A:F,4,FALSE),0)</f>
      </c>
      <c r="G4" s="3">
        <f>IFERROR(VLOOKUP(A4,'未完工数据透视表'!A:F,3,FALSE),0)</f>
      </c>
      <c r="H4">
        <f>IFERROR(VLOOKUP($B4,'物料人数数据'!$A:$I,5,FALSE),0)</f>
      </c>
      <c r="I4">
        <f>IFERROR(VLOOKUP($B4,'物料人数数据'!$A:$I,5,FALSE),0)</f>
      </c>
      <c r="J4">
        <f>IFERROR(VLOOKUP($B4,'物料人数数据'!$A:$I,6,FALSE),0)</f>
      </c>
      <c r="K4">
        <f>IFERROR(VLOOKUP($B4,'物料人数数据'!$A:$I,7,FALSE),0)</f>
      </c>
      <c r="L4">
        <f>IFERROR(VLOOKUP($B4,'物料人数数据'!$A:$I,8,FALSE),0)</f>
      </c>
      <c r="M4">
        <f>IFERROR(VLOOKUP($B4,'物料人数数据'!$A:$I,9,FALSE),0)</f>
      </c>
      <c r="O4" s="2"/>
      <c r="P4" s="64"/>
      <c r="Q4" s="65"/>
    </row>
    <row r="5">
      <c r="A5" s="3">
        <f>'未完工数据透视表'!A6</f>
      </c>
      <c r="B5" s="3">
        <f>'未完工数据透视表'!B6</f>
      </c>
      <c r="C5" s="2">
        <v>1</v>
      </c>
      <c r="D5" s="2">
        <v>3</v>
      </c>
      <c r="E5" s="3">
        <f>IFERROR(VLOOKUP(A5,'未完工数据透视表'!A:F,5,FALSE),0)</f>
      </c>
      <c r="F5" s="3">
        <f>IFERROR(VLOOKUP(A5,'未完工数据透视表'!A:F,4,FALSE),0)</f>
      </c>
      <c r="G5" s="3">
        <f>IFERROR(VLOOKUP(A5,'未完工数据透视表'!A:F,3,FALSE),0)</f>
      </c>
      <c r="H5">
        <f>IFERROR(VLOOKUP($B5,'物料人数数据'!$A:$I,5,FALSE),0)</f>
      </c>
      <c r="I5">
        <f>IFERROR(VLOOKUP($B5,'物料人数数据'!$A:$I,5,FALSE),0)</f>
      </c>
      <c r="J5">
        <f>IFERROR(VLOOKUP($B5,'物料人数数据'!$A:$I,6,FALSE),0)</f>
      </c>
      <c r="K5">
        <f>IFERROR(VLOOKUP($B5,'物料人数数据'!$A:$I,7,FALSE),0)</f>
      </c>
      <c r="L5">
        <f>IFERROR(VLOOKUP($B5,'物料人数数据'!$A:$I,8,FALSE),0)</f>
      </c>
      <c r="M5">
        <f>IFERROR(VLOOKUP($B5,'物料人数数据'!$A:$I,9,FALSE),0)</f>
      </c>
      <c r="O5" s="2"/>
      <c r="P5" s="64"/>
      <c r="Q5" s="65"/>
    </row>
    <row customHeight="true" ht="20" r="6">
      <c r="A6" s="3">
        <f>'未完工数据透视表'!A7</f>
      </c>
      <c r="B6" s="3">
        <f>'未完工数据透视表'!B7</f>
      </c>
      <c r="C6" s="2">
        <v>1</v>
      </c>
      <c r="D6" s="2">
        <v>3</v>
      </c>
      <c r="E6" s="3">
        <f>IFERROR(VLOOKUP(A6,'未完工数据透视表'!A:F,5,FALSE),0)</f>
      </c>
      <c r="F6" s="3">
        <f>IFERROR(VLOOKUP(A6,'未完工数据透视表'!A:F,4,FALSE),0)</f>
      </c>
      <c r="G6" s="3">
        <f>IFERROR(VLOOKUP(A6,'未完工数据透视表'!A:F,3,FALSE),0)</f>
      </c>
      <c r="H6">
        <f>IFERROR(VLOOKUP($B6,'物料人数数据'!$A:$I,5,FALSE),0)</f>
      </c>
      <c r="I6">
        <f>IFERROR(VLOOKUP($B6,'物料人数数据'!$A:$I,5,FALSE),0)</f>
      </c>
      <c r="J6">
        <f>IFERROR(VLOOKUP($B6,'物料人数数据'!$A:$I,6,FALSE),0)</f>
      </c>
      <c r="K6">
        <f>IFERROR(VLOOKUP($B6,'物料人数数据'!$A:$I,7,FALSE),0)</f>
      </c>
      <c r="L6">
        <f>IFERROR(VLOOKUP($B6,'物料人数数据'!$A:$I,8,FALSE),0)</f>
      </c>
      <c r="M6">
        <f>IFERROR(VLOOKUP($B6,'物料人数数据'!$A:$I,9,FALSE),0)</f>
      </c>
      <c r="O6" s="2"/>
      <c r="P6" s="64"/>
      <c r="Q6" s="65"/>
    </row>
    <row customHeight="true" ht="20" r="7">
      <c r="A7" s="3">
        <f>'未完工数据透视表'!A8</f>
      </c>
      <c r="B7" s="3">
        <f>'未完工数据透视表'!B8</f>
      </c>
      <c r="C7" s="2">
        <v>1</v>
      </c>
      <c r="D7" s="2">
        <v>3</v>
      </c>
      <c r="E7" s="3">
        <f>IFERROR(VLOOKUP(A7,'未完工数据透视表'!A:F,5,FALSE),0)</f>
      </c>
      <c r="F7" s="3">
        <f>IFERROR(VLOOKUP(A7,'未完工数据透视表'!A:F,4,FALSE),0)</f>
      </c>
      <c r="G7" s="3">
        <f>IFERROR(VLOOKUP(A7,'未完工数据透视表'!A:F,3,FALSE),0)</f>
      </c>
      <c r="H7">
        <f>IFERROR(VLOOKUP($B7,'物料人数数据'!$A:$I,5,FALSE),0)</f>
      </c>
      <c r="I7">
        <f>IFERROR(VLOOKUP($B7,'物料人数数据'!$A:$I,5,FALSE),0)</f>
      </c>
      <c r="J7">
        <f>IFERROR(VLOOKUP($B7,'物料人数数据'!$A:$I,6,FALSE),0)</f>
      </c>
      <c r="K7">
        <f>IFERROR(VLOOKUP($B7,'物料人数数据'!$A:$I,7,FALSE),0)</f>
      </c>
      <c r="L7">
        <f>IFERROR(VLOOKUP($B7,'物料人数数据'!$A:$I,8,FALSE),0)</f>
      </c>
      <c r="M7">
        <f>IFERROR(VLOOKUP($B7,'物料人数数据'!$A:$I,9,FALSE),0)</f>
      </c>
      <c r="O7" s="2"/>
      <c r="P7" s="64"/>
      <c r="Q7" s="65"/>
    </row>
    <row customHeight="true" ht="20" r="8">
      <c r="A8" s="3">
        <f>'未完工数据透视表'!A9</f>
      </c>
      <c r="B8" s="3">
        <f>'未完工数据透视表'!B9</f>
      </c>
      <c r="C8" s="2">
        <v>1</v>
      </c>
      <c r="D8" s="2">
        <v>3</v>
      </c>
      <c r="E8" s="3">
        <f>IFERROR(VLOOKUP(A8,'未完工数据透视表'!A:F,5,FALSE),0)</f>
      </c>
      <c r="F8" s="3">
        <f>IFERROR(VLOOKUP(A8,'未完工数据透视表'!A:F,4,FALSE),0)</f>
      </c>
      <c r="G8" s="3">
        <f>IFERROR(VLOOKUP(A8,'未完工数据透视表'!A:F,3,FALSE),0)</f>
      </c>
      <c r="H8">
        <f>IFERROR(VLOOKUP($B8,'物料人数数据'!$A:$I,5,FALSE),0)</f>
      </c>
      <c r="I8">
        <f>IFERROR(VLOOKUP($B8,'物料人数数据'!$A:$I,5,FALSE),0)</f>
      </c>
      <c r="J8">
        <f>IFERROR(VLOOKUP($B8,'物料人数数据'!$A:$I,6,FALSE),0)</f>
      </c>
      <c r="K8">
        <f>IFERROR(VLOOKUP($B8,'物料人数数据'!$A:$I,7,FALSE),0)</f>
      </c>
      <c r="L8">
        <f>IFERROR(VLOOKUP($B8,'物料人数数据'!$A:$I,8,FALSE),0)</f>
      </c>
      <c r="M8">
        <f>IFERROR(VLOOKUP($B8,'物料人数数据'!$A:$I,9,FALSE),0)</f>
      </c>
      <c r="O8" s="63"/>
      <c r="P8" s="62"/>
      <c r="Q8" s="65"/>
    </row>
    <row customHeight="true" ht="20" r="9">
      <c r="A9" s="3">
        <f>'未完工数据透视表'!A10</f>
      </c>
      <c r="B9" s="3">
        <f>'未完工数据透视表'!B10</f>
      </c>
      <c r="C9" s="2">
        <v>1</v>
      </c>
      <c r="D9" s="2">
        <v>3</v>
      </c>
      <c r="E9" s="3">
        <f>IFERROR(VLOOKUP(A9,'未完工数据透视表'!A:F,5,FALSE),0)</f>
      </c>
      <c r="F9" s="3">
        <f>IFERROR(VLOOKUP(A9,'未完工数据透视表'!A:F,4,FALSE),0)</f>
      </c>
      <c r="G9" s="3">
        <f>IFERROR(VLOOKUP(A9,'未完工数据透视表'!A:F,3,FALSE),0)</f>
      </c>
      <c r="H9">
        <f>IFERROR(VLOOKUP($B9,'物料人数数据'!$A:$I,5,FALSE),0)</f>
      </c>
      <c r="I9">
        <f>IFERROR(VLOOKUP($B9,'物料人数数据'!$A:$I,5,FALSE),0)</f>
      </c>
      <c r="J9">
        <f>IFERROR(VLOOKUP($B9,'物料人数数据'!$A:$I,6,FALSE),0)</f>
      </c>
      <c r="K9">
        <f>IFERROR(VLOOKUP($B9,'物料人数数据'!$A:$I,7,FALSE),0)</f>
      </c>
      <c r="L9">
        <f>IFERROR(VLOOKUP($B9,'物料人数数据'!$A:$I,8,FALSE),0)</f>
      </c>
      <c r="M9">
        <f>IFERROR(VLOOKUP($B9,'物料人数数据'!$A:$I,9,FALSE),0)</f>
      </c>
      <c r="O9" s="63"/>
      <c r="P9" s="62"/>
      <c r="Q9" s="65"/>
    </row>
    <row customHeight="true" ht="20" r="10">
      <c r="A10" s="3">
        <f>'未完工数据透视表'!A11</f>
      </c>
      <c r="B10" s="3">
        <f>'未完工数据透视表'!B11</f>
      </c>
      <c r="C10" s="2">
        <v>1</v>
      </c>
      <c r="D10" s="2">
        <v>3</v>
      </c>
      <c r="E10" s="3">
        <f>IFERROR(VLOOKUP(A10,'未完工数据透视表'!A:F,5,FALSE),0)</f>
      </c>
      <c r="F10" s="3">
        <f>IFERROR(VLOOKUP(A10,'未完工数据透视表'!A:F,4,FALSE),0)</f>
      </c>
      <c r="G10" s="3">
        <f>IFERROR(VLOOKUP(A10,'未完工数据透视表'!A:F,3,FALSE),0)</f>
      </c>
      <c r="H10">
        <f>IFERROR(VLOOKUP($B10,'物料人数数据'!$A:$I,5,FALSE),0)</f>
      </c>
      <c r="I10">
        <f>IFERROR(VLOOKUP($B10,'物料人数数据'!$A:$I,5,FALSE),0)</f>
      </c>
      <c r="J10">
        <f>IFERROR(VLOOKUP($B10,'物料人数数据'!$A:$I,6,FALSE),0)</f>
      </c>
      <c r="K10">
        <f>IFERROR(VLOOKUP($B10,'物料人数数据'!$A:$I,7,FALSE),0)</f>
      </c>
      <c r="L10">
        <f>IFERROR(VLOOKUP($B10,'物料人数数据'!$A:$I,8,FALSE),0)</f>
      </c>
      <c r="M10">
        <f>IFERROR(VLOOKUP($B10,'物料人数数据'!$A:$I,9,FALSE),0)</f>
      </c>
      <c r="O10" s="63"/>
      <c r="P10" s="62"/>
      <c r="Q10" s="65"/>
    </row>
    <row customHeight="true" ht="20" r="11">
      <c r="A11" s="3">
        <f>'未完工数据透视表'!A12</f>
      </c>
      <c r="B11" s="3">
        <f>'未完工数据透视表'!B12</f>
      </c>
      <c r="C11" s="2">
        <v>1</v>
      </c>
      <c r="D11" s="2">
        <v>3</v>
      </c>
      <c r="E11" s="3">
        <f>IFERROR(VLOOKUP(A11,'未完工数据透视表'!A:F,5,FALSE),0)</f>
      </c>
      <c r="F11" s="3">
        <f>IFERROR(VLOOKUP(A11,'未完工数据透视表'!A:F,4,FALSE),0)</f>
      </c>
      <c r="G11" s="3">
        <f>IFERROR(VLOOKUP(A11,'未完工数据透视表'!A:F,3,FALSE),0)</f>
      </c>
      <c r="H11">
        <f>IFERROR(VLOOKUP($B11,'物料人数数据'!$A:$I,5,FALSE),0)</f>
      </c>
      <c r="I11">
        <f>IFERROR(VLOOKUP($B11,'物料人数数据'!$A:$I,5,FALSE),0)</f>
      </c>
      <c r="J11">
        <f>IFERROR(VLOOKUP($B11,'物料人数数据'!$A:$I,6,FALSE),0)</f>
      </c>
      <c r="K11">
        <f>IFERROR(VLOOKUP($B11,'物料人数数据'!$A:$I,7,FALSE),0)</f>
      </c>
      <c r="L11">
        <f>IFERROR(VLOOKUP($B11,'物料人数数据'!$A:$I,8,FALSE),0)</f>
      </c>
      <c r="M11">
        <f>IFERROR(VLOOKUP($B11,'物料人数数据'!$A:$I,9,FALSE),0)</f>
      </c>
      <c r="O11" s="63"/>
      <c r="P11" s="62"/>
      <c r="Q11" s="65"/>
    </row>
    <row customHeight="true" ht="20" r="12">
      <c r="A12" s="3">
        <f>'未完工数据透视表'!A13</f>
      </c>
      <c r="B12" s="2"/>
      <c r="C12" s="2"/>
      <c r="D12" s="2"/>
      <c r="E12" s="2"/>
      <c r="F12" s="2"/>
      <c r="G12" s="2"/>
      <c r="H12">
        <f>IFERROR(VLOOKUP($B12,'物料人数数据'!$A:$I,5,FALSE),0)</f>
      </c>
      <c r="I12">
        <f>IFERROR(VLOOKUP($B12,'物料人数数据'!$A:$I,5,FALSE),0)</f>
      </c>
      <c r="J12">
        <f>IFERROR(VLOOKUP($B12,'物料人数数据'!$A:$I,6,FALSE),0)</f>
      </c>
      <c r="K12">
        <f>IFERROR(VLOOKUP($B12,'物料人数数据'!$A:$I,7,FALSE),0)</f>
      </c>
      <c r="L12">
        <f>IFERROR(VLOOKUP($B12,'物料人数数据'!$A:$I,8,FALSE),0)</f>
      </c>
      <c r="M12">
        <f>IFERROR(VLOOKUP($B12,'物料人数数据'!$A:$I,9,FALSE),0)</f>
      </c>
      <c r="O12" s="63"/>
      <c r="P12" s="62"/>
      <c r="Q12" s="65"/>
    </row>
    <row customHeight="true" ht="20" r="13">
      <c r="A13" s="3"/>
      <c r="B13" s="2"/>
      <c r="C13" s="2"/>
      <c r="D13" s="2"/>
      <c r="E13" s="2"/>
      <c r="F13" s="2"/>
      <c r="G13" s="2"/>
      <c r="H13">
        <f>IFERROR(VLOOKUP($B13,'物料人数数据'!$A:$I,5,FALSE),0)</f>
      </c>
      <c r="I13">
        <f>IFERROR(VLOOKUP($B13,'物料人数数据'!$A:$I,5,FALSE),0)</f>
      </c>
      <c r="J13">
        <f>IFERROR(VLOOKUP($B13,'物料人数数据'!$A:$I,6,FALSE),0)</f>
      </c>
      <c r="K13">
        <f>IFERROR(VLOOKUP($B13,'物料人数数据'!$A:$I,7,FALSE),0)</f>
      </c>
      <c r="L13">
        <f>IFERROR(VLOOKUP($B13,'物料人数数据'!$A:$I,8,FALSE),0)</f>
      </c>
      <c r="M13">
        <f>IFERROR(VLOOKUP($B13,'物料人数数据'!$A:$I,9,FALSE),0)</f>
      </c>
      <c r="O13" s="63"/>
      <c r="P13" s="62"/>
      <c r="Q13" s="65"/>
    </row>
    <row r="14">
      <c r="A14" s="3"/>
      <c r="B14" s="2" t="str">
        <v>13.01.08.005</v>
      </c>
      <c r="C14" s="2">
        <v>1</v>
      </c>
      <c r="D14" s="2">
        <v>3</v>
      </c>
      <c r="E14" s="2">
        <v>0</v>
      </c>
      <c r="F14" s="2">
        <v>0</v>
      </c>
      <c r="G14" s="2">
        <v>63360</v>
      </c>
      <c r="H14">
        <f>IFERROR(VLOOKUP($B14,'物料人数数据'!$A:$I,5,FALSE),0)</f>
      </c>
      <c r="I14">
        <f>IFERROR(VLOOKUP($B14,'物料人数数据'!$A:$I,5,FALSE),0)</f>
      </c>
      <c r="J14">
        <f>IFERROR(VLOOKUP($B14,'物料人数数据'!$A:$I,6,FALSE),0)</f>
      </c>
      <c r="K14">
        <f>IFERROR(VLOOKUP($B14,'物料人数数据'!$A:$I,7,FALSE),0)</f>
      </c>
      <c r="L14">
        <f>IFERROR(VLOOKUP($B14,'物料人数数据'!$A:$I,8,FALSE),0)</f>
      </c>
      <c r="M14">
        <f>IFERROR(VLOOKUP($B14,'物料人数数据'!$A:$I,9,FALSE),0)</f>
      </c>
      <c r="O14" s="63"/>
      <c r="P14" s="62"/>
      <c r="Q14" s="65"/>
    </row>
    <row r="15">
      <c r="A15" s="3"/>
      <c r="B15" s="2" t="str">
        <v>13.01.07.002</v>
      </c>
      <c r="C15" s="2">
        <v>1</v>
      </c>
      <c r="D15" s="2">
        <v>3</v>
      </c>
      <c r="E15" s="2">
        <v>0</v>
      </c>
      <c r="F15" s="2">
        <v>44280</v>
      </c>
      <c r="G15" s="2">
        <v>6120</v>
      </c>
      <c r="H15">
        <f>IFERROR(VLOOKUP($B15,'物料人数数据'!$A:$I,5,FALSE),0)</f>
      </c>
      <c r="I15">
        <f>IFERROR(VLOOKUP($B15,'物料人数数据'!$A:$I,5,FALSE),0)</f>
      </c>
      <c r="J15">
        <f>IFERROR(VLOOKUP($B15,'物料人数数据'!$A:$I,6,FALSE),0)</f>
      </c>
      <c r="K15">
        <f>IFERROR(VLOOKUP($B15,'物料人数数据'!$A:$I,7,FALSE),0)</f>
      </c>
      <c r="L15">
        <f>IFERROR(VLOOKUP($B15,'物料人数数据'!$A:$I,8,FALSE),0)</f>
      </c>
      <c r="M15">
        <f>IFERROR(VLOOKUP($B15,'物料人数数据'!$A:$I,9,FALSE),0)</f>
      </c>
      <c r="O15" s="63"/>
      <c r="P15" s="62"/>
      <c r="Q15" s="65"/>
    </row>
    <row r="16">
      <c r="A16" s="3"/>
      <c r="B16" s="2" t="str">
        <v>13.01.05.006</v>
      </c>
      <c r="C16" s="2">
        <v>1</v>
      </c>
      <c r="D16" s="2">
        <v>3</v>
      </c>
      <c r="E16" s="2">
        <v>62640</v>
      </c>
      <c r="F16" s="2">
        <v>14400</v>
      </c>
      <c r="G16" s="2">
        <v>12600</v>
      </c>
      <c r="H16">
        <f>IFERROR(VLOOKUP($B16,'物料人数数据'!$A:$I,5,FALSE),0)</f>
      </c>
      <c r="I16">
        <f>IFERROR(VLOOKUP($B16,'物料人数数据'!$A:$I,5,FALSE),0)</f>
      </c>
      <c r="J16">
        <f>IFERROR(VLOOKUP($B16,'物料人数数据'!$A:$I,6,FALSE),0)</f>
      </c>
      <c r="K16">
        <f>IFERROR(VLOOKUP($B16,'物料人数数据'!$A:$I,7,FALSE),0)</f>
      </c>
      <c r="L16">
        <f>IFERROR(VLOOKUP($B16,'物料人数数据'!$A:$I,8,FALSE),0)</f>
      </c>
      <c r="M16">
        <f>IFERROR(VLOOKUP($B16,'物料人数数据'!$A:$I,9,FALSE),0)</f>
      </c>
      <c r="O16" s="63"/>
      <c r="P16" s="62"/>
    </row>
    <row r="17">
      <c r="A17" s="3"/>
      <c r="B17" s="2" t="str">
        <v>13.01.02.025</v>
      </c>
      <c r="C17" s="2">
        <v>1</v>
      </c>
      <c r="D17" s="2">
        <v>3</v>
      </c>
      <c r="E17" s="2">
        <v>936360</v>
      </c>
      <c r="F17" s="2">
        <v>642600</v>
      </c>
      <c r="G17" s="2">
        <v>523800</v>
      </c>
      <c r="H17">
        <f>IFERROR(VLOOKUP($B17,'物料人数数据'!$A:$I,5,FALSE),0)</f>
      </c>
      <c r="I17">
        <f>IFERROR(VLOOKUP($B17,'物料人数数据'!$A:$I,5,FALSE),0)</f>
      </c>
      <c r="J17">
        <f>IFERROR(VLOOKUP($B17,'物料人数数据'!$A:$I,6,FALSE),0)</f>
      </c>
      <c r="K17">
        <f>IFERROR(VLOOKUP($B17,'物料人数数据'!$A:$I,7,FALSE),0)</f>
      </c>
      <c r="L17">
        <f>IFERROR(VLOOKUP($B17,'物料人数数据'!$A:$I,8,FALSE),0)</f>
      </c>
      <c r="M17">
        <f>IFERROR(VLOOKUP($B17,'物料人数数据'!$A:$I,9,FALSE),0)</f>
      </c>
      <c r="O17" s="63"/>
      <c r="P17" s="62"/>
    </row>
    <row r="18">
      <c r="A18" s="3"/>
      <c r="B18" s="2" t="str">
        <v>13.01.05.018</v>
      </c>
      <c r="C18" s="2">
        <v>1</v>
      </c>
      <c r="D18" s="2">
        <v>3</v>
      </c>
      <c r="E18" s="2">
        <v>62640</v>
      </c>
      <c r="F18" s="2">
        <v>14400</v>
      </c>
      <c r="G18" s="2">
        <v>3240</v>
      </c>
      <c r="H18">
        <f>IFERROR(VLOOKUP($B18,'物料人数数据'!$A:$I,5,FALSE),0)</f>
      </c>
      <c r="I18">
        <f>IFERROR(VLOOKUP($B18,'物料人数数据'!$A:$I,5,FALSE),0)</f>
      </c>
      <c r="J18">
        <f>IFERROR(VLOOKUP($B18,'物料人数数据'!$A:$I,6,FALSE),0)</f>
      </c>
      <c r="K18">
        <f>IFERROR(VLOOKUP($B18,'物料人数数据'!$A:$I,7,FALSE),0)</f>
      </c>
      <c r="L18">
        <f>IFERROR(VLOOKUP($B18,'物料人数数据'!$A:$I,8,FALSE),0)</f>
      </c>
      <c r="M18">
        <f>IFERROR(VLOOKUP($B18,'物料人数数据'!$A:$I,9,FALSE),0)</f>
      </c>
      <c r="O18" s="63"/>
      <c r="P18" s="62"/>
    </row>
    <row r="19">
      <c r="A19" s="3"/>
      <c r="B19" s="2" t="str">
        <v>13.01.05.011</v>
      </c>
      <c r="C19" s="2">
        <v>1</v>
      </c>
      <c r="D19" s="2">
        <v>3</v>
      </c>
      <c r="E19" s="2">
        <v>15120</v>
      </c>
      <c r="F19" s="2">
        <v>3600</v>
      </c>
      <c r="G19" s="2">
        <v>3240</v>
      </c>
      <c r="H19">
        <f>IFERROR(VLOOKUP($B19,'物料人数数据'!$A:$I,5,FALSE),0)</f>
      </c>
      <c r="I19">
        <f>IFERROR(VLOOKUP($B19,'物料人数数据'!$A:$I,5,FALSE),0)</f>
      </c>
      <c r="J19">
        <f>IFERROR(VLOOKUP($B19,'物料人数数据'!$A:$I,6,FALSE),0)</f>
      </c>
      <c r="K19">
        <f>IFERROR(VLOOKUP($B19,'物料人数数据'!$A:$I,7,FALSE),0)</f>
      </c>
      <c r="L19">
        <f>IFERROR(VLOOKUP($B19,'物料人数数据'!$A:$I,8,FALSE),0)</f>
      </c>
      <c r="M19">
        <f>IFERROR(VLOOKUP($B19,'物料人数数据'!$A:$I,9,FALSE),0)</f>
      </c>
      <c r="O19" s="63"/>
      <c r="P19" s="62"/>
    </row>
    <row r="20">
      <c r="A20" s="3"/>
      <c r="B20" s="2" t="str">
        <v>13.01.04.042</v>
      </c>
      <c r="C20" s="2">
        <v>1</v>
      </c>
      <c r="D20" s="2">
        <v>3</v>
      </c>
      <c r="E20" s="2">
        <v>212400</v>
      </c>
      <c r="F20" s="2">
        <v>342360</v>
      </c>
      <c r="G20" s="2">
        <v>50400</v>
      </c>
      <c r="H20">
        <f>IFERROR(VLOOKUP($B20,'物料人数数据'!$A:$I,5,FALSE),0)</f>
      </c>
      <c r="I20">
        <f>IFERROR(VLOOKUP($B20,'物料人数数据'!$A:$I,5,FALSE),0)</f>
      </c>
      <c r="J20">
        <f>IFERROR(VLOOKUP($B20,'物料人数数据'!$A:$I,6,FALSE),0)</f>
      </c>
      <c r="K20">
        <f>IFERROR(VLOOKUP($B20,'物料人数数据'!$A:$I,7,FALSE),0)</f>
      </c>
      <c r="L20">
        <f>IFERROR(VLOOKUP($B20,'物料人数数据'!$A:$I,8,FALSE),0)</f>
      </c>
      <c r="M20">
        <f>IFERROR(VLOOKUP($B20,'物料人数数据'!$A:$I,9,FALSE),0)</f>
      </c>
      <c r="O20" s="63"/>
      <c r="P20" s="62"/>
    </row>
    <row r="21">
      <c r="A21" s="3"/>
      <c r="B21" s="2" t="str">
        <v>13.01.04.047</v>
      </c>
      <c r="C21" s="2">
        <v>1</v>
      </c>
      <c r="D21" s="2">
        <v>3</v>
      </c>
      <c r="E21" s="2">
        <v>0</v>
      </c>
      <c r="F21" s="2">
        <v>0</v>
      </c>
      <c r="G21" s="2">
        <v>6120</v>
      </c>
      <c r="H21">
        <f>IFERROR(VLOOKUP($B21,'物料人数数据'!$A:$I,5,FALSE),0)</f>
      </c>
      <c r="I21">
        <f>IFERROR(VLOOKUP($B21,'物料人数数据'!$A:$I,5,FALSE),0)</f>
      </c>
      <c r="J21">
        <f>IFERROR(VLOOKUP($B21,'物料人数数据'!$A:$I,6,FALSE),0)</f>
      </c>
      <c r="K21">
        <f>IFERROR(VLOOKUP($B21,'物料人数数据'!$A:$I,7,FALSE),0)</f>
      </c>
      <c r="L21">
        <f>IFERROR(VLOOKUP($B21,'物料人数数据'!$A:$I,8,FALSE),0)</f>
      </c>
      <c r="M21">
        <f>IFERROR(VLOOKUP($B21,'物料人数数据'!$A:$I,9,FALSE),0)</f>
      </c>
      <c r="O21" s="63"/>
      <c r="P21" s="62"/>
    </row>
    <row r="22">
      <c r="A22" s="3"/>
      <c r="B22" s="2"/>
      <c r="C22" s="2"/>
      <c r="D22" s="2"/>
      <c r="E22" s="2"/>
      <c r="F22" s="2"/>
      <c r="G22" s="2"/>
      <c r="H22">
        <f>IFERROR(VLOOKUP($B22,'物料人数数据'!$A:$I,5,FALSE),0)</f>
      </c>
      <c r="I22">
        <f>IFERROR(VLOOKUP($B22,'物料人数数据'!$A:$I,5,FALSE),0)</f>
      </c>
      <c r="J22">
        <f>IFERROR(VLOOKUP($B22,'物料人数数据'!$A:$I,6,FALSE),0)</f>
      </c>
      <c r="K22">
        <f>IFERROR(VLOOKUP($B22,'物料人数数据'!$A:$I,7,FALSE),0)</f>
      </c>
      <c r="L22">
        <f>IFERROR(VLOOKUP($B22,'物料人数数据'!$A:$I,8,FALSE),0)</f>
      </c>
      <c r="M22">
        <f>IFERROR(VLOOKUP($B22,'物料人数数据'!$A:$I,9,FALSE),0)</f>
      </c>
      <c r="O22" s="63"/>
      <c r="P22" s="62"/>
    </row>
    <row r="23">
      <c r="A23" s="3"/>
      <c r="B23" s="2"/>
      <c r="C23" s="2"/>
      <c r="D23" s="2"/>
      <c r="E23" s="2"/>
      <c r="F23" s="2"/>
      <c r="G23" s="2"/>
      <c r="H23">
        <f>IFERROR(VLOOKUP($B23,'物料人数数据'!$A:$I,5,FALSE),0)</f>
      </c>
      <c r="I23">
        <f>IFERROR(VLOOKUP($B23,'物料人数数据'!$A:$I,5,FALSE),0)</f>
      </c>
      <c r="J23">
        <f>IFERROR(VLOOKUP($B23,'物料人数数据'!$A:$I,6,FALSE),0)</f>
      </c>
      <c r="K23">
        <f>IFERROR(VLOOKUP($B23,'物料人数数据'!$A:$I,7,FALSE),0)</f>
      </c>
      <c r="L23">
        <f>IFERROR(VLOOKUP($B23,'物料人数数据'!$A:$I,8,FALSE),0)</f>
      </c>
      <c r="M23">
        <f>IFERROR(VLOOKUP($B23,'物料人数数据'!$A:$I,9,FALSE),0)</f>
      </c>
      <c r="O23" s="63"/>
      <c r="P23" s="62"/>
    </row>
    <row r="24">
      <c r="A24" s="3"/>
      <c r="B24" s="2" t="str">
        <v>product_name</v>
      </c>
      <c r="C24" s="2" t="str">
        <v>product_num</v>
      </c>
      <c r="D24" s="2" t="str">
        <v>process_num</v>
      </c>
      <c r="E24" s="2" t="str">
        <v>process1</v>
      </c>
      <c r="F24" s="2" t="str">
        <v>process2</v>
      </c>
      <c r="G24" s="2" t="str">
        <v>process3</v>
      </c>
      <c r="H24">
        <f>IFERROR(VLOOKUP($B24,'物料人数数据'!$A:$I,5,FALSE),0)</f>
      </c>
      <c r="I24">
        <f>IFERROR(VLOOKUP($B24,'物料人数数据'!$A:$I,5,FALSE),0)</f>
      </c>
      <c r="J24">
        <f>IFERROR(VLOOKUP($B24,'物料人数数据'!$A:$I,6,FALSE),0)</f>
      </c>
      <c r="K24">
        <f>IFERROR(VLOOKUP($B24,'物料人数数据'!$A:$I,7,FALSE),0)</f>
      </c>
      <c r="L24">
        <f>IFERROR(VLOOKUP($B24,'物料人数数据'!$A:$I,8,FALSE),0)</f>
      </c>
      <c r="M24">
        <f>IFERROR(VLOOKUP($B24,'物料人数数据'!$A:$I,9,FALSE),0)</f>
      </c>
      <c r="O24" s="63"/>
      <c r="P24" s="62"/>
    </row>
    <row r="25">
      <c r="A25" s="3"/>
      <c r="B25" s="2" t="str">
        <v>13.01.02.025</v>
      </c>
      <c r="C25" s="2">
        <v>1</v>
      </c>
      <c r="D25" s="2">
        <v>3</v>
      </c>
      <c r="E25" s="2">
        <v>0</v>
      </c>
      <c r="F25" s="2">
        <v>133560</v>
      </c>
      <c r="G25" s="2">
        <v>523800</v>
      </c>
      <c r="H25">
        <f>IFERROR(VLOOKUP($B25,'物料人数数据'!$A:$I,5,FALSE),0)</f>
      </c>
      <c r="I25">
        <f>IFERROR(VLOOKUP($B25,'物料人数数据'!$A:$I,5,FALSE),0)</f>
      </c>
      <c r="J25">
        <f>IFERROR(VLOOKUP($B25,'物料人数数据'!$A:$I,6,FALSE),0)</f>
      </c>
      <c r="K25">
        <f>IFERROR(VLOOKUP($B25,'物料人数数据'!$A:$I,7,FALSE),0)</f>
      </c>
      <c r="L25">
        <f>IFERROR(VLOOKUP($B25,'物料人数数据'!$A:$I,8,FALSE),0)</f>
      </c>
      <c r="M25">
        <f>IFERROR(VLOOKUP($B25,'物料人数数据'!$A:$I,9,FALSE),0)</f>
      </c>
      <c r="O25" s="63"/>
      <c r="P25" s="62"/>
    </row>
    <row r="26">
      <c r="B26" s="2" t="str">
        <v>13.01.02.024</v>
      </c>
      <c r="C26" s="2">
        <v>1</v>
      </c>
      <c r="D26" s="2">
        <v>3</v>
      </c>
      <c r="E26" s="2">
        <v>0</v>
      </c>
      <c r="F26" s="2">
        <v>23760</v>
      </c>
      <c r="G26" s="2">
        <v>18000</v>
      </c>
      <c r="H26">
        <f>IFERROR(VLOOKUP($B26,'物料人数数据'!$A:$I,5,FALSE),0)</f>
      </c>
      <c r="I26">
        <f>IFERROR(VLOOKUP($B26,'物料人数数据'!$A:$I,5,FALSE),0)</f>
      </c>
      <c r="J26">
        <f>IFERROR(VLOOKUP($B26,'物料人数数据'!$A:$I,6,FALSE),0)</f>
      </c>
      <c r="K26">
        <f>IFERROR(VLOOKUP($B26,'物料人数数据'!$A:$I,7,FALSE),0)</f>
      </c>
      <c r="L26">
        <f>IFERROR(VLOOKUP($B26,'物料人数数据'!$A:$I,8,FALSE),0)</f>
      </c>
      <c r="M26">
        <f>IFERROR(VLOOKUP($B26,'物料人数数据'!$A:$I,9,FALSE),0)</f>
      </c>
      <c r="O26" s="63"/>
      <c r="P26" s="62"/>
    </row>
    <row r="27">
      <c r="A27" s="3"/>
      <c r="B27" s="2" t="str">
        <v>13.01.08.010</v>
      </c>
      <c r="C27" s="2">
        <v>1</v>
      </c>
      <c r="D27" s="2">
        <v>3</v>
      </c>
      <c r="E27" s="2">
        <v>0</v>
      </c>
      <c r="F27" s="2">
        <v>0</v>
      </c>
      <c r="G27" s="2">
        <v>5760</v>
      </c>
      <c r="H27">
        <f>IFERROR(VLOOKUP($B27,'物料人数数据'!$A:$I,5,FALSE),0)</f>
      </c>
      <c r="I27">
        <f>IFERROR(VLOOKUP($B27,'物料人数数据'!$A:$I,5,FALSE),0)</f>
      </c>
      <c r="J27">
        <f>IFERROR(VLOOKUP($B27,'物料人数数据'!$A:$I,6,FALSE),0)</f>
      </c>
      <c r="K27">
        <f>IFERROR(VLOOKUP($B27,'物料人数数据'!$A:$I,7,FALSE),0)</f>
      </c>
      <c r="L27">
        <f>IFERROR(VLOOKUP($B27,'物料人数数据'!$A:$I,8,FALSE),0)</f>
      </c>
      <c r="M27">
        <f>IFERROR(VLOOKUP($B27,'物料人数数据'!$A:$I,9,FALSE),0)</f>
      </c>
      <c r="O27" s="63"/>
      <c r="P27" s="62"/>
    </row>
    <row r="28">
      <c r="A28" s="3"/>
      <c r="B28" s="2" t="str">
        <v>13.01.05.013</v>
      </c>
      <c r="C28" s="2">
        <v>1</v>
      </c>
      <c r="D28" s="2">
        <v>3</v>
      </c>
      <c r="E28" s="2">
        <v>0</v>
      </c>
      <c r="F28" s="2">
        <v>4680</v>
      </c>
      <c r="G28" s="2">
        <v>6480</v>
      </c>
      <c r="H28">
        <f>IFERROR(VLOOKUP($B28,'物料人数数据'!$A:$I,5,FALSE),0)</f>
      </c>
      <c r="I28">
        <f>IFERROR(VLOOKUP($B28,'物料人数数据'!$A:$I,5,FALSE),0)</f>
      </c>
      <c r="J28">
        <f>IFERROR(VLOOKUP($B28,'物料人数数据'!$A:$I,6,FALSE),0)</f>
      </c>
      <c r="K28">
        <f>IFERROR(VLOOKUP($B28,'物料人数数据'!$A:$I,7,FALSE),0)</f>
      </c>
      <c r="L28">
        <f>IFERROR(VLOOKUP($B28,'物料人数数据'!$A:$I,8,FALSE),0)</f>
      </c>
      <c r="M28">
        <f>IFERROR(VLOOKUP($B28,'物料人数数据'!$A:$I,9,FALSE),0)</f>
      </c>
      <c r="O28" s="63"/>
      <c r="P28" s="62"/>
    </row>
    <row r="29">
      <c r="A29" s="3"/>
      <c r="B29" s="2" t="str">
        <v>13.01.04.053</v>
      </c>
      <c r="C29" s="2">
        <v>1</v>
      </c>
      <c r="D29" s="2">
        <v>3</v>
      </c>
      <c r="E29" s="2">
        <v>172080</v>
      </c>
      <c r="F29" s="2">
        <v>268920</v>
      </c>
      <c r="G29" s="2">
        <v>39600</v>
      </c>
      <c r="H29">
        <f>IFERROR(VLOOKUP($B29,'物料人数数据'!$A:$I,5,FALSE),0)</f>
      </c>
      <c r="I29">
        <f>IFERROR(VLOOKUP($B29,'物料人数数据'!$A:$I,5,FALSE),0)</f>
      </c>
      <c r="J29">
        <f>IFERROR(VLOOKUP($B29,'物料人数数据'!$A:$I,6,FALSE),0)</f>
      </c>
      <c r="K29">
        <f>IFERROR(VLOOKUP($B29,'物料人数数据'!$A:$I,7,FALSE),0)</f>
      </c>
      <c r="L29">
        <f>IFERROR(VLOOKUP($B29,'物料人数数据'!$A:$I,8,FALSE),0)</f>
      </c>
      <c r="M29">
        <f>IFERROR(VLOOKUP($B29,'物料人数数据'!$A:$I,9,FALSE),0)</f>
      </c>
      <c r="O29" s="63"/>
      <c r="P29" s="62"/>
    </row>
    <row r="30">
      <c r="A30" s="3"/>
      <c r="B30" s="2" t="str">
        <v>13.01.07.005</v>
      </c>
      <c r="C30" s="2">
        <v>1</v>
      </c>
      <c r="D30" s="2">
        <v>3</v>
      </c>
      <c r="E30" s="2">
        <v>221040</v>
      </c>
      <c r="F30" s="2">
        <v>240120</v>
      </c>
      <c r="G30" s="2">
        <v>20160</v>
      </c>
      <c r="H30">
        <f>IFERROR(VLOOKUP($B30,'物料人数数据'!$A:$I,5,FALSE),0)</f>
      </c>
      <c r="I30">
        <f>IFERROR(VLOOKUP($B30,'物料人数数据'!$A:$I,5,FALSE),0)</f>
      </c>
      <c r="J30">
        <f>IFERROR(VLOOKUP($B30,'物料人数数据'!$A:$I,6,FALSE),0)</f>
      </c>
      <c r="K30">
        <f>IFERROR(VLOOKUP($B30,'物料人数数据'!$A:$I,7,FALSE),0)</f>
      </c>
      <c r="L30">
        <f>IFERROR(VLOOKUP($B30,'物料人数数据'!$A:$I,8,FALSE),0)</f>
      </c>
      <c r="M30">
        <f>IFERROR(VLOOKUP($B30,'物料人数数据'!$A:$I,9,FALSE),0)</f>
      </c>
      <c r="O30" s="63"/>
      <c r="P30" s="62"/>
    </row>
    <row r="31">
      <c r="A31" s="3"/>
      <c r="B31" s="2" t="str">
        <v>13.01.07.002</v>
      </c>
      <c r="C31" s="2">
        <v>1</v>
      </c>
      <c r="D31" s="2">
        <v>3</v>
      </c>
      <c r="E31" s="2">
        <v>159120</v>
      </c>
      <c r="F31" s="2">
        <v>172800</v>
      </c>
      <c r="G31" s="2">
        <v>14400</v>
      </c>
      <c r="H31">
        <f>IFERROR(VLOOKUP($B31,'物料人数数据'!$A:$I,5,FALSE),0)</f>
      </c>
      <c r="I31">
        <f>IFERROR(VLOOKUP($B31,'物料人数数据'!$A:$I,5,FALSE),0)</f>
      </c>
      <c r="J31">
        <f>IFERROR(VLOOKUP($B31,'物料人数数据'!$A:$I,6,FALSE),0)</f>
      </c>
      <c r="K31">
        <f>IFERROR(VLOOKUP($B31,'物料人数数据'!$A:$I,7,FALSE),0)</f>
      </c>
      <c r="L31">
        <f>IFERROR(VLOOKUP($B31,'物料人数数据'!$A:$I,8,FALSE),0)</f>
      </c>
      <c r="M31">
        <f>IFERROR(VLOOKUP($B31,'物料人数数据'!$A:$I,9,FALSE),0)</f>
      </c>
      <c r="O31" s="63"/>
      <c r="P31" s="62"/>
    </row>
    <row r="32">
      <c r="A32" s="3"/>
      <c r="B32" s="2" t="str">
        <v>13.01.08.006</v>
      </c>
      <c r="C32" s="2">
        <v>1</v>
      </c>
      <c r="D32" s="2">
        <v>3</v>
      </c>
      <c r="E32" s="2">
        <v>127440</v>
      </c>
      <c r="F32" s="2">
        <v>167400</v>
      </c>
      <c r="G32" s="2">
        <v>91440</v>
      </c>
      <c r="H32">
        <f>IFERROR(VLOOKUP($B32,'物料人数数据'!$A:$I,5,FALSE),0)</f>
      </c>
      <c r="I32">
        <f>IFERROR(VLOOKUP($B32,'物料人数数据'!$A:$I,5,FALSE),0)</f>
      </c>
      <c r="J32">
        <f>IFERROR(VLOOKUP($B32,'物料人数数据'!$A:$I,6,FALSE),0)</f>
      </c>
      <c r="K32">
        <f>IFERROR(VLOOKUP($B32,'物料人数数据'!$A:$I,7,FALSE),0)</f>
      </c>
      <c r="L32">
        <f>IFERROR(VLOOKUP($B32,'物料人数数据'!$A:$I,8,FALSE),0)</f>
      </c>
      <c r="M32">
        <f>IFERROR(VLOOKUP($B32,'物料人数数据'!$A:$I,9,FALSE),0)</f>
      </c>
      <c r="O32" s="63"/>
      <c r="P32" s="62"/>
    </row>
    <row r="33">
      <c r="A33" s="3"/>
      <c r="B33" s="2" t="str">
        <v>13.01.05.017</v>
      </c>
      <c r="C33" s="2">
        <v>1</v>
      </c>
      <c r="D33" s="2">
        <v>3</v>
      </c>
      <c r="E33" s="2">
        <v>219240</v>
      </c>
      <c r="F33" s="2">
        <v>50400</v>
      </c>
      <c r="G33" s="2">
        <v>11520</v>
      </c>
      <c r="H33">
        <f>IFERROR(VLOOKUP($B33,'物料人数数据'!$A:$I,5,FALSE),0)</f>
      </c>
      <c r="I33">
        <f>IFERROR(VLOOKUP($B33,'物料人数数据'!$A:$I,5,FALSE),0)</f>
      </c>
      <c r="J33">
        <f>IFERROR(VLOOKUP($B33,'物料人数数据'!$A:$I,6,FALSE),0)</f>
      </c>
      <c r="K33">
        <f>IFERROR(VLOOKUP($B33,'物料人数数据'!$A:$I,7,FALSE),0)</f>
      </c>
      <c r="L33">
        <f>IFERROR(VLOOKUP($B33,'物料人数数据'!$A:$I,8,FALSE),0)</f>
      </c>
      <c r="M33">
        <f>IFERROR(VLOOKUP($B33,'物料人数数据'!$A:$I,9,FALSE),0)</f>
      </c>
      <c r="O33" s="63"/>
      <c r="P33" s="62"/>
    </row>
    <row r="34">
      <c r="A34" s="3"/>
      <c r="B34" s="2" t="str">
        <v>13.01.05.013</v>
      </c>
      <c r="C34" s="2">
        <v>1</v>
      </c>
      <c r="D34" s="2">
        <v>3</v>
      </c>
      <c r="E34" s="2">
        <v>83160</v>
      </c>
      <c r="F34" s="2">
        <v>19080</v>
      </c>
      <c r="G34" s="2">
        <v>16920</v>
      </c>
      <c r="H34">
        <f>IFERROR(VLOOKUP($B34,'物料人数数据'!$A:$I,5,FALSE),0)</f>
      </c>
      <c r="I34">
        <f>IFERROR(VLOOKUP($B34,'物料人数数据'!$A:$I,5,FALSE),0)</f>
      </c>
      <c r="J34">
        <f>IFERROR(VLOOKUP($B34,'物料人数数据'!$A:$I,6,FALSE),0)</f>
      </c>
      <c r="K34">
        <f>IFERROR(VLOOKUP($B34,'物料人数数据'!$A:$I,7,FALSE),0)</f>
      </c>
      <c r="L34">
        <f>IFERROR(VLOOKUP($B34,'物料人数数据'!$A:$I,8,FALSE),0)</f>
      </c>
      <c r="M34">
        <f>IFERROR(VLOOKUP($B34,'物料人数数据'!$A:$I,9,FALSE),0)</f>
      </c>
      <c r="O34" s="63"/>
      <c r="P34" s="62"/>
    </row>
    <row r="35">
      <c r="A35" s="3"/>
      <c r="B35" s="2" t="str">
        <v>13.01.04.042</v>
      </c>
      <c r="C35" s="2">
        <v>1</v>
      </c>
      <c r="D35" s="2">
        <v>3</v>
      </c>
      <c r="E35" s="2">
        <v>38880</v>
      </c>
      <c r="F35" s="2">
        <v>61200</v>
      </c>
      <c r="G35" s="2">
        <v>9000</v>
      </c>
      <c r="H35">
        <f>IFERROR(VLOOKUP($B35,'物料人数数据'!$A:$I,5,FALSE),0)</f>
      </c>
      <c r="I35">
        <f>IFERROR(VLOOKUP($B35,'物料人数数据'!$A:$I,5,FALSE),0)</f>
      </c>
      <c r="J35">
        <f>IFERROR(VLOOKUP($B35,'物料人数数据'!$A:$I,6,FALSE),0)</f>
      </c>
      <c r="K35">
        <f>IFERROR(VLOOKUP($B35,'物料人数数据'!$A:$I,7,FALSE),0)</f>
      </c>
      <c r="L35">
        <f>IFERROR(VLOOKUP($B35,'物料人数数据'!$A:$I,8,FALSE),0)</f>
      </c>
      <c r="M35">
        <f>IFERROR(VLOOKUP($B35,'物料人数数据'!$A:$I,9,FALSE),0)</f>
      </c>
      <c r="O35" s="63"/>
      <c r="P35" s="62"/>
    </row>
    <row r="36">
      <c r="A36" s="3"/>
      <c r="B36" s="2" t="str">
        <v>13.01.02.038</v>
      </c>
      <c r="C36" s="2">
        <v>1</v>
      </c>
      <c r="D36" s="2">
        <v>3</v>
      </c>
      <c r="E36" s="2">
        <v>43200</v>
      </c>
      <c r="F36" s="2">
        <v>11880</v>
      </c>
      <c r="G36" s="2">
        <v>7560</v>
      </c>
      <c r="H36">
        <f>IFERROR(VLOOKUP($B36,'物料人数数据'!$A:$I,5,FALSE),0)</f>
      </c>
      <c r="I36">
        <f>IFERROR(VLOOKUP($B36,'物料人数数据'!$A:$I,5,FALSE),0)</f>
      </c>
      <c r="J36">
        <f>IFERROR(VLOOKUP($B36,'物料人数数据'!$A:$I,6,FALSE),0)</f>
      </c>
      <c r="K36">
        <f>IFERROR(VLOOKUP($B36,'物料人数数据'!$A:$I,7,FALSE),0)</f>
      </c>
      <c r="L36">
        <f>IFERROR(VLOOKUP($B36,'物料人数数据'!$A:$I,8,FALSE),0)</f>
      </c>
      <c r="M36">
        <f>IFERROR(VLOOKUP($B36,'物料人数数据'!$A:$I,9,FALSE),0)</f>
      </c>
      <c r="O36" s="63"/>
      <c r="P36" s="62"/>
    </row>
    <row r="37">
      <c r="A37" s="3"/>
      <c r="B37" s="2" t="str">
        <v>13.01.07.008</v>
      </c>
      <c r="C37" s="2">
        <v>1</v>
      </c>
      <c r="D37" s="2">
        <v>3</v>
      </c>
      <c r="E37" s="2">
        <v>21600</v>
      </c>
      <c r="F37" s="2">
        <v>24120</v>
      </c>
      <c r="G37" s="2">
        <v>2160</v>
      </c>
      <c r="H37">
        <f>IFERROR(VLOOKUP($B37,'物料人数数据'!$A:$I,5,FALSE),0)</f>
      </c>
      <c r="I37">
        <f>IFERROR(VLOOKUP($B37,'物料人数数据'!$A:$I,5,FALSE),0)</f>
      </c>
      <c r="J37">
        <f>IFERROR(VLOOKUP($B37,'物料人数数据'!$A:$I,6,FALSE),0)</f>
      </c>
      <c r="K37">
        <f>IFERROR(VLOOKUP($B37,'物料人数数据'!$A:$I,7,FALSE),0)</f>
      </c>
      <c r="L37">
        <f>IFERROR(VLOOKUP($B37,'物料人数数据'!$A:$I,8,FALSE),0)</f>
      </c>
      <c r="M37">
        <f>IFERROR(VLOOKUP($B37,'物料人数数据'!$A:$I,9,FALSE),0)</f>
      </c>
      <c r="O37" s="63"/>
      <c r="P37" s="62"/>
    </row>
    <row r="38">
      <c r="A38" s="3"/>
      <c r="B38" s="2" t="str">
        <v>13.01.05.035</v>
      </c>
      <c r="C38" s="2">
        <v>1</v>
      </c>
      <c r="D38" s="2">
        <v>3</v>
      </c>
      <c r="E38" s="2">
        <v>31320</v>
      </c>
      <c r="F38" s="2">
        <v>7200</v>
      </c>
      <c r="G38" s="2">
        <v>15120</v>
      </c>
      <c r="H38">
        <f>IFERROR(VLOOKUP($B38,'物料人数数据'!$A:$I,5,FALSE),0)</f>
      </c>
      <c r="I38">
        <f>IFERROR(VLOOKUP($B38,'物料人数数据'!$A:$I,5,FALSE),0)</f>
      </c>
      <c r="J38">
        <f>IFERROR(VLOOKUP($B38,'物料人数数据'!$A:$I,6,FALSE),0)</f>
      </c>
      <c r="K38">
        <f>IFERROR(VLOOKUP($B38,'物料人数数据'!$A:$I,7,FALSE),0)</f>
      </c>
      <c r="L38">
        <f>IFERROR(VLOOKUP($B38,'物料人数数据'!$A:$I,8,FALSE),0)</f>
      </c>
      <c r="M38">
        <f>IFERROR(VLOOKUP($B38,'物料人数数据'!$A:$I,9,FALSE),0)</f>
      </c>
      <c r="O38" s="63"/>
      <c r="P38" s="62"/>
    </row>
    <row r="39">
      <c r="A39" s="3"/>
      <c r="B39" s="2" t="str">
        <v>13.01.04.056</v>
      </c>
      <c r="C39" s="2">
        <v>1</v>
      </c>
      <c r="D39" s="2">
        <v>3</v>
      </c>
      <c r="E39" s="2">
        <v>59040</v>
      </c>
      <c r="F39" s="2">
        <v>9000</v>
      </c>
      <c r="G39" s="2">
        <v>11880</v>
      </c>
      <c r="H39">
        <f>IFERROR(VLOOKUP($B39,'物料人数数据'!$A:$I,5,FALSE),0)</f>
      </c>
      <c r="I39">
        <f>IFERROR(VLOOKUP($B39,'物料人数数据'!$A:$I,5,FALSE),0)</f>
      </c>
      <c r="J39">
        <f>IFERROR(VLOOKUP($B39,'物料人数数据'!$A:$I,6,FALSE),0)</f>
      </c>
      <c r="K39">
        <f>IFERROR(VLOOKUP($B39,'物料人数数据'!$A:$I,7,FALSE),0)</f>
      </c>
      <c r="L39">
        <f>IFERROR(VLOOKUP($B39,'物料人数数据'!$A:$I,8,FALSE),0)</f>
      </c>
      <c r="M39">
        <f>IFERROR(VLOOKUP($B39,'物料人数数据'!$A:$I,9,FALSE),0)</f>
      </c>
      <c r="O39" s="63"/>
      <c r="P39" s="62"/>
    </row>
    <row r="40">
      <c r="A40" s="3"/>
      <c r="B40" s="2" t="str">
        <v>13.01.08.010</v>
      </c>
      <c r="C40" s="2">
        <v>1</v>
      </c>
      <c r="D40" s="2">
        <v>3</v>
      </c>
      <c r="E40" s="2">
        <v>18360</v>
      </c>
      <c r="F40" s="2">
        <v>23760</v>
      </c>
      <c r="G40" s="2">
        <v>12960</v>
      </c>
      <c r="H40">
        <f>IFERROR(VLOOKUP($B40,'物料人数数据'!$A:$I,5,FALSE),0)</f>
      </c>
      <c r="I40">
        <f>IFERROR(VLOOKUP($B40,'物料人数数据'!$A:$I,5,FALSE),0)</f>
      </c>
      <c r="J40">
        <f>IFERROR(VLOOKUP($B40,'物料人数数据'!$A:$I,6,FALSE),0)</f>
      </c>
      <c r="K40">
        <f>IFERROR(VLOOKUP($B40,'物料人数数据'!$A:$I,7,FALSE),0)</f>
      </c>
      <c r="L40">
        <f>IFERROR(VLOOKUP($B40,'物料人数数据'!$A:$I,8,FALSE),0)</f>
      </c>
      <c r="M40">
        <f>IFERROR(VLOOKUP($B40,'物料人数数据'!$A:$I,9,FALSE),0)</f>
      </c>
      <c r="O40" s="63"/>
      <c r="P40" s="62"/>
    </row>
    <row r="41">
      <c r="B41" s="2" t="str">
        <v>13.01.04.047</v>
      </c>
      <c r="C41" s="2">
        <v>1</v>
      </c>
      <c r="D41" s="2">
        <v>3</v>
      </c>
      <c r="E41" s="2">
        <v>29520</v>
      </c>
      <c r="F41" s="2">
        <v>4320</v>
      </c>
      <c r="G41" s="2">
        <v>6120</v>
      </c>
      <c r="H41">
        <f>IFERROR(VLOOKUP($B41,'物料人数数据'!$A:$I,5,FALSE),0)</f>
      </c>
      <c r="I41">
        <f>IFERROR(VLOOKUP($B41,'物料人数数据'!$A:$I,5,FALSE),0)</f>
      </c>
      <c r="J41">
        <f>IFERROR(VLOOKUP($B41,'物料人数数据'!$A:$I,6,FALSE),0)</f>
      </c>
      <c r="K41">
        <f>IFERROR(VLOOKUP($B41,'物料人数数据'!$A:$I,7,FALSE),0)</f>
      </c>
      <c r="L41">
        <f>IFERROR(VLOOKUP($B41,'物料人数数据'!$A:$I,8,FALSE),0)</f>
      </c>
      <c r="M41">
        <f>IFERROR(VLOOKUP($B41,'物料人数数据'!$A:$I,9,FALSE),0)</f>
      </c>
      <c r="O41" s="63"/>
      <c r="P41" s="62"/>
    </row>
    <row r="42">
      <c r="H42">
        <f>IFERROR(VLOOKUP($B42,'物料人数数据'!$A:$I,5,FALSE),0)</f>
      </c>
      <c r="I42">
        <f>IFERROR(VLOOKUP($B42,'物料人数数据'!$A:$I,5,FALSE),0)</f>
      </c>
      <c r="J42">
        <f>IFERROR(VLOOKUP($B42,'物料人数数据'!$A:$I,6,FALSE),0)</f>
      </c>
      <c r="K42">
        <f>IFERROR(VLOOKUP($B42,'物料人数数据'!$A:$I,7,FALSE),0)</f>
      </c>
      <c r="L42">
        <f>IFERROR(VLOOKUP($B42,'物料人数数据'!$A:$I,8,FALSE),0)</f>
      </c>
      <c r="M42">
        <f>IFERROR(VLOOKUP($B42,'物料人数数据'!$A:$I,9,FALSE),0)</f>
      </c>
      <c r="O42" s="63"/>
      <c r="P42" s="62"/>
    </row>
    <row r="43">
      <c r="H43">
        <f>IFERROR(VLOOKUP($B43,'物料人数数据'!$A:$I,5,FALSE),0)</f>
      </c>
      <c r="I43">
        <f>IFERROR(VLOOKUP($B43,'物料人数数据'!$A:$I,5,FALSE),0)</f>
      </c>
      <c r="J43">
        <f>IFERROR(VLOOKUP($B43,'物料人数数据'!$A:$I,6,FALSE),0)</f>
      </c>
      <c r="K43">
        <f>IFERROR(VLOOKUP($B43,'物料人数数据'!$A:$I,7,FALSE),0)</f>
      </c>
      <c r="L43">
        <f>IFERROR(VLOOKUP($B43,'物料人数数据'!$A:$I,8,FALSE),0)</f>
      </c>
      <c r="M43">
        <f>IFERROR(VLOOKUP($B43,'物料人数数据'!$A:$I,9,FALSE),0)</f>
      </c>
      <c r="O43" s="63"/>
      <c r="P43" s="62"/>
    </row>
    <row r="44">
      <c r="A44" s="3"/>
      <c r="B44" s="2" t="str">
        <v>13.01.04.033</v>
      </c>
      <c r="C44" s="2">
        <v>1</v>
      </c>
      <c r="D44" s="2">
        <v>3</v>
      </c>
      <c r="E44" s="2">
        <v>212400</v>
      </c>
      <c r="F44" s="2">
        <v>368640</v>
      </c>
      <c r="G44" s="2">
        <v>58320</v>
      </c>
      <c r="H44">
        <f>IFERROR(VLOOKUP($B44,'物料人数数据'!$A:$I,5,FALSE),0)</f>
      </c>
      <c r="I44">
        <f>IFERROR(VLOOKUP($B44,'物料人数数据'!$A:$I,5,FALSE),0)</f>
      </c>
      <c r="J44">
        <f>IFERROR(VLOOKUP($B44,'物料人数数据'!$A:$I,6,FALSE),0)</f>
      </c>
      <c r="K44">
        <f>IFERROR(VLOOKUP($B44,'物料人数数据'!$A:$I,7,FALSE),0)</f>
      </c>
      <c r="L44">
        <f>IFERROR(VLOOKUP($B44,'物料人数数据'!$A:$I,8,FALSE),0)</f>
      </c>
      <c r="M44">
        <f>IFERROR(VLOOKUP($B44,'物料人数数据'!$A:$I,9,FALSE),0)</f>
      </c>
      <c r="O44" s="63"/>
      <c r="P44" s="62"/>
    </row>
    <row r="45">
      <c r="A45" s="3"/>
      <c r="B45" s="2" t="str">
        <v>13.01.07.001</v>
      </c>
      <c r="C45" s="2">
        <v>1</v>
      </c>
      <c r="D45" s="2">
        <v>3</v>
      </c>
      <c r="E45" s="2">
        <v>0</v>
      </c>
      <c r="F45" s="2">
        <v>0</v>
      </c>
      <c r="G45" s="2">
        <v>23760</v>
      </c>
      <c r="H45">
        <f>IFERROR(VLOOKUP($B45,'物料人数数据'!$A:$I,5,FALSE),0)</f>
      </c>
      <c r="I45">
        <f>IFERROR(VLOOKUP($B45,'物料人数数据'!$A:$I,5,FALSE),0)</f>
      </c>
      <c r="J45">
        <f>IFERROR(VLOOKUP($B45,'物料人数数据'!$A:$I,6,FALSE),0)</f>
      </c>
      <c r="K45">
        <f>IFERROR(VLOOKUP($B45,'物料人数数据'!$A:$I,7,FALSE),0)</f>
      </c>
      <c r="L45">
        <f>IFERROR(VLOOKUP($B45,'物料人数数据'!$A:$I,8,FALSE),0)</f>
      </c>
      <c r="M45">
        <f>IFERROR(VLOOKUP($B45,'物料人数数据'!$A:$I,9,FALSE),0)</f>
      </c>
      <c r="O45" s="63"/>
      <c r="P45" s="62"/>
    </row>
    <row r="46">
      <c r="A46" s="3"/>
      <c r="B46" s="2" t="str">
        <v>13.01.05.005</v>
      </c>
      <c r="C46" s="2">
        <v>1</v>
      </c>
      <c r="D46" s="2">
        <v>3</v>
      </c>
      <c r="E46" s="2">
        <v>0</v>
      </c>
      <c r="F46" s="2">
        <v>0</v>
      </c>
      <c r="G46" s="2">
        <v>30240</v>
      </c>
      <c r="H46">
        <f>IFERROR(VLOOKUP($B46,'物料人数数据'!$A:$I,5,FALSE),0)</f>
      </c>
      <c r="I46">
        <f>IFERROR(VLOOKUP($B46,'物料人数数据'!$A:$I,5,FALSE),0)</f>
      </c>
      <c r="J46">
        <f>IFERROR(VLOOKUP($B46,'物料人数数据'!$A:$I,6,FALSE),0)</f>
      </c>
      <c r="K46">
        <f>IFERROR(VLOOKUP($B46,'物料人数数据'!$A:$I,7,FALSE),0)</f>
      </c>
      <c r="L46">
        <f>IFERROR(VLOOKUP($B46,'物料人数数据'!$A:$I,8,FALSE),0)</f>
      </c>
      <c r="M46">
        <f>IFERROR(VLOOKUP($B46,'物料人数数据'!$A:$I,9,FALSE),0)</f>
      </c>
      <c r="O46" s="63"/>
      <c r="P46" s="62"/>
    </row>
    <row r="47">
      <c r="A47" s="3"/>
      <c r="B47" s="2" t="str">
        <v>13.01.05.006</v>
      </c>
      <c r="C47" s="2">
        <v>1</v>
      </c>
      <c r="D47" s="2">
        <v>3</v>
      </c>
      <c r="E47" s="2">
        <v>0</v>
      </c>
      <c r="F47" s="2">
        <v>0</v>
      </c>
      <c r="G47" s="2">
        <v>30240</v>
      </c>
      <c r="H47">
        <f>IFERROR(VLOOKUP($B47,'物料人数数据'!$A:$I,5,FALSE),0)</f>
      </c>
      <c r="I47">
        <f>IFERROR(VLOOKUP($B47,'物料人数数据'!$A:$I,5,FALSE),0)</f>
      </c>
      <c r="J47">
        <f>IFERROR(VLOOKUP($B47,'物料人数数据'!$A:$I,6,FALSE),0)</f>
      </c>
      <c r="K47">
        <f>IFERROR(VLOOKUP($B47,'物料人数数据'!$A:$I,7,FALSE),0)</f>
      </c>
      <c r="L47">
        <f>IFERROR(VLOOKUP($B47,'物料人数数据'!$A:$I,8,FALSE),0)</f>
      </c>
      <c r="M47">
        <f>IFERROR(VLOOKUP($B47,'物料人数数据'!$A:$I,9,FALSE),0)</f>
      </c>
      <c r="O47" s="63"/>
      <c r="P47" s="62"/>
    </row>
    <row r="48">
      <c r="A48" s="3"/>
      <c r="B48" s="2" t="str">
        <v>13.01.02.024</v>
      </c>
      <c r="C48" s="2">
        <v>1</v>
      </c>
      <c r="D48" s="2">
        <v>3</v>
      </c>
      <c r="E48" s="2">
        <v>0</v>
      </c>
      <c r="F48" s="2">
        <v>0</v>
      </c>
      <c r="G48" s="2">
        <v>25920</v>
      </c>
      <c r="H48">
        <f>IFERROR(VLOOKUP($B48,'物料人数数据'!$A:$I,5,FALSE),0)</f>
      </c>
      <c r="I48">
        <f>IFERROR(VLOOKUP($B48,'物料人数数据'!$A:$I,5,FALSE),0)</f>
      </c>
      <c r="J48">
        <f>IFERROR(VLOOKUP($B48,'物料人数数据'!$A:$I,6,FALSE),0)</f>
      </c>
      <c r="K48">
        <f>IFERROR(VLOOKUP($B48,'物料人数数据'!$A:$I,7,FALSE),0)</f>
      </c>
      <c r="L48">
        <f>IFERROR(VLOOKUP($B48,'物料人数数据'!$A:$I,8,FALSE),0)</f>
      </c>
      <c r="M48">
        <f>IFERROR(VLOOKUP($B48,'物料人数数据'!$A:$I,9,FALSE),0)</f>
      </c>
      <c r="O48" s="63"/>
      <c r="P48" s="62"/>
    </row>
    <row r="49">
      <c r="A49" s="3"/>
      <c r="B49" s="2" t="str">
        <v>13.01.08.007</v>
      </c>
      <c r="C49" s="2">
        <v>1</v>
      </c>
      <c r="D49" s="2">
        <v>3</v>
      </c>
      <c r="E49" s="2">
        <v>0</v>
      </c>
      <c r="F49" s="2">
        <v>0</v>
      </c>
      <c r="G49" s="2">
        <v>15840</v>
      </c>
      <c r="H49">
        <f>IFERROR(VLOOKUP($B49,'物料人数数据'!$A:$I,5,FALSE),0)</f>
      </c>
      <c r="I49">
        <f>IFERROR(VLOOKUP($B49,'物料人数数据'!$A:$I,5,FALSE),0)</f>
      </c>
      <c r="J49">
        <f>IFERROR(VLOOKUP($B49,'物料人数数据'!$A:$I,6,FALSE),0)</f>
      </c>
      <c r="K49">
        <f>IFERROR(VLOOKUP($B49,'物料人数数据'!$A:$I,7,FALSE),0)</f>
      </c>
      <c r="L49">
        <f>IFERROR(VLOOKUP($B49,'物料人数数据'!$A:$I,8,FALSE),0)</f>
      </c>
      <c r="M49">
        <f>IFERROR(VLOOKUP($B49,'物料人数数据'!$A:$I,9,FALSE),0)</f>
      </c>
      <c r="O49" s="63"/>
      <c r="P49" s="62"/>
    </row>
    <row r="50">
      <c r="A50" s="3"/>
      <c r="B50" s="60"/>
      <c r="C50" s="2"/>
      <c r="D50" s="2"/>
      <c r="H50">
        <f>IFERROR(VLOOKUP($B50,'物料人数数据'!$A:$I,5,FALSE),0)</f>
      </c>
      <c r="I50">
        <f>IFERROR(VLOOKUP($B50,'物料人数数据'!$A:$I,5,FALSE),0)</f>
      </c>
      <c r="J50">
        <f>IFERROR(VLOOKUP($B50,'物料人数数据'!$A:$I,6,FALSE),0)</f>
      </c>
      <c r="K50">
        <f>IFERROR(VLOOKUP($B50,'物料人数数据'!$A:$I,7,FALSE),0)</f>
      </c>
      <c r="L50">
        <f>IFERROR(VLOOKUP($B50,'物料人数数据'!$A:$I,8,FALSE),0)</f>
      </c>
      <c r="M50">
        <f>IFERROR(VLOOKUP($B50,'物料人数数据'!$A:$I,9,FALSE),0)</f>
      </c>
      <c r="O50" s="63"/>
      <c r="P50" s="62"/>
    </row>
    <row r="51">
      <c r="A51" s="3"/>
      <c r="B51" s="60"/>
      <c r="C51" s="2"/>
      <c r="D51" s="2"/>
      <c r="H51">
        <f>IFERROR(VLOOKUP($B51,'物料人数数据'!$A:$I,5,FALSE),0)</f>
      </c>
      <c r="I51">
        <f>IFERROR(VLOOKUP($B51,'物料人数数据'!$A:$I,5,FALSE),0)</f>
      </c>
      <c r="J51">
        <f>IFERROR(VLOOKUP($B51,'物料人数数据'!$A:$I,6,FALSE),0)</f>
      </c>
      <c r="K51">
        <f>IFERROR(VLOOKUP($B51,'物料人数数据'!$A:$I,7,FALSE),0)</f>
      </c>
      <c r="L51">
        <f>IFERROR(VLOOKUP($B51,'物料人数数据'!$A:$I,8,FALSE),0)</f>
      </c>
      <c r="M51">
        <f>IFERROR(VLOOKUP($B51,'物料人数数据'!$A:$I,9,FALSE),0)</f>
      </c>
      <c r="O51" s="63"/>
      <c r="P51" s="62"/>
    </row>
    <row r="52">
      <c r="A52" s="3"/>
      <c r="B52" s="2" t="str">
        <v>13.01.04.033</v>
      </c>
      <c r="C52" s="2">
        <v>1</v>
      </c>
      <c r="D52" s="2">
        <v>3</v>
      </c>
      <c r="E52" s="2">
        <v>0</v>
      </c>
      <c r="F52" s="2">
        <v>269640</v>
      </c>
      <c r="G52" s="2">
        <v>58320</v>
      </c>
      <c r="H52">
        <f>IFERROR(VLOOKUP($B52,'物料人数数据'!$A:$I,5,FALSE),0)</f>
      </c>
      <c r="I52">
        <f>IFERROR(VLOOKUP($B52,'物料人数数据'!$A:$I,5,FALSE),0)</f>
      </c>
      <c r="J52">
        <f>IFERROR(VLOOKUP($B52,'物料人数数据'!$A:$I,6,FALSE),0)</f>
      </c>
      <c r="K52">
        <f>IFERROR(VLOOKUP($B52,'物料人数数据'!$A:$I,7,FALSE),0)</f>
      </c>
      <c r="L52">
        <f>IFERROR(VLOOKUP($B52,'物料人数数据'!$A:$I,8,FALSE),0)</f>
      </c>
      <c r="M52">
        <f>IFERROR(VLOOKUP($B52,'物料人数数据'!$A:$I,9,FALSE),0)</f>
      </c>
      <c r="O52" s="63"/>
      <c r="P52" s="62"/>
    </row>
    <row r="53">
      <c r="B53" s="2" t="str">
        <v>13.01.05.005</v>
      </c>
      <c r="C53" s="2">
        <v>1</v>
      </c>
      <c r="D53" s="2">
        <v>3</v>
      </c>
      <c r="E53" s="2">
        <v>0</v>
      </c>
      <c r="F53" s="2">
        <v>0</v>
      </c>
      <c r="G53" s="2">
        <v>30240</v>
      </c>
      <c r="H53">
        <f>IFERROR(VLOOKUP($B53,'物料人数数据'!$A:$I,5,FALSE),0)</f>
      </c>
      <c r="I53">
        <f>IFERROR(VLOOKUP($B53,'物料人数数据'!$A:$I,5,FALSE),0)</f>
      </c>
      <c r="J53">
        <f>IFERROR(VLOOKUP($B53,'物料人数数据'!$A:$I,6,FALSE),0)</f>
      </c>
      <c r="K53">
        <f>IFERROR(VLOOKUP($B53,'物料人数数据'!$A:$I,7,FALSE),0)</f>
      </c>
      <c r="L53">
        <f>IFERROR(VLOOKUP($B53,'物料人数数据'!$A:$I,8,FALSE),0)</f>
      </c>
      <c r="M53">
        <f>IFERROR(VLOOKUP($B53,'物料人数数据'!$A:$I,9,FALSE),0)</f>
      </c>
      <c r="O53" s="63"/>
      <c r="P53" s="62"/>
    </row>
    <row r="54">
      <c r="A54" s="3"/>
      <c r="B54" s="2" t="str">
        <v>13.01.05.006</v>
      </c>
      <c r="C54" s="2">
        <v>1</v>
      </c>
      <c r="D54" s="2">
        <v>3</v>
      </c>
      <c r="E54" s="2">
        <v>0</v>
      </c>
      <c r="F54" s="2">
        <v>0</v>
      </c>
      <c r="G54" s="2">
        <v>30240</v>
      </c>
      <c r="H54">
        <f>IFERROR(VLOOKUP($B54,'物料人数数据'!$A:$I,5,FALSE),0)</f>
      </c>
      <c r="I54">
        <f>IFERROR(VLOOKUP($B54,'物料人数数据'!$A:$I,5,FALSE),0)</f>
      </c>
      <c r="J54">
        <f>IFERROR(VLOOKUP($B54,'物料人数数据'!$A:$I,6,FALSE),0)</f>
      </c>
      <c r="K54">
        <f>IFERROR(VLOOKUP($B54,'物料人数数据'!$A:$I,7,FALSE),0)</f>
      </c>
      <c r="L54">
        <f>IFERROR(VLOOKUP($B54,'物料人数数据'!$A:$I,8,FALSE),0)</f>
      </c>
      <c r="M54">
        <f>IFERROR(VLOOKUP($B54,'物料人数数据'!$A:$I,9,FALSE),0)</f>
      </c>
      <c r="O54" s="63"/>
      <c r="P54" s="62"/>
    </row>
    <row r="55">
      <c r="B55" s="2" t="str">
        <v>13.01.02.024</v>
      </c>
      <c r="C55" s="2">
        <v>1</v>
      </c>
      <c r="D55" s="2">
        <v>3</v>
      </c>
      <c r="E55" s="2">
        <v>0</v>
      </c>
      <c r="F55" s="2">
        <v>0</v>
      </c>
      <c r="G55" s="2">
        <v>25920</v>
      </c>
      <c r="H55">
        <f>IFERROR(VLOOKUP($B55,'物料人数数据'!$A:$I,5,FALSE),0)</f>
      </c>
      <c r="I55">
        <f>IFERROR(VLOOKUP($B55,'物料人数数据'!$A:$I,5,FALSE),0)</f>
      </c>
      <c r="J55">
        <f>IFERROR(VLOOKUP($B55,'物料人数数据'!$A:$I,6,FALSE),0)</f>
      </c>
      <c r="K55">
        <f>IFERROR(VLOOKUP($B55,'物料人数数据'!$A:$I,7,FALSE),0)</f>
      </c>
      <c r="L55">
        <f>IFERROR(VLOOKUP($B55,'物料人数数据'!$A:$I,8,FALSE),0)</f>
      </c>
      <c r="M55">
        <f>IFERROR(VLOOKUP($B55,'物料人数数据'!$A:$I,9,FALSE),0)</f>
      </c>
      <c r="O55" s="63"/>
      <c r="P55" s="62"/>
    </row>
    <row r="56">
      <c r="B56" s="2" t="str">
        <v>13.01.08.007</v>
      </c>
      <c r="C56" s="2">
        <v>1</v>
      </c>
      <c r="D56" s="2">
        <v>3</v>
      </c>
      <c r="E56" s="2">
        <v>0</v>
      </c>
      <c r="F56" s="2">
        <v>0</v>
      </c>
      <c r="G56" s="2">
        <v>15840</v>
      </c>
      <c r="H56">
        <f>IFERROR(VLOOKUP($B56,'物料人数数据'!$A:$I,5,FALSE),0)</f>
      </c>
      <c r="I56">
        <f>IFERROR(VLOOKUP($B56,'物料人数数据'!$A:$I,5,FALSE),0)</f>
      </c>
      <c r="J56">
        <f>IFERROR(VLOOKUP($B56,'物料人数数据'!$A:$I,6,FALSE),0)</f>
      </c>
      <c r="K56">
        <f>IFERROR(VLOOKUP($B56,'物料人数数据'!$A:$I,7,FALSE),0)</f>
      </c>
      <c r="L56">
        <f>IFERROR(VLOOKUP($B56,'物料人数数据'!$A:$I,8,FALSE),0)</f>
      </c>
      <c r="M56">
        <f>IFERROR(VLOOKUP($B56,'物料人数数据'!$A:$I,9,FALSE),0)</f>
      </c>
      <c r="O56" s="63"/>
      <c r="P56" s="62"/>
    </row>
    <row r="57">
      <c r="B57" s="2" t="str">
        <v>13.01.04.048</v>
      </c>
      <c r="C57" s="2">
        <v>1</v>
      </c>
      <c r="D57" s="2">
        <v>3</v>
      </c>
      <c r="E57" s="2">
        <v>0</v>
      </c>
      <c r="F57" s="2">
        <v>0</v>
      </c>
      <c r="G57" s="2">
        <v>8640</v>
      </c>
      <c r="H57">
        <f>IFERROR(VLOOKUP($B57,'物料人数数据'!$A:$I,5,FALSE),0)</f>
      </c>
      <c r="I57">
        <f>IFERROR(VLOOKUP($B57,'物料人数数据'!$A:$I,5,FALSE),0)</f>
      </c>
      <c r="J57">
        <f>IFERROR(VLOOKUP($B57,'物料人数数据'!$A:$I,6,FALSE),0)</f>
      </c>
      <c r="K57">
        <f>IFERROR(VLOOKUP($B57,'物料人数数据'!$A:$I,7,FALSE),0)</f>
      </c>
      <c r="L57">
        <f>IFERROR(VLOOKUP($B57,'物料人数数据'!$A:$I,8,FALSE),0)</f>
      </c>
      <c r="M57">
        <f>IFERROR(VLOOKUP($B57,'物料人数数据'!$A:$I,9,FALSE),0)</f>
      </c>
      <c r="O57" s="63"/>
      <c r="P57" s="62"/>
    </row>
    <row r="58">
      <c r="B58" s="2" t="str">
        <v>13.01.08.005</v>
      </c>
      <c r="C58" s="2">
        <v>1</v>
      </c>
      <c r="D58" s="2">
        <v>3</v>
      </c>
      <c r="E58" s="2">
        <v>0</v>
      </c>
      <c r="F58" s="2">
        <v>0</v>
      </c>
      <c r="G58" s="2">
        <v>146880</v>
      </c>
      <c r="H58">
        <f>IFERROR(VLOOKUP($B58,'物料人数数据'!$A:$I,5,FALSE),0)</f>
      </c>
      <c r="I58">
        <f>IFERROR(VLOOKUP($B58,'物料人数数据'!$A:$I,5,FALSE),0)</f>
      </c>
      <c r="J58">
        <f>IFERROR(VLOOKUP($B58,'物料人数数据'!$A:$I,6,FALSE),0)</f>
      </c>
      <c r="K58">
        <f>IFERROR(VLOOKUP($B58,'物料人数数据'!$A:$I,7,FALSE),0)</f>
      </c>
      <c r="L58">
        <f>IFERROR(VLOOKUP($B58,'物料人数数据'!$A:$I,8,FALSE),0)</f>
      </c>
      <c r="M58">
        <f>IFERROR(VLOOKUP($B58,'物料人数数据'!$A:$I,9,FALSE),0)</f>
      </c>
      <c r="O58" s="63"/>
      <c r="P58" s="62"/>
    </row>
    <row r="59">
      <c r="B59" s="2" t="str">
        <v>13.01.08.006</v>
      </c>
      <c r="C59" s="2">
        <v>1</v>
      </c>
      <c r="D59" s="2">
        <v>3</v>
      </c>
      <c r="E59" s="2">
        <v>0</v>
      </c>
      <c r="F59" s="2">
        <v>0</v>
      </c>
      <c r="G59" s="2">
        <v>90000</v>
      </c>
      <c r="H59">
        <f>IFERROR(VLOOKUP($B59,'物料人数数据'!$A:$I,5,FALSE),0)</f>
      </c>
      <c r="I59">
        <f>IFERROR(VLOOKUP($B59,'物料人数数据'!$A:$I,5,FALSE),0)</f>
      </c>
      <c r="J59">
        <f>IFERROR(VLOOKUP($B59,'物料人数数据'!$A:$I,6,FALSE),0)</f>
      </c>
      <c r="K59">
        <f>IFERROR(VLOOKUP($B59,'物料人数数据'!$A:$I,7,FALSE),0)</f>
      </c>
      <c r="L59">
        <f>IFERROR(VLOOKUP($B59,'物料人数数据'!$A:$I,8,FALSE),0)</f>
      </c>
      <c r="M59">
        <f>IFERROR(VLOOKUP($B59,'物料人数数据'!$A:$I,9,FALSE),0)</f>
      </c>
      <c r="O59" s="63"/>
      <c r="P59" s="62"/>
    </row>
    <row r="60">
      <c r="B60" s="2" t="str">
        <v>13.01.07.010</v>
      </c>
      <c r="C60" s="2">
        <v>1</v>
      </c>
      <c r="D60" s="2">
        <v>3</v>
      </c>
      <c r="E60" s="2">
        <v>0</v>
      </c>
      <c r="F60" s="2">
        <v>30600</v>
      </c>
      <c r="G60" s="2">
        <v>74880</v>
      </c>
      <c r="H60">
        <f>IFERROR(VLOOKUP($B60,'物料人数数据'!$A:$I,5,FALSE),0)</f>
      </c>
      <c r="I60">
        <f>IFERROR(VLOOKUP($B60,'物料人数数据'!$A:$I,5,FALSE),0)</f>
      </c>
      <c r="J60">
        <f>IFERROR(VLOOKUP($B60,'物料人数数据'!$A:$I,6,FALSE),0)</f>
      </c>
      <c r="K60">
        <f>IFERROR(VLOOKUP($B60,'物料人数数据'!$A:$I,7,FALSE),0)</f>
      </c>
      <c r="L60">
        <f>IFERROR(VLOOKUP($B60,'物料人数数据'!$A:$I,8,FALSE),0)</f>
      </c>
      <c r="M60">
        <f>IFERROR(VLOOKUP($B60,'物料人数数据'!$A:$I,9,FALSE),0)</f>
      </c>
      <c r="O60" s="63"/>
      <c r="P60" s="62"/>
    </row>
    <row r="61">
      <c r="B61" s="2" t="str">
        <v>13.01.07.002</v>
      </c>
      <c r="C61" s="2">
        <v>1</v>
      </c>
      <c r="D61" s="2">
        <v>3</v>
      </c>
      <c r="E61" s="2">
        <v>0</v>
      </c>
      <c r="F61" s="2">
        <v>63720</v>
      </c>
      <c r="G61" s="2">
        <v>74880</v>
      </c>
      <c r="H61">
        <f>IFERROR(VLOOKUP($B61,'物料人数数据'!$A:$I,5,FALSE),0)</f>
      </c>
      <c r="I61">
        <f>IFERROR(VLOOKUP($B61,'物料人数数据'!$A:$I,5,FALSE),0)</f>
      </c>
      <c r="J61">
        <f>IFERROR(VLOOKUP($B61,'物料人数数据'!$A:$I,6,FALSE),0)</f>
      </c>
      <c r="K61">
        <f>IFERROR(VLOOKUP($B61,'物料人数数据'!$A:$I,7,FALSE),0)</f>
      </c>
      <c r="L61">
        <f>IFERROR(VLOOKUP($B61,'物料人数数据'!$A:$I,8,FALSE),0)</f>
      </c>
      <c r="M61">
        <f>IFERROR(VLOOKUP($B61,'物料人数数据'!$A:$I,9,FALSE),0)</f>
      </c>
      <c r="O61" s="63"/>
      <c r="P61" s="62"/>
    </row>
    <row r="62">
      <c r="B62" s="2" t="str">
        <v>13.01.07.002</v>
      </c>
      <c r="C62" s="2">
        <v>1</v>
      </c>
      <c r="D62" s="2">
        <v>3</v>
      </c>
      <c r="E62" s="2">
        <v>0</v>
      </c>
      <c r="F62" s="2">
        <v>0</v>
      </c>
      <c r="G62" s="2">
        <v>24840</v>
      </c>
      <c r="H62">
        <f>IFERROR(VLOOKUP($B62,'物料人数数据'!$A:$I,5,FALSE),0)</f>
      </c>
      <c r="I62">
        <f>IFERROR(VLOOKUP($B62,'物料人数数据'!$A:$I,5,FALSE),0)</f>
      </c>
      <c r="J62">
        <f>IFERROR(VLOOKUP($B62,'物料人数数据'!$A:$I,6,FALSE),0)</f>
      </c>
      <c r="K62">
        <f>IFERROR(VLOOKUP($B62,'物料人数数据'!$A:$I,7,FALSE),0)</f>
      </c>
      <c r="L62">
        <f>IFERROR(VLOOKUP($B62,'物料人数数据'!$A:$I,8,FALSE),0)</f>
      </c>
      <c r="M62">
        <f>IFERROR(VLOOKUP($B62,'物料人数数据'!$A:$I,9,FALSE),0)</f>
      </c>
      <c r="O62" s="63"/>
      <c r="P62" s="62"/>
    </row>
    <row r="63">
      <c r="B63" s="2" t="str">
        <v>13.01.02.035</v>
      </c>
      <c r="C63" s="2">
        <v>1</v>
      </c>
      <c r="D63" s="2">
        <v>3</v>
      </c>
      <c r="E63" s="2">
        <v>0</v>
      </c>
      <c r="F63" s="2">
        <v>7920</v>
      </c>
      <c r="G63" s="2">
        <v>12960</v>
      </c>
      <c r="H63">
        <f>IFERROR(VLOOKUP($B63,'物料人数数据'!$A:$I,5,FALSE),0)</f>
      </c>
      <c r="I63">
        <f>IFERROR(VLOOKUP($B63,'物料人数数据'!$A:$I,5,FALSE),0)</f>
      </c>
      <c r="J63">
        <f>IFERROR(VLOOKUP($B63,'物料人数数据'!$A:$I,6,FALSE),0)</f>
      </c>
      <c r="K63">
        <f>IFERROR(VLOOKUP($B63,'物料人数数据'!$A:$I,7,FALSE),0)</f>
      </c>
      <c r="L63">
        <f>IFERROR(VLOOKUP($B63,'物料人数数据'!$A:$I,8,FALSE),0)</f>
      </c>
      <c r="M63">
        <f>IFERROR(VLOOKUP($B63,'物料人数数据'!$A:$I,9,FALSE),0)</f>
      </c>
      <c r="O63" s="63"/>
      <c r="P63" s="62"/>
    </row>
    <row r="64">
      <c r="B64" s="2" t="str">
        <v>13.01.04.042</v>
      </c>
      <c r="C64" s="2">
        <v>1</v>
      </c>
      <c r="D64" s="2">
        <v>3</v>
      </c>
      <c r="E64" s="2">
        <v>21600</v>
      </c>
      <c r="F64" s="2">
        <v>85680</v>
      </c>
      <c r="G64" s="2">
        <v>12600</v>
      </c>
      <c r="H64">
        <f>IFERROR(VLOOKUP($B64,'物料人数数据'!$A:$I,5,FALSE),0)</f>
      </c>
      <c r="I64">
        <f>IFERROR(VLOOKUP($B64,'物料人数数据'!$A:$I,5,FALSE),0)</f>
      </c>
      <c r="J64">
        <f>IFERROR(VLOOKUP($B64,'物料人数数据'!$A:$I,6,FALSE),0)</f>
      </c>
      <c r="K64">
        <f>IFERROR(VLOOKUP($B64,'物料人数数据'!$A:$I,7,FALSE),0)</f>
      </c>
      <c r="L64">
        <f>IFERROR(VLOOKUP($B64,'物料人数数据'!$A:$I,8,FALSE),0)</f>
      </c>
      <c r="M64">
        <f>IFERROR(VLOOKUP($B64,'物料人数数据'!$A:$I,9,FALSE),0)</f>
      </c>
      <c r="O64" s="63"/>
      <c r="P64" s="62"/>
    </row>
    <row r="65">
      <c r="B65" s="2"/>
      <c r="C65" s="2"/>
      <c r="D65" s="2"/>
      <c r="E65" s="2"/>
      <c r="F65" s="2"/>
      <c r="G65" s="2"/>
      <c r="H65">
        <f>IFERROR(VLOOKUP($B65,'物料人数数据'!$A:$I,5,FALSE),0)</f>
      </c>
      <c r="I65">
        <f>IFERROR(VLOOKUP($B65,'物料人数数据'!$A:$I,5,FALSE),0)</f>
      </c>
      <c r="J65">
        <f>IFERROR(VLOOKUP($B65,'物料人数数据'!$A:$I,6,FALSE),0)</f>
      </c>
      <c r="K65">
        <f>IFERROR(VLOOKUP($B65,'物料人数数据'!$A:$I,7,FALSE),0)</f>
      </c>
      <c r="L65">
        <f>IFERROR(VLOOKUP($B65,'物料人数数据'!$A:$I,8,FALSE),0)</f>
      </c>
      <c r="M65">
        <f>IFERROR(VLOOKUP($B65,'物料人数数据'!$A:$I,9,FALSE),0)</f>
      </c>
      <c r="O65" s="63"/>
      <c r="P65" s="62"/>
    </row>
    <row r="66">
      <c r="B66" s="2"/>
      <c r="C66" s="2"/>
      <c r="D66" s="2"/>
      <c r="E66" s="2"/>
      <c r="F66" s="2"/>
      <c r="G66" s="2"/>
      <c r="H66">
        <f>IFERROR(VLOOKUP($B66,'物料人数数据'!$A:$I,5,FALSE),0)</f>
      </c>
      <c r="I66">
        <f>IFERROR(VLOOKUP($B66,'物料人数数据'!$A:$I,5,FALSE),0)</f>
      </c>
      <c r="J66">
        <f>IFERROR(VLOOKUP($B66,'物料人数数据'!$A:$I,6,FALSE),0)</f>
      </c>
      <c r="K66">
        <f>IFERROR(VLOOKUP($B66,'物料人数数据'!$A:$I,7,FALSE),0)</f>
      </c>
      <c r="L66">
        <f>IFERROR(VLOOKUP($B66,'物料人数数据'!$A:$I,8,FALSE),0)</f>
      </c>
      <c r="M66">
        <f>IFERROR(VLOOKUP($B66,'物料人数数据'!$A:$I,9,FALSE),0)</f>
      </c>
      <c r="O66" s="63"/>
      <c r="P66" s="62"/>
    </row>
    <row r="67">
      <c r="B67" s="2" t="str">
        <v>13.01.04.033</v>
      </c>
      <c r="C67" s="2">
        <v>1</v>
      </c>
      <c r="D67" s="2">
        <v>3</v>
      </c>
      <c r="E67" s="2">
        <v>0</v>
      </c>
      <c r="F67" s="2">
        <v>64440</v>
      </c>
      <c r="G67" s="2">
        <v>58320</v>
      </c>
      <c r="H67">
        <f>IFERROR(VLOOKUP($B67,'物料人数数据'!$A:$I,5,FALSE),0)</f>
      </c>
      <c r="I67">
        <f>IFERROR(VLOOKUP($B67,'物料人数数据'!$A:$I,5,FALSE),0)</f>
      </c>
      <c r="J67">
        <f>IFERROR(VLOOKUP($B67,'物料人数数据'!$A:$I,6,FALSE),0)</f>
      </c>
      <c r="K67">
        <f>IFERROR(VLOOKUP($B67,'物料人数数据'!$A:$I,7,FALSE),0)</f>
      </c>
      <c r="L67">
        <f>IFERROR(VLOOKUP($B67,'物料人数数据'!$A:$I,8,FALSE),0)</f>
      </c>
      <c r="M67">
        <f>IFERROR(VLOOKUP($B67,'物料人数数据'!$A:$I,9,FALSE),0)</f>
      </c>
      <c r="O67" s="63"/>
      <c r="P67" s="62"/>
    </row>
    <row r="68">
      <c r="B68" s="2" t="str">
        <v>13.01.07.002</v>
      </c>
      <c r="C68" s="2">
        <v>1</v>
      </c>
      <c r="D68" s="2">
        <v>3</v>
      </c>
      <c r="E68" s="2">
        <v>0</v>
      </c>
      <c r="F68" s="2">
        <v>0</v>
      </c>
      <c r="G68" s="2">
        <v>1080</v>
      </c>
      <c r="H68">
        <f>IFERROR(VLOOKUP($B68,'物料人数数据'!$A:$I,5,FALSE),0)</f>
      </c>
      <c r="I68">
        <f>IFERROR(VLOOKUP($B68,'物料人数数据'!$A:$I,5,FALSE),0)</f>
      </c>
      <c r="J68">
        <f>IFERROR(VLOOKUP($B68,'物料人数数据'!$A:$I,6,FALSE),0)</f>
      </c>
      <c r="K68">
        <f>IFERROR(VLOOKUP($B68,'物料人数数据'!$A:$I,7,FALSE),0)</f>
      </c>
      <c r="L68">
        <f>IFERROR(VLOOKUP($B68,'物料人数数据'!$A:$I,8,FALSE),0)</f>
      </c>
      <c r="M68">
        <f>IFERROR(VLOOKUP($B68,'物料人数数据'!$A:$I,9,FALSE),0)</f>
      </c>
      <c r="O68" s="63"/>
      <c r="P68" s="62"/>
    </row>
    <row r="69">
      <c r="B69" s="2" t="str">
        <v>13.01.02.035</v>
      </c>
      <c r="C69" s="2">
        <v>1</v>
      </c>
      <c r="D69" s="2">
        <v>3</v>
      </c>
      <c r="E69" s="2">
        <v>0</v>
      </c>
      <c r="F69" s="2">
        <v>0</v>
      </c>
      <c r="G69" s="2">
        <v>12960</v>
      </c>
      <c r="H69">
        <f>IFERROR(VLOOKUP($B69,'物料人数数据'!$A:$I,5,FALSE),0)</f>
      </c>
      <c r="I69">
        <f>IFERROR(VLOOKUP($B69,'物料人数数据'!$A:$I,5,FALSE),0)</f>
      </c>
      <c r="J69">
        <f>IFERROR(VLOOKUP($B69,'物料人数数据'!$A:$I,6,FALSE),0)</f>
      </c>
      <c r="K69">
        <f>IFERROR(VLOOKUP($B69,'物料人数数据'!$A:$I,7,FALSE),0)</f>
      </c>
      <c r="L69">
        <f>IFERROR(VLOOKUP($B69,'物料人数数据'!$A:$I,8,FALSE),0)</f>
      </c>
      <c r="M69">
        <f>IFERROR(VLOOKUP($B69,'物料人数数据'!$A:$I,9,FALSE),0)</f>
      </c>
      <c r="O69" s="63"/>
      <c r="P69" s="62"/>
    </row>
    <row r="70">
      <c r="B70" s="2" t="str">
        <v>13.01.07.008</v>
      </c>
      <c r="C70" s="2">
        <v>1</v>
      </c>
      <c r="D70" s="2">
        <v>3</v>
      </c>
      <c r="E70" s="2">
        <v>0</v>
      </c>
      <c r="F70" s="2">
        <v>0</v>
      </c>
      <c r="G70" s="2">
        <v>3600</v>
      </c>
      <c r="H70">
        <f>IFERROR(VLOOKUP($B70,'物料人数数据'!$A:$I,5,FALSE),0)</f>
      </c>
      <c r="I70">
        <f>IFERROR(VLOOKUP($B70,'物料人数数据'!$A:$I,5,FALSE),0)</f>
      </c>
      <c r="J70">
        <f>IFERROR(VLOOKUP($B70,'物料人数数据'!$A:$I,6,FALSE),0)</f>
      </c>
      <c r="K70">
        <f>IFERROR(VLOOKUP($B70,'物料人数数据'!$A:$I,7,FALSE),0)</f>
      </c>
      <c r="L70">
        <f>IFERROR(VLOOKUP($B70,'物料人数数据'!$A:$I,8,FALSE),0)</f>
      </c>
      <c r="M70">
        <f>IFERROR(VLOOKUP($B70,'物料人数数据'!$A:$I,9,FALSE),0)</f>
      </c>
      <c r="O70" s="63"/>
      <c r="P70" s="62"/>
    </row>
    <row r="71">
      <c r="B71" s="2" t="str">
        <v>13.01.05.018</v>
      </c>
      <c r="C71" s="2">
        <v>1</v>
      </c>
      <c r="D71" s="2">
        <v>3</v>
      </c>
      <c r="E71" s="2">
        <v>0</v>
      </c>
      <c r="F71" s="2">
        <v>0</v>
      </c>
      <c r="G71" s="2">
        <v>12240</v>
      </c>
      <c r="H71">
        <f>IFERROR(VLOOKUP($B71,'物料人数数据'!$A:$I,5,FALSE),0)</f>
      </c>
      <c r="I71">
        <f>IFERROR(VLOOKUP($B71,'物料人数数据'!$A:$I,5,FALSE),0)</f>
      </c>
      <c r="J71">
        <f>IFERROR(VLOOKUP($B71,'物料人数数据'!$A:$I,6,FALSE),0)</f>
      </c>
      <c r="K71">
        <f>IFERROR(VLOOKUP($B71,'物料人数数据'!$A:$I,7,FALSE),0)</f>
      </c>
      <c r="L71">
        <f>IFERROR(VLOOKUP($B71,'物料人数数据'!$A:$I,8,FALSE),0)</f>
      </c>
      <c r="M71">
        <f>IFERROR(VLOOKUP($B71,'物料人数数据'!$A:$I,9,FALSE),0)</f>
      </c>
      <c r="O71" s="63"/>
      <c r="P71" s="62"/>
    </row>
    <row r="72">
      <c r="B72" s="2" t="str">
        <v>13.01.05.013</v>
      </c>
      <c r="C72" s="2">
        <v>1</v>
      </c>
      <c r="D72" s="2">
        <v>3</v>
      </c>
      <c r="E72" s="2">
        <v>0</v>
      </c>
      <c r="F72" s="2">
        <v>0</v>
      </c>
      <c r="G72" s="2">
        <v>15120</v>
      </c>
      <c r="H72">
        <f>IFERROR(VLOOKUP($B72,'物料人数数据'!$A:$I,5,FALSE),0)</f>
      </c>
      <c r="I72">
        <f>IFERROR(VLOOKUP($B72,'物料人数数据'!$A:$I,5,FALSE),0)</f>
      </c>
      <c r="J72">
        <f>IFERROR(VLOOKUP($B72,'物料人数数据'!$A:$I,6,FALSE),0)</f>
      </c>
      <c r="K72">
        <f>IFERROR(VLOOKUP($B72,'物料人数数据'!$A:$I,7,FALSE),0)</f>
      </c>
      <c r="L72">
        <f>IFERROR(VLOOKUP($B72,'物料人数数据'!$A:$I,8,FALSE),0)</f>
      </c>
      <c r="M72">
        <f>IFERROR(VLOOKUP($B72,'物料人数数据'!$A:$I,9,FALSE),0)</f>
      </c>
      <c r="O72" s="63"/>
      <c r="P72" s="62"/>
    </row>
    <row customHeight="true" ht="20" r="73">
      <c r="B73" s="2"/>
      <c r="C73" s="2"/>
      <c r="D73" s="2"/>
      <c r="E73" s="2"/>
      <c r="F73" s="2"/>
      <c r="G73" s="2"/>
      <c r="H73">
        <f>IFERROR(VLOOKUP($B73,'物料人数数据'!$A:$I,5,FALSE),0)</f>
      </c>
      <c r="I73">
        <f>IFERROR(VLOOKUP($B73,'物料人数数据'!$A:$I,5,FALSE),0)</f>
      </c>
      <c r="J73">
        <f>IFERROR(VLOOKUP($B73,'物料人数数据'!$A:$I,6,FALSE),0)</f>
      </c>
      <c r="K73">
        <f>IFERROR(VLOOKUP($B73,'物料人数数据'!$A:$I,7,FALSE),0)</f>
      </c>
      <c r="L73">
        <f>IFERROR(VLOOKUP($B73,'物料人数数据'!$A:$I,8,FALSE),0)</f>
      </c>
      <c r="M73">
        <f>IFERROR(VLOOKUP($B73,'物料人数数据'!$A:$I,9,FALSE),0)</f>
      </c>
      <c r="O73" s="63"/>
      <c r="P73" s="62"/>
    </row>
    <row r="74">
      <c r="B74" s="2"/>
      <c r="C74" s="2"/>
      <c r="D74" s="2"/>
      <c r="E74" s="2"/>
      <c r="F74" s="2"/>
      <c r="G74" s="2"/>
      <c r="H74">
        <f>IFERROR(VLOOKUP($B74,'物料人数数据'!$A:$I,5,FALSE),0)</f>
      </c>
      <c r="I74">
        <f>IFERROR(VLOOKUP($B74,'物料人数数据'!$A:$I,5,FALSE),0)</f>
      </c>
      <c r="J74">
        <f>IFERROR(VLOOKUP($B74,'物料人数数据'!$A:$I,6,FALSE),0)</f>
      </c>
      <c r="K74">
        <f>IFERROR(VLOOKUP($B74,'物料人数数据'!$A:$I,7,FALSE),0)</f>
      </c>
      <c r="L74">
        <f>IFERROR(VLOOKUP($B74,'物料人数数据'!$A:$I,8,FALSE),0)</f>
      </c>
      <c r="M74">
        <f>IFERROR(VLOOKUP($B74,'物料人数数据'!$A:$I,9,FALSE),0)</f>
      </c>
      <c r="O74" s="63"/>
      <c r="P74" s="62"/>
    </row>
    <row r="75">
      <c r="B75" s="2" t="str">
        <v>13.01.04.033</v>
      </c>
      <c r="C75" s="2">
        <v>1</v>
      </c>
      <c r="D75" s="2">
        <v>3</v>
      </c>
      <c r="E75" s="2">
        <v>0</v>
      </c>
      <c r="F75" s="2">
        <v>0</v>
      </c>
      <c r="G75" s="2">
        <v>58320</v>
      </c>
      <c r="H75">
        <f>IFERROR(VLOOKUP($B75,'物料人数数据'!$A:$I,5,FALSE),0)</f>
      </c>
      <c r="I75">
        <f>IFERROR(VLOOKUP($B75,'物料人数数据'!$A:$I,5,FALSE),0)</f>
      </c>
      <c r="J75">
        <f>IFERROR(VLOOKUP($B75,'物料人数数据'!$A:$I,6,FALSE),0)</f>
      </c>
      <c r="K75">
        <f>IFERROR(VLOOKUP($B75,'物料人数数据'!$A:$I,7,FALSE),0)</f>
      </c>
      <c r="L75">
        <f>IFERROR(VLOOKUP($B75,'物料人数数据'!$A:$I,8,FALSE),0)</f>
      </c>
      <c r="M75">
        <f>IFERROR(VLOOKUP($B75,'物料人数数据'!$A:$I,9,FALSE),0)</f>
      </c>
      <c r="O75" s="63"/>
      <c r="P75" s="62"/>
    </row>
    <row r="76">
      <c r="B76" s="2" t="str">
        <v>13.01.02.035</v>
      </c>
      <c r="C76" s="2">
        <v>1</v>
      </c>
      <c r="D76" s="2">
        <v>3</v>
      </c>
      <c r="E76" s="2">
        <v>0</v>
      </c>
      <c r="F76" s="2">
        <v>0</v>
      </c>
      <c r="G76" s="2">
        <v>12960</v>
      </c>
      <c r="H76">
        <f>IFERROR(VLOOKUP($B76,'物料人数数据'!$A:$I,5,FALSE),0)</f>
      </c>
      <c r="I76">
        <f>IFERROR(VLOOKUP($B76,'物料人数数据'!$A:$I,5,FALSE),0)</f>
      </c>
      <c r="J76">
        <f>IFERROR(VLOOKUP($B76,'物料人数数据'!$A:$I,6,FALSE),0)</f>
      </c>
      <c r="K76">
        <f>IFERROR(VLOOKUP($B76,'物料人数数据'!$A:$I,7,FALSE),0)</f>
      </c>
      <c r="L76">
        <f>IFERROR(VLOOKUP($B76,'物料人数数据'!$A:$I,8,FALSE),0)</f>
      </c>
      <c r="M76">
        <f>IFERROR(VLOOKUP($B76,'物料人数数据'!$A:$I,9,FALSE),0)</f>
      </c>
      <c r="O76" s="63"/>
      <c r="P76" s="62"/>
    </row>
    <row r="77">
      <c r="B77" s="2" t="str">
        <v>13.01.05.013</v>
      </c>
      <c r="C77" s="2">
        <v>1</v>
      </c>
      <c r="D77" s="2">
        <v>3</v>
      </c>
      <c r="E77" s="2">
        <v>0</v>
      </c>
      <c r="F77" s="2">
        <v>0</v>
      </c>
      <c r="G77" s="2">
        <v>15120</v>
      </c>
      <c r="H77">
        <f>IFERROR(VLOOKUP($B77,'物料人数数据'!$A:$I,5,FALSE),0)</f>
      </c>
      <c r="I77">
        <f>IFERROR(VLOOKUP($B77,'物料人数数据'!$A:$I,5,FALSE),0)</f>
      </c>
      <c r="J77">
        <f>IFERROR(VLOOKUP($B77,'物料人数数据'!$A:$I,6,FALSE),0)</f>
      </c>
      <c r="K77">
        <f>IFERROR(VLOOKUP($B77,'物料人数数据'!$A:$I,7,FALSE),0)</f>
      </c>
      <c r="L77">
        <f>IFERROR(VLOOKUP($B77,'物料人数数据'!$A:$I,8,FALSE),0)</f>
      </c>
      <c r="M77">
        <f>IFERROR(VLOOKUP($B77,'物料人数数据'!$A:$I,9,FALSE),0)</f>
      </c>
      <c r="O77" s="63"/>
      <c r="P77" s="62"/>
    </row>
    <row r="78">
      <c r="B78" s="2" t="str">
        <v>13.01.05.017</v>
      </c>
      <c r="C78" s="2">
        <v>1</v>
      </c>
      <c r="D78" s="2">
        <v>3</v>
      </c>
      <c r="E78" s="2">
        <v>0</v>
      </c>
      <c r="F78" s="2">
        <v>0</v>
      </c>
      <c r="G78" s="2">
        <v>24480</v>
      </c>
      <c r="H78">
        <f>IFERROR(VLOOKUP($B78,'物料人数数据'!$A:$I,5,FALSE),0)</f>
      </c>
      <c r="I78">
        <f>IFERROR(VLOOKUP($B78,'物料人数数据'!$A:$I,5,FALSE),0)</f>
      </c>
      <c r="J78">
        <f>IFERROR(VLOOKUP($B78,'物料人数数据'!$A:$I,6,FALSE),0)</f>
      </c>
      <c r="K78">
        <f>IFERROR(VLOOKUP($B78,'物料人数数据'!$A:$I,7,FALSE),0)</f>
      </c>
      <c r="L78">
        <f>IFERROR(VLOOKUP($B78,'物料人数数据'!$A:$I,8,FALSE),0)</f>
      </c>
      <c r="M78">
        <f>IFERROR(VLOOKUP($B78,'物料人数数据'!$A:$I,9,FALSE),0)</f>
      </c>
      <c r="O78" s="63"/>
      <c r="P78" s="62"/>
    </row>
    <row r="79">
      <c r="B79" s="2" t="str">
        <v>13.01.02.025</v>
      </c>
      <c r="C79" s="2">
        <v>1</v>
      </c>
      <c r="D79" s="2">
        <v>3</v>
      </c>
      <c r="E79" s="2">
        <v>104760</v>
      </c>
      <c r="F79" s="2">
        <v>475920</v>
      </c>
      <c r="G79" s="2">
        <v>388080</v>
      </c>
      <c r="H79">
        <f>IFERROR(VLOOKUP($B79,'物料人数数据'!$A:$I,5,FALSE),0)</f>
      </c>
      <c r="I79">
        <f>IFERROR(VLOOKUP($B79,'物料人数数据'!$A:$I,5,FALSE),0)</f>
      </c>
      <c r="J79">
        <f>IFERROR(VLOOKUP($B79,'物料人数数据'!$A:$I,6,FALSE),0)</f>
      </c>
      <c r="K79">
        <f>IFERROR(VLOOKUP($B79,'物料人数数据'!$A:$I,7,FALSE),0)</f>
      </c>
      <c r="L79">
        <f>IFERROR(VLOOKUP($B79,'物料人数数据'!$A:$I,8,FALSE),0)</f>
      </c>
      <c r="M79">
        <f>IFERROR(VLOOKUP($B79,'物料人数数据'!$A:$I,9,FALSE),0)</f>
      </c>
      <c r="O79" s="63"/>
      <c r="P79" s="62"/>
    </row>
    <row r="80">
      <c r="B80" s="2" t="str">
        <v>13.01.04.041</v>
      </c>
      <c r="C80" s="2">
        <v>1</v>
      </c>
      <c r="D80" s="2">
        <v>3</v>
      </c>
      <c r="E80" s="2">
        <v>0</v>
      </c>
      <c r="F80" s="2">
        <v>0</v>
      </c>
      <c r="G80" s="2">
        <v>72000</v>
      </c>
      <c r="H80">
        <f>IFERROR(VLOOKUP($B80,'物料人数数据'!$A:$I,5,FALSE),0)</f>
      </c>
      <c r="I80">
        <f>IFERROR(VLOOKUP($B80,'物料人数数据'!$A:$I,5,FALSE),0)</f>
      </c>
      <c r="J80">
        <f>IFERROR(VLOOKUP($B80,'物料人数数据'!$A:$I,6,FALSE),0)</f>
      </c>
      <c r="K80">
        <f>IFERROR(VLOOKUP($B80,'物料人数数据'!$A:$I,7,FALSE),0)</f>
      </c>
      <c r="L80">
        <f>IFERROR(VLOOKUP($B80,'物料人数数据'!$A:$I,8,FALSE),0)</f>
      </c>
      <c r="M80">
        <f>IFERROR(VLOOKUP($B80,'物料人数数据'!$A:$I,9,FALSE),0)</f>
      </c>
      <c r="O80" s="63"/>
      <c r="P80" s="62"/>
    </row>
    <row r="81">
      <c r="B81" s="2" t="str">
        <v>13.01.02.024</v>
      </c>
      <c r="C81" s="2">
        <v>1</v>
      </c>
      <c r="D81" s="2">
        <v>3</v>
      </c>
      <c r="E81" s="2">
        <v>0</v>
      </c>
      <c r="F81" s="2">
        <v>0</v>
      </c>
      <c r="G81" s="2">
        <v>25920</v>
      </c>
      <c r="H81">
        <f>IFERROR(VLOOKUP($B81,'物料人数数据'!$A:$I,5,FALSE),0)</f>
      </c>
      <c r="I81">
        <f>IFERROR(VLOOKUP($B81,'物料人数数据'!$A:$I,5,FALSE),0)</f>
      </c>
      <c r="J81">
        <f>IFERROR(VLOOKUP($B81,'物料人数数据'!$A:$I,6,FALSE),0)</f>
      </c>
      <c r="K81">
        <f>IFERROR(VLOOKUP($B81,'物料人数数据'!$A:$I,7,FALSE),0)</f>
      </c>
      <c r="L81">
        <f>IFERROR(VLOOKUP($B81,'物料人数数据'!$A:$I,8,FALSE),0)</f>
      </c>
      <c r="M81">
        <f>IFERROR(VLOOKUP($B81,'物料人数数据'!$A:$I,9,FALSE),0)</f>
      </c>
      <c r="O81" s="63"/>
      <c r="P81" s="62"/>
    </row>
    <row r="82">
      <c r="B82" s="2" t="str">
        <v>13.01.04.050</v>
      </c>
      <c r="C82" s="2">
        <v>1</v>
      </c>
      <c r="D82" s="2">
        <v>3</v>
      </c>
      <c r="E82" s="2">
        <v>0</v>
      </c>
      <c r="F82" s="2">
        <v>0</v>
      </c>
      <c r="G82" s="2">
        <v>6120</v>
      </c>
      <c r="H82">
        <f>IFERROR(VLOOKUP($B82,'物料人数数据'!$A:$I,5,FALSE),0)</f>
      </c>
      <c r="I82">
        <f>IFERROR(VLOOKUP($B82,'物料人数数据'!$A:$I,5,FALSE),0)</f>
      </c>
      <c r="J82">
        <f>IFERROR(VLOOKUP($B82,'物料人数数据'!$A:$I,6,FALSE),0)</f>
      </c>
      <c r="K82">
        <f>IFERROR(VLOOKUP($B82,'物料人数数据'!$A:$I,7,FALSE),0)</f>
      </c>
      <c r="L82">
        <f>IFERROR(VLOOKUP($B82,'物料人数数据'!$A:$I,8,FALSE),0)</f>
      </c>
      <c r="M82">
        <f>IFERROR(VLOOKUP($B82,'物料人数数据'!$A:$I,9,FALSE),0)</f>
      </c>
      <c r="O82" s="63"/>
      <c r="P82" s="62"/>
    </row>
    <row r="83">
      <c r="B83" s="2" t="str">
        <v>13.01.09.001</v>
      </c>
      <c r="C83" s="2">
        <v>1</v>
      </c>
      <c r="D83" s="2">
        <v>3</v>
      </c>
      <c r="E83" s="2">
        <v>0</v>
      </c>
      <c r="F83" s="2">
        <v>0</v>
      </c>
      <c r="G83" s="2">
        <v>4320</v>
      </c>
      <c r="H83">
        <f>IFERROR(VLOOKUP($B83,'物料人数数据'!$A:$I,5,FALSE),0)</f>
      </c>
      <c r="I83">
        <f>IFERROR(VLOOKUP($B83,'物料人数数据'!$A:$I,5,FALSE),0)</f>
      </c>
      <c r="J83">
        <f>IFERROR(VLOOKUP($B83,'物料人数数据'!$A:$I,6,FALSE),0)</f>
      </c>
      <c r="K83">
        <f>IFERROR(VLOOKUP($B83,'物料人数数据'!$A:$I,7,FALSE),0)</f>
      </c>
      <c r="L83">
        <f>IFERROR(VLOOKUP($B83,'物料人数数据'!$A:$I,8,FALSE),0)</f>
      </c>
      <c r="M83">
        <f>IFERROR(VLOOKUP($B83,'物料人数数据'!$A:$I,9,FALSE),0)</f>
      </c>
      <c r="O83" s="63"/>
      <c r="P83" s="62"/>
    </row>
    <row r="84">
      <c r="B84" s="2" t="str">
        <v>13.01.07.002</v>
      </c>
      <c r="C84" s="2">
        <v>1</v>
      </c>
      <c r="D84" s="2">
        <v>3</v>
      </c>
      <c r="E84" s="2">
        <v>0</v>
      </c>
      <c r="F84" s="2">
        <v>34200</v>
      </c>
      <c r="G84" s="2">
        <v>74880</v>
      </c>
      <c r="H84">
        <f>IFERROR(VLOOKUP($B84,'物料人数数据'!$A:$I,5,FALSE),0)</f>
      </c>
      <c r="I84">
        <f>IFERROR(VLOOKUP($B84,'物料人数数据'!$A:$I,5,FALSE),0)</f>
      </c>
      <c r="J84">
        <f>IFERROR(VLOOKUP($B84,'物料人数数据'!$A:$I,6,FALSE),0)</f>
      </c>
      <c r="K84">
        <f>IFERROR(VLOOKUP($B84,'物料人数数据'!$A:$I,7,FALSE),0)</f>
      </c>
      <c r="L84">
        <f>IFERROR(VLOOKUP($B84,'物料人数数据'!$A:$I,8,FALSE),0)</f>
      </c>
      <c r="M84">
        <f>IFERROR(VLOOKUP($B84,'物料人数数据'!$A:$I,9,FALSE),0)</f>
      </c>
      <c r="O84" s="63"/>
      <c r="P84" s="62"/>
    </row>
    <row r="85">
      <c r="B85" s="2" t="str">
        <v>13.01.08.005</v>
      </c>
      <c r="C85" s="2">
        <v>1</v>
      </c>
      <c r="D85" s="2">
        <v>3</v>
      </c>
      <c r="E85" s="2">
        <v>0</v>
      </c>
      <c r="F85" s="2">
        <v>0</v>
      </c>
      <c r="G85" s="2">
        <v>146880</v>
      </c>
      <c r="H85">
        <f>IFERROR(VLOOKUP($B85,'物料人数数据'!$A:$I,5,FALSE),0)</f>
      </c>
      <c r="I85">
        <f>IFERROR(VLOOKUP($B85,'物料人数数据'!$A:$I,5,FALSE),0)</f>
      </c>
      <c r="J85">
        <f>IFERROR(VLOOKUP($B85,'物料人数数据'!$A:$I,6,FALSE),0)</f>
      </c>
      <c r="K85">
        <f>IFERROR(VLOOKUP($B85,'物料人数数据'!$A:$I,7,FALSE),0)</f>
      </c>
      <c r="L85">
        <f>IFERROR(VLOOKUP($B85,'物料人数数据'!$A:$I,8,FALSE),0)</f>
      </c>
      <c r="M85">
        <f>IFERROR(VLOOKUP($B85,'物料人数数据'!$A:$I,9,FALSE),0)</f>
      </c>
      <c r="O85" s="63"/>
      <c r="P85" s="62"/>
    </row>
    <row r="86">
      <c r="B86" s="2" t="str">
        <v>13.01.07.001</v>
      </c>
      <c r="C86" s="2">
        <v>1</v>
      </c>
      <c r="D86" s="2">
        <v>3</v>
      </c>
      <c r="E86" s="2">
        <v>0</v>
      </c>
      <c r="F86" s="2">
        <v>10440</v>
      </c>
      <c r="G86" s="2">
        <v>67680</v>
      </c>
      <c r="H86">
        <f>IFERROR(VLOOKUP($B86,'物料人数数据'!$A:$I,5,FALSE),0)</f>
      </c>
      <c r="I86">
        <f>IFERROR(VLOOKUP($B86,'物料人数数据'!$A:$I,5,FALSE),0)</f>
      </c>
      <c r="J86">
        <f>IFERROR(VLOOKUP($B86,'物料人数数据'!$A:$I,6,FALSE),0)</f>
      </c>
      <c r="K86">
        <f>IFERROR(VLOOKUP($B86,'物料人数数据'!$A:$I,7,FALSE),0)</f>
      </c>
      <c r="L86">
        <f>IFERROR(VLOOKUP($B86,'物料人数数据'!$A:$I,8,FALSE),0)</f>
      </c>
      <c r="M86">
        <f>IFERROR(VLOOKUP($B86,'物料人数数据'!$A:$I,9,FALSE),0)</f>
      </c>
      <c r="O86" s="63"/>
      <c r="P86" s="62"/>
    </row>
    <row r="87">
      <c r="B87" s="2" t="str">
        <v>13.01.05.005</v>
      </c>
      <c r="C87" s="2">
        <v>1</v>
      </c>
      <c r="D87" s="2">
        <v>3</v>
      </c>
      <c r="E87" s="2">
        <v>62640</v>
      </c>
      <c r="F87" s="2">
        <v>14400</v>
      </c>
      <c r="G87" s="2">
        <v>30240</v>
      </c>
      <c r="H87">
        <f>IFERROR(VLOOKUP($B87,'物料人数数据'!$A:$I,5,FALSE),0)</f>
      </c>
      <c r="I87">
        <f>IFERROR(VLOOKUP($B87,'物料人数数据'!$A:$I,5,FALSE),0)</f>
      </c>
      <c r="J87">
        <f>IFERROR(VLOOKUP($B87,'物料人数数据'!$A:$I,6,FALSE),0)</f>
      </c>
      <c r="K87">
        <f>IFERROR(VLOOKUP($B87,'物料人数数据'!$A:$I,7,FALSE),0)</f>
      </c>
      <c r="L87">
        <f>IFERROR(VLOOKUP($B87,'物料人数数据'!$A:$I,8,FALSE),0)</f>
      </c>
      <c r="M87">
        <f>IFERROR(VLOOKUP($B87,'物料人数数据'!$A:$I,9,FALSE),0)</f>
      </c>
      <c r="O87" s="63"/>
      <c r="P87" s="62"/>
    </row>
    <row r="88">
      <c r="B88" s="2" t="str">
        <v>13.01.04.048</v>
      </c>
      <c r="C88" s="2">
        <v>1</v>
      </c>
      <c r="D88" s="2">
        <v>3</v>
      </c>
      <c r="E88" s="2">
        <v>19440</v>
      </c>
      <c r="F88" s="2">
        <v>4320</v>
      </c>
      <c r="G88" s="2">
        <v>8640</v>
      </c>
      <c r="H88">
        <f>IFERROR(VLOOKUP($B88,'物料人数数据'!$A:$I,5,FALSE),0)</f>
      </c>
      <c r="I88">
        <f>IFERROR(VLOOKUP($B88,'物料人数数据'!$A:$I,5,FALSE),0)</f>
      </c>
      <c r="J88">
        <f>IFERROR(VLOOKUP($B88,'物料人数数据'!$A:$I,6,FALSE),0)</f>
      </c>
      <c r="K88">
        <f>IFERROR(VLOOKUP($B88,'物料人数数据'!$A:$I,7,FALSE),0)</f>
      </c>
      <c r="L88">
        <f>IFERROR(VLOOKUP($B88,'物料人数数据'!$A:$I,8,FALSE),0)</f>
      </c>
      <c r="M88">
        <f>IFERROR(VLOOKUP($B88,'物料人数数据'!$A:$I,9,FALSE),0)</f>
      </c>
      <c r="O88" s="63"/>
      <c r="P88" s="62"/>
    </row>
    <row r="89">
      <c r="B89" s="60"/>
      <c r="C89" s="3"/>
      <c r="D89" s="3"/>
      <c r="H89">
        <f>IFERROR(VLOOKUP($B89,'物料人数数据'!$A:$I,5,FALSE),0)</f>
      </c>
      <c r="I89">
        <f>IFERROR(VLOOKUP($B89,'物料人数数据'!$A:$I,5,FALSE),0)</f>
      </c>
      <c r="J89">
        <f>IFERROR(VLOOKUP($B89,'物料人数数据'!$A:$I,6,FALSE),0)</f>
      </c>
      <c r="K89">
        <f>IFERROR(VLOOKUP($B89,'物料人数数据'!$A:$I,7,FALSE),0)</f>
      </c>
      <c r="L89">
        <f>IFERROR(VLOOKUP($B89,'物料人数数据'!$A:$I,8,FALSE),0)</f>
      </c>
      <c r="M89">
        <f>IFERROR(VLOOKUP($B89,'物料人数数据'!$A:$I,9,FALSE),0)</f>
      </c>
      <c r="O89" s="63"/>
      <c r="P89" s="62"/>
    </row>
    <row r="90">
      <c r="H90">
        <f>IFERROR(VLOOKUP($B90,'物料人数数据'!$A:$I,5,FALSE),0)</f>
      </c>
      <c r="I90">
        <f>IFERROR(VLOOKUP($B90,'物料人数数据'!$A:$I,5,FALSE),0)</f>
      </c>
      <c r="J90">
        <f>IFERROR(VLOOKUP($B90,'物料人数数据'!$A:$I,6,FALSE),0)</f>
      </c>
      <c r="K90">
        <f>IFERROR(VLOOKUP($B90,'物料人数数据'!$A:$I,7,FALSE),0)</f>
      </c>
      <c r="L90">
        <f>IFERROR(VLOOKUP($B90,'物料人数数据'!$A:$I,8,FALSE),0)</f>
      </c>
      <c r="M90">
        <f>IFERROR(VLOOKUP($B90,'物料人数数据'!$A:$I,9,FALSE),0)</f>
      </c>
      <c r="O90" s="63"/>
      <c r="P90" s="62"/>
    </row>
    <row r="91">
      <c r="B91" s="2" t="str">
        <v>13.01.02.025</v>
      </c>
      <c r="C91" s="2">
        <v>1</v>
      </c>
      <c r="D91" s="2">
        <v>3</v>
      </c>
      <c r="E91" s="2">
        <v>0</v>
      </c>
      <c r="F91" s="2">
        <v>305640</v>
      </c>
      <c r="G91" s="2">
        <v>388080</v>
      </c>
      <c r="H91">
        <f>IFERROR(VLOOKUP($B91,'物料人数数据'!$A:$I,5,FALSE),0)</f>
      </c>
      <c r="I91">
        <f>IFERROR(VLOOKUP($B91,'物料人数数据'!$A:$I,5,FALSE),0)</f>
      </c>
      <c r="J91">
        <f>IFERROR(VLOOKUP($B91,'物料人数数据'!$A:$I,6,FALSE),0)</f>
      </c>
      <c r="K91">
        <f>IFERROR(VLOOKUP($B91,'物料人数数据'!$A:$I,7,FALSE),0)</f>
      </c>
      <c r="L91">
        <f>IFERROR(VLOOKUP($B91,'物料人数数据'!$A:$I,8,FALSE),0)</f>
      </c>
      <c r="M91">
        <f>IFERROR(VLOOKUP($B91,'物料人数数据'!$A:$I,9,FALSE),0)</f>
      </c>
      <c r="O91" s="63"/>
      <c r="P91" s="62"/>
    </row>
    <row r="92">
      <c r="B92" s="2" t="str">
        <v>13.01.07.002</v>
      </c>
      <c r="C92" s="2">
        <v>1</v>
      </c>
      <c r="D92" s="2">
        <v>3</v>
      </c>
      <c r="E92" s="2">
        <v>0</v>
      </c>
      <c r="F92" s="2">
        <v>0</v>
      </c>
      <c r="G92" s="2">
        <v>35640</v>
      </c>
      <c r="H92">
        <f>IFERROR(VLOOKUP($B92,'物料人数数据'!$A:$I,5,FALSE),0)</f>
      </c>
      <c r="I92">
        <f>IFERROR(VLOOKUP($B92,'物料人数数据'!$A:$I,5,FALSE),0)</f>
      </c>
      <c r="J92">
        <f>IFERROR(VLOOKUP($B92,'物料人数数据'!$A:$I,6,FALSE),0)</f>
      </c>
      <c r="K92">
        <f>IFERROR(VLOOKUP($B92,'物料人数数据'!$A:$I,7,FALSE),0)</f>
      </c>
      <c r="L92">
        <f>IFERROR(VLOOKUP($B92,'物料人数数据'!$A:$I,8,FALSE),0)</f>
      </c>
      <c r="M92">
        <f>IFERROR(VLOOKUP($B92,'物料人数数据'!$A:$I,9,FALSE),0)</f>
      </c>
      <c r="O92" s="63"/>
      <c r="P92" s="62"/>
    </row>
    <row r="93">
      <c r="B93" s="2" t="str">
        <v>13.01.08.005</v>
      </c>
      <c r="C93" s="2">
        <v>1</v>
      </c>
      <c r="D93" s="2">
        <v>3</v>
      </c>
      <c r="E93" s="2">
        <v>0</v>
      </c>
      <c r="F93" s="2">
        <v>0</v>
      </c>
      <c r="G93" s="2">
        <v>146880</v>
      </c>
      <c r="H93">
        <f>IFERROR(VLOOKUP($B93,'物料人数数据'!$A:$I,5,FALSE),0)</f>
      </c>
      <c r="I93">
        <f>IFERROR(VLOOKUP($B93,'物料人数数据'!$A:$I,5,FALSE),0)</f>
      </c>
      <c r="J93">
        <f>IFERROR(VLOOKUP($B93,'物料人数数据'!$A:$I,6,FALSE),0)</f>
      </c>
      <c r="K93">
        <f>IFERROR(VLOOKUP($B93,'物料人数数据'!$A:$I,7,FALSE),0)</f>
      </c>
      <c r="L93">
        <f>IFERROR(VLOOKUP($B93,'物料人数数据'!$A:$I,8,FALSE),0)</f>
      </c>
      <c r="M93">
        <f>IFERROR(VLOOKUP($B93,'物料人数数据'!$A:$I,9,FALSE),0)</f>
      </c>
      <c r="O93" s="63"/>
      <c r="P93" s="62"/>
    </row>
    <row r="94">
      <c r="B94" s="2" t="str">
        <v>13.01.07.001</v>
      </c>
      <c r="C94" s="2">
        <v>1</v>
      </c>
      <c r="D94" s="2">
        <v>3</v>
      </c>
      <c r="E94" s="2">
        <v>0</v>
      </c>
      <c r="F94" s="2">
        <v>0</v>
      </c>
      <c r="G94" s="2">
        <v>41760</v>
      </c>
      <c r="H94">
        <f>IFERROR(VLOOKUP($B94,'物料人数数据'!$A:$I,5,FALSE),0)</f>
      </c>
      <c r="I94">
        <f>IFERROR(VLOOKUP($B94,'物料人数数据'!$A:$I,5,FALSE),0)</f>
      </c>
      <c r="J94">
        <f>IFERROR(VLOOKUP($B94,'物料人数数据'!$A:$I,6,FALSE),0)</f>
      </c>
      <c r="K94">
        <f>IFERROR(VLOOKUP($B94,'物料人数数据'!$A:$I,7,FALSE),0)</f>
      </c>
      <c r="L94">
        <f>IFERROR(VLOOKUP($B94,'物料人数数据'!$A:$I,8,FALSE),0)</f>
      </c>
      <c r="M94">
        <f>IFERROR(VLOOKUP($B94,'物料人数数据'!$A:$I,9,FALSE),0)</f>
      </c>
      <c r="O94" s="63"/>
      <c r="P94" s="62"/>
    </row>
    <row r="95">
      <c r="B95" s="2" t="str">
        <v>13.01.05.005</v>
      </c>
      <c r="C95" s="2">
        <v>1</v>
      </c>
      <c r="D95" s="2">
        <v>3</v>
      </c>
      <c r="E95" s="2">
        <v>0</v>
      </c>
      <c r="F95" s="2">
        <v>0</v>
      </c>
      <c r="G95" s="2">
        <v>30240</v>
      </c>
      <c r="H95">
        <f>IFERROR(VLOOKUP($B95,'物料人数数据'!$A:$I,5,FALSE),0)</f>
      </c>
      <c r="I95">
        <f>IFERROR(VLOOKUP($B95,'物料人数数据'!$A:$I,5,FALSE),0)</f>
      </c>
      <c r="J95">
        <f>IFERROR(VLOOKUP($B95,'物料人数数据'!$A:$I,6,FALSE),0)</f>
      </c>
      <c r="K95">
        <f>IFERROR(VLOOKUP($B95,'物料人数数据'!$A:$I,7,FALSE),0)</f>
      </c>
      <c r="L95">
        <f>IFERROR(VLOOKUP($B95,'物料人数数据'!$A:$I,8,FALSE),0)</f>
      </c>
      <c r="M95">
        <f>IFERROR(VLOOKUP($B95,'物料人数数据'!$A:$I,9,FALSE),0)</f>
      </c>
      <c r="O95" s="63"/>
      <c r="P95" s="62"/>
    </row>
    <row r="96">
      <c r="B96" s="2" t="str">
        <v>13.01.04.048</v>
      </c>
      <c r="C96" s="2">
        <v>1</v>
      </c>
      <c r="D96" s="2">
        <v>3</v>
      </c>
      <c r="E96" s="2">
        <v>0</v>
      </c>
      <c r="F96" s="2">
        <v>0</v>
      </c>
      <c r="G96" s="2">
        <v>8640</v>
      </c>
      <c r="H96">
        <f>IFERROR(VLOOKUP($B96,'物料人数数据'!$A:$I,5,FALSE),0)</f>
      </c>
      <c r="I96">
        <f>IFERROR(VLOOKUP($B96,'物料人数数据'!$A:$I,5,FALSE),0)</f>
      </c>
      <c r="J96">
        <f>IFERROR(VLOOKUP($B96,'物料人数数据'!$A:$I,6,FALSE),0)</f>
      </c>
      <c r="K96">
        <f>IFERROR(VLOOKUP($B96,'物料人数数据'!$A:$I,7,FALSE),0)</f>
      </c>
      <c r="L96">
        <f>IFERROR(VLOOKUP($B96,'物料人数数据'!$A:$I,8,FALSE),0)</f>
      </c>
      <c r="M96">
        <f>IFERROR(VLOOKUP($B96,'物料人数数据'!$A:$I,9,FALSE),0)</f>
      </c>
      <c r="O96" s="63"/>
      <c r="P96" s="62"/>
    </row>
    <row r="97">
      <c r="B97" s="2" t="str">
        <v>13.01.08.007</v>
      </c>
      <c r="C97" s="2">
        <v>1</v>
      </c>
      <c r="D97" s="2">
        <v>3</v>
      </c>
      <c r="E97" s="2">
        <v>0</v>
      </c>
      <c r="F97" s="2">
        <v>0</v>
      </c>
      <c r="G97" s="2">
        <v>15840</v>
      </c>
      <c r="H97">
        <f>IFERROR(VLOOKUP($B97,'物料人数数据'!$A:$I,5,FALSE),0)</f>
      </c>
      <c r="I97">
        <f>IFERROR(VLOOKUP($B97,'物料人数数据'!$A:$I,5,FALSE),0)</f>
      </c>
      <c r="J97">
        <f>IFERROR(VLOOKUP($B97,'物料人数数据'!$A:$I,6,FALSE),0)</f>
      </c>
      <c r="K97">
        <f>IFERROR(VLOOKUP($B97,'物料人数数据'!$A:$I,7,FALSE),0)</f>
      </c>
      <c r="L97">
        <f>IFERROR(VLOOKUP($B97,'物料人数数据'!$A:$I,8,FALSE),0)</f>
      </c>
      <c r="M97">
        <f>IFERROR(VLOOKUP($B97,'物料人数数据'!$A:$I,9,FALSE),0)</f>
      </c>
      <c r="O97" s="63"/>
      <c r="P97" s="62"/>
    </row>
    <row r="98">
      <c r="B98" s="2" t="str">
        <v>13.01.09.002</v>
      </c>
      <c r="C98" s="2">
        <v>1</v>
      </c>
      <c r="D98" s="2">
        <v>3</v>
      </c>
      <c r="E98" s="2">
        <v>0</v>
      </c>
      <c r="F98" s="2">
        <v>0</v>
      </c>
      <c r="G98" s="2">
        <v>10800</v>
      </c>
      <c r="H98">
        <f>IFERROR(VLOOKUP($B98,'物料人数数据'!$A:$I,5,FALSE),0)</f>
      </c>
      <c r="I98">
        <f>IFERROR(VLOOKUP($B98,'物料人数数据'!$A:$I,5,FALSE),0)</f>
      </c>
      <c r="J98">
        <f>IFERROR(VLOOKUP($B98,'物料人数数据'!$A:$I,6,FALSE),0)</f>
      </c>
      <c r="K98">
        <f>IFERROR(VLOOKUP($B98,'物料人数数据'!$A:$I,7,FALSE),0)</f>
      </c>
      <c r="L98">
        <f>IFERROR(VLOOKUP($B98,'物料人数数据'!$A:$I,8,FALSE),0)</f>
      </c>
      <c r="M98">
        <f>IFERROR(VLOOKUP($B98,'物料人数数据'!$A:$I,9,FALSE),0)</f>
      </c>
      <c r="O98" s="63"/>
      <c r="P98" s="62"/>
    </row>
    <row r="99">
      <c r="B99" s="2" t="str">
        <v>13.01.08.006</v>
      </c>
      <c r="C99" s="2">
        <v>1</v>
      </c>
      <c r="D99" s="2">
        <v>3</v>
      </c>
      <c r="E99" s="2">
        <v>0</v>
      </c>
      <c r="F99" s="2">
        <v>0</v>
      </c>
      <c r="G99" s="2">
        <v>90000</v>
      </c>
      <c r="H99">
        <f>IFERROR(VLOOKUP($B99,'物料人数数据'!$A:$I,5,FALSE),0)</f>
      </c>
      <c r="I99">
        <f>IFERROR(VLOOKUP($B99,'物料人数数据'!$A:$I,5,FALSE),0)</f>
      </c>
      <c r="J99">
        <f>IFERROR(VLOOKUP($B99,'物料人数数据'!$A:$I,6,FALSE),0)</f>
      </c>
      <c r="K99">
        <f>IFERROR(VLOOKUP($B99,'物料人数数据'!$A:$I,7,FALSE),0)</f>
      </c>
      <c r="L99">
        <f>IFERROR(VLOOKUP($B99,'物料人数数据'!$A:$I,8,FALSE),0)</f>
      </c>
      <c r="M99">
        <f>IFERROR(VLOOKUP($B99,'物料人数数据'!$A:$I,9,FALSE),0)</f>
      </c>
      <c r="O99" s="63"/>
      <c r="P99" s="62"/>
    </row>
    <row r="100">
      <c r="B100" s="2" t="str">
        <v>13.01.07.002</v>
      </c>
      <c r="C100" s="2">
        <v>1</v>
      </c>
      <c r="D100" s="2">
        <v>3</v>
      </c>
      <c r="E100" s="2">
        <v>0</v>
      </c>
      <c r="F100" s="2">
        <v>0</v>
      </c>
      <c r="G100" s="2">
        <v>74880</v>
      </c>
      <c r="H100">
        <f>IFERROR(VLOOKUP($B100,'物料人数数据'!$A:$I,5,FALSE),0)</f>
      </c>
      <c r="I100">
        <f>IFERROR(VLOOKUP($B100,'物料人数数据'!$A:$I,5,FALSE),0)</f>
      </c>
      <c r="J100">
        <f>IFERROR(VLOOKUP($B100,'物料人数数据'!$A:$I,6,FALSE),0)</f>
      </c>
      <c r="K100">
        <f>IFERROR(VLOOKUP($B100,'物料人数数据'!$A:$I,7,FALSE),0)</f>
      </c>
      <c r="L100">
        <f>IFERROR(VLOOKUP($B100,'物料人数数据'!$A:$I,8,FALSE),0)</f>
      </c>
      <c r="M100">
        <f>IFERROR(VLOOKUP($B100,'物料人数数据'!$A:$I,9,FALSE),0)</f>
      </c>
      <c r="O100" s="63"/>
      <c r="P100" s="62"/>
    </row>
    <row r="101">
      <c r="B101" s="2" t="str">
        <v>13.01.07.010</v>
      </c>
      <c r="C101" s="2">
        <v>1</v>
      </c>
      <c r="D101" s="2">
        <v>3</v>
      </c>
      <c r="E101" s="2">
        <v>0</v>
      </c>
      <c r="F101" s="2">
        <v>14760</v>
      </c>
      <c r="G101" s="2">
        <v>74880</v>
      </c>
      <c r="H101">
        <f>IFERROR(VLOOKUP($B101,'物料人数数据'!$A:$I,5,FALSE),0)</f>
      </c>
      <c r="I101">
        <f>IFERROR(VLOOKUP($B101,'物料人数数据'!$A:$I,5,FALSE),0)</f>
      </c>
      <c r="J101">
        <f>IFERROR(VLOOKUP($B101,'物料人数数据'!$A:$I,6,FALSE),0)</f>
      </c>
      <c r="K101">
        <f>IFERROR(VLOOKUP($B101,'物料人数数据'!$A:$I,7,FALSE),0)</f>
      </c>
      <c r="L101">
        <f>IFERROR(VLOOKUP($B101,'物料人数数据'!$A:$I,8,FALSE),0)</f>
      </c>
      <c r="M101">
        <f>IFERROR(VLOOKUP($B101,'物料人数数据'!$A:$I,9,FALSE),0)</f>
      </c>
      <c r="O101" s="63"/>
      <c r="P101" s="62"/>
    </row>
    <row r="102">
      <c r="H102">
        <f>IFERROR(VLOOKUP($B102,'物料人数数据'!$A:$I,5,FALSE),0)</f>
      </c>
      <c r="I102">
        <f>IFERROR(VLOOKUP($B102,'物料人数数据'!$A:$I,5,FALSE),0)</f>
      </c>
      <c r="J102">
        <f>IFERROR(VLOOKUP($B102,'物料人数数据'!$A:$I,6,FALSE),0)</f>
      </c>
      <c r="K102">
        <f>IFERROR(VLOOKUP($B102,'物料人数数据'!$A:$I,7,FALSE),0)</f>
      </c>
      <c r="L102">
        <f>IFERROR(VLOOKUP($B102,'物料人数数据'!$A:$I,8,FALSE),0)</f>
      </c>
      <c r="M102">
        <f>IFERROR(VLOOKUP($B102,'物料人数数据'!$A:$I,9,FALSE),0)</f>
      </c>
      <c r="O102" s="63"/>
      <c r="P102" s="62"/>
    </row>
    <row r="103">
      <c r="H103">
        <f>IFERROR(VLOOKUP($B103,'物料人数数据'!$A:$I,5,FALSE),0)</f>
      </c>
      <c r="I103">
        <f>IFERROR(VLOOKUP($B103,'物料人数数据'!$A:$I,5,FALSE),0)</f>
      </c>
      <c r="J103">
        <f>IFERROR(VLOOKUP($B103,'物料人数数据'!$A:$I,6,FALSE),0)</f>
      </c>
      <c r="K103">
        <f>IFERROR(VLOOKUP($B103,'物料人数数据'!$A:$I,7,FALSE),0)</f>
      </c>
      <c r="L103">
        <f>IFERROR(VLOOKUP($B103,'物料人数数据'!$A:$I,8,FALSE),0)</f>
      </c>
      <c r="M103">
        <f>IFERROR(VLOOKUP($B103,'物料人数数据'!$A:$I,9,FALSE),0)</f>
      </c>
      <c r="O103" s="63"/>
      <c r="P103" s="62"/>
    </row>
    <row r="104">
      <c r="B104" s="2" t="str">
        <v>13.01.02.025</v>
      </c>
      <c r="C104" s="2">
        <v>1</v>
      </c>
      <c r="D104" s="2">
        <v>3</v>
      </c>
      <c r="E104" s="2">
        <v>0</v>
      </c>
      <c r="F104" s="2">
        <v>100440</v>
      </c>
      <c r="G104" s="2">
        <v>388080</v>
      </c>
      <c r="H104">
        <f>IFERROR(VLOOKUP($B104,'物料人数数据'!$A:$I,5,FALSE),0)</f>
      </c>
      <c r="I104">
        <f>IFERROR(VLOOKUP($B104,'物料人数数据'!$A:$I,5,FALSE),0)</f>
      </c>
      <c r="J104">
        <f>IFERROR(VLOOKUP($B104,'物料人数数据'!$A:$I,6,FALSE),0)</f>
      </c>
      <c r="K104">
        <f>IFERROR(VLOOKUP($B104,'物料人数数据'!$A:$I,7,FALSE),0)</f>
      </c>
      <c r="L104">
        <f>IFERROR(VLOOKUP($B104,'物料人数数据'!$A:$I,8,FALSE),0)</f>
      </c>
      <c r="M104">
        <f>IFERROR(VLOOKUP($B104,'物料人数数据'!$A:$I,9,FALSE),0)</f>
      </c>
      <c r="O104" s="63"/>
      <c r="P104" s="62"/>
    </row>
    <row r="105">
      <c r="B105" s="2" t="str">
        <v>13.01.07.010</v>
      </c>
      <c r="C105" s="2">
        <v>1</v>
      </c>
      <c r="D105" s="2">
        <v>3</v>
      </c>
      <c r="E105" s="2">
        <v>0</v>
      </c>
      <c r="F105" s="2">
        <v>0</v>
      </c>
      <c r="G105" s="2">
        <v>51840</v>
      </c>
      <c r="H105">
        <f>IFERROR(VLOOKUP($B105,'物料人数数据'!$A:$I,5,FALSE),0)</f>
      </c>
      <c r="I105">
        <f>IFERROR(VLOOKUP($B105,'物料人数数据'!$A:$I,5,FALSE),0)</f>
      </c>
      <c r="J105">
        <f>IFERROR(VLOOKUP($B105,'物料人数数据'!$A:$I,6,FALSE),0)</f>
      </c>
      <c r="K105">
        <f>IFERROR(VLOOKUP($B105,'物料人数数据'!$A:$I,7,FALSE),0)</f>
      </c>
      <c r="L105">
        <f>IFERROR(VLOOKUP($B105,'物料人数数据'!$A:$I,8,FALSE),0)</f>
      </c>
      <c r="M105">
        <f>IFERROR(VLOOKUP($B105,'物料人数数据'!$A:$I,9,FALSE),0)</f>
      </c>
      <c r="O105" s="63"/>
      <c r="P105" s="62"/>
    </row>
    <row r="106">
      <c r="B106" s="2" t="str">
        <v>13.01.02.024</v>
      </c>
      <c r="C106" s="2">
        <v>1</v>
      </c>
      <c r="D106" s="2">
        <v>3</v>
      </c>
      <c r="E106" s="2">
        <v>0</v>
      </c>
      <c r="F106" s="2">
        <v>0</v>
      </c>
      <c r="G106" s="2">
        <v>25920</v>
      </c>
      <c r="H106">
        <f>IFERROR(VLOOKUP($B106,'物料人数数据'!$A:$I,5,FALSE),0)</f>
      </c>
      <c r="I106">
        <f>IFERROR(VLOOKUP($B106,'物料人数数据'!$A:$I,5,FALSE),0)</f>
      </c>
      <c r="J106">
        <f>IFERROR(VLOOKUP($B106,'物料人数数据'!$A:$I,6,FALSE),0)</f>
      </c>
      <c r="K106">
        <f>IFERROR(VLOOKUP($B106,'物料人数数据'!$A:$I,7,FALSE),0)</f>
      </c>
      <c r="L106">
        <f>IFERROR(VLOOKUP($B106,'物料人数数据'!$A:$I,8,FALSE),0)</f>
      </c>
      <c r="M106">
        <f>IFERROR(VLOOKUP($B106,'物料人数数据'!$A:$I,9,FALSE),0)</f>
      </c>
      <c r="O106" s="63"/>
      <c r="P106" s="62"/>
    </row>
    <row r="107">
      <c r="B107" s="2" t="str">
        <v>13.01.02.024</v>
      </c>
      <c r="C107" s="2">
        <v>1</v>
      </c>
      <c r="D107" s="2">
        <v>3</v>
      </c>
      <c r="E107" s="2">
        <v>0</v>
      </c>
      <c r="F107" s="2">
        <v>0</v>
      </c>
      <c r="G107" s="2">
        <v>40320</v>
      </c>
      <c r="H107">
        <f>IFERROR(VLOOKUP($B107,'物料人数数据'!$A:$I,5,FALSE),0)</f>
      </c>
      <c r="I107">
        <f>IFERROR(VLOOKUP($B107,'物料人数数据'!$A:$I,5,FALSE),0)</f>
      </c>
      <c r="J107">
        <f>IFERROR(VLOOKUP($B107,'物料人数数据'!$A:$I,6,FALSE),0)</f>
      </c>
      <c r="K107">
        <f>IFERROR(VLOOKUP($B107,'物料人数数据'!$A:$I,7,FALSE),0)</f>
      </c>
      <c r="L107">
        <f>IFERROR(VLOOKUP($B107,'物料人数数据'!$A:$I,8,FALSE),0)</f>
      </c>
      <c r="M107">
        <f>IFERROR(VLOOKUP($B107,'物料人数数据'!$A:$I,9,FALSE),0)</f>
      </c>
      <c r="O107" s="63"/>
      <c r="P107" s="62"/>
    </row>
    <row r="108">
      <c r="B108" s="2" t="str">
        <v>13.01.05.013</v>
      </c>
      <c r="C108" s="2">
        <v>1</v>
      </c>
      <c r="D108" s="2">
        <v>3</v>
      </c>
      <c r="E108" s="2">
        <v>0</v>
      </c>
      <c r="F108" s="2">
        <v>0</v>
      </c>
      <c r="G108" s="2">
        <v>32400</v>
      </c>
      <c r="H108">
        <f>IFERROR(VLOOKUP($B108,'物料人数数据'!$A:$I,5,FALSE),0)</f>
      </c>
      <c r="I108">
        <f>IFERROR(VLOOKUP($B108,'物料人数数据'!$A:$I,5,FALSE),0)</f>
      </c>
      <c r="J108">
        <f>IFERROR(VLOOKUP($B108,'物料人数数据'!$A:$I,6,FALSE),0)</f>
      </c>
      <c r="K108">
        <f>IFERROR(VLOOKUP($B108,'物料人数数据'!$A:$I,7,FALSE),0)</f>
      </c>
      <c r="L108">
        <f>IFERROR(VLOOKUP($B108,'物料人数数据'!$A:$I,8,FALSE),0)</f>
      </c>
      <c r="M108">
        <f>IFERROR(VLOOKUP($B108,'物料人数数据'!$A:$I,9,FALSE),0)</f>
      </c>
      <c r="O108" s="63"/>
      <c r="P108" s="62"/>
    </row>
    <row r="109">
      <c r="B109" s="2" t="str">
        <v>13.01.05.017</v>
      </c>
      <c r="C109" s="2">
        <v>1</v>
      </c>
      <c r="D109" s="2">
        <v>3</v>
      </c>
      <c r="E109" s="2">
        <v>0</v>
      </c>
      <c r="F109" s="2">
        <v>0</v>
      </c>
      <c r="G109" s="2">
        <v>48240</v>
      </c>
      <c r="H109">
        <f>IFERROR(VLOOKUP($B109,'物料人数数据'!$A:$I,5,FALSE),0)</f>
      </c>
      <c r="I109">
        <f>IFERROR(VLOOKUP($B109,'物料人数数据'!$A:$I,5,FALSE),0)</f>
      </c>
      <c r="J109">
        <f>IFERROR(VLOOKUP($B109,'物料人数数据'!$A:$I,6,FALSE),0)</f>
      </c>
      <c r="K109">
        <f>IFERROR(VLOOKUP($B109,'物料人数数据'!$A:$I,7,FALSE),0)</f>
      </c>
      <c r="L109">
        <f>IFERROR(VLOOKUP($B109,'物料人数数据'!$A:$I,8,FALSE),0)</f>
      </c>
      <c r="M109">
        <f>IFERROR(VLOOKUP($B109,'物料人数数据'!$A:$I,9,FALSE),0)</f>
      </c>
      <c r="O109" s="63"/>
      <c r="P109" s="62"/>
    </row>
    <row r="110">
      <c r="H110">
        <f>IFERROR(VLOOKUP($B110,'物料人数数据'!$A:$I,5,FALSE),0)</f>
      </c>
      <c r="I110">
        <f>IFERROR(VLOOKUP($B110,'物料人数数据'!$A:$I,5,FALSE),0)</f>
      </c>
      <c r="J110">
        <f>IFERROR(VLOOKUP($B110,'物料人数数据'!$A:$I,6,FALSE),0)</f>
      </c>
      <c r="K110">
        <f>IFERROR(VLOOKUP($B110,'物料人数数据'!$A:$I,7,FALSE),0)</f>
      </c>
      <c r="L110">
        <f>IFERROR(VLOOKUP($B110,'物料人数数据'!$A:$I,8,FALSE),0)</f>
      </c>
      <c r="M110">
        <f>IFERROR(VLOOKUP($B110,'物料人数数据'!$A:$I,9,FALSE),0)</f>
      </c>
      <c r="O110" s="63"/>
      <c r="P110" s="62"/>
    </row>
    <row r="111">
      <c r="B111" s="2" t="str">
        <v>13.01.07.005</v>
      </c>
      <c r="C111" s="2">
        <v>1</v>
      </c>
      <c r="D111" s="2">
        <v>3</v>
      </c>
      <c r="E111" s="2">
        <v>0</v>
      </c>
      <c r="F111" s="2">
        <v>310320</v>
      </c>
      <c r="G111" s="2">
        <v>249840</v>
      </c>
      <c r="H111">
        <f>IFERROR(VLOOKUP($B111,'物料人数数据'!$A:$I,5,FALSE),0)</f>
      </c>
      <c r="I111">
        <f>IFERROR(VLOOKUP($B111,'物料人数数据'!$A:$I,5,FALSE),0)</f>
      </c>
      <c r="J111">
        <f>IFERROR(VLOOKUP($B111,'物料人数数据'!$A:$I,6,FALSE),0)</f>
      </c>
      <c r="K111">
        <f>IFERROR(VLOOKUP($B111,'物料人数数据'!$A:$I,7,FALSE),0)</f>
      </c>
      <c r="L111">
        <f>IFERROR(VLOOKUP($B111,'物料人数数据'!$A:$I,8,FALSE),0)</f>
      </c>
      <c r="M111">
        <f>IFERROR(VLOOKUP($B111,'物料人数数据'!$A:$I,9,FALSE),0)</f>
      </c>
      <c r="O111" s="63"/>
      <c r="P111" s="62"/>
    </row>
    <row r="112">
      <c r="H112">
        <f>IFERROR(VLOOKUP($B112,'物料人数数据'!$A:$I,5,FALSE),0)</f>
      </c>
      <c r="I112">
        <f>IFERROR(VLOOKUP($B112,'物料人数数据'!$A:$I,5,FALSE),0)</f>
      </c>
      <c r="J112">
        <f>IFERROR(VLOOKUP($B112,'物料人数数据'!$A:$I,6,FALSE),0)</f>
      </c>
      <c r="K112">
        <f>IFERROR(VLOOKUP($B112,'物料人数数据'!$A:$I,7,FALSE),0)</f>
      </c>
      <c r="L112">
        <f>IFERROR(VLOOKUP($B112,'物料人数数据'!$A:$I,8,FALSE),0)</f>
      </c>
      <c r="M112">
        <f>IFERROR(VLOOKUP($B112,'物料人数数据'!$A:$I,9,FALSE),0)</f>
      </c>
      <c r="O112" s="63"/>
      <c r="P112" s="62"/>
    </row>
    <row r="113">
      <c r="P113" s="62"/>
    </row>
    <row r="114">
      <c r="P114" s="62"/>
    </row>
    <row r="115">
      <c r="P115" s="62"/>
    </row>
    <row r="116">
      <c r="P116" s="62"/>
    </row>
    <row r="117">
      <c r="P117" s="62"/>
    </row>
    <row r="118">
      <c r="P118" s="62"/>
    </row>
    <row r="119">
      <c r="P119" s="62"/>
    </row>
    <row r="120">
      <c r="P120" s="62"/>
    </row>
    <row r="121">
      <c r="P121" s="62"/>
    </row>
    <row r="122">
      <c r="P122" s="62"/>
    </row>
    <row r="123">
      <c r="P123" s="62"/>
    </row>
    <row r="124">
      <c r="P124" s="62"/>
    </row>
    <row r="125">
      <c r="P125" s="62"/>
    </row>
    <row r="126">
      <c r="P126" s="62"/>
    </row>
    <row r="127">
      <c r="P127" s="62"/>
    </row>
    <row r="128">
      <c r="P128" s="62"/>
    </row>
    <row r="129">
      <c r="P129" s="62"/>
    </row>
    <row r="130">
      <c r="P130" s="62"/>
    </row>
    <row r="131">
      <c r="P131" s="62"/>
    </row>
    <row r="132">
      <c r="P132" s="62"/>
    </row>
    <row r="133">
      <c r="P133" s="62"/>
    </row>
    <row r="134">
      <c r="P134" s="62"/>
    </row>
    <row r="135">
      <c r="P135" s="62"/>
    </row>
    <row r="136">
      <c r="P136" s="62"/>
    </row>
    <row r="137">
      <c r="P137" s="62"/>
    </row>
    <row r="138">
      <c r="P138" s="62"/>
    </row>
    <row r="139">
      <c r="P139" s="62"/>
    </row>
    <row r="140">
      <c r="P140" s="62"/>
    </row>
    <row r="141">
      <c r="P141" s="62"/>
    </row>
    <row r="142">
      <c r="P142" s="62"/>
    </row>
    <row r="143">
      <c r="P143" s="62"/>
    </row>
    <row r="144">
      <c r="P144" s="62"/>
    </row>
    <row r="145">
      <c r="P145" s="62"/>
    </row>
    <row r="146">
      <c r="P146" s="62"/>
    </row>
    <row r="147">
      <c r="P147" s="62"/>
    </row>
    <row r="148">
      <c r="P148" s="62"/>
    </row>
    <row r="149">
      <c r="P149" s="62"/>
    </row>
    <row r="150">
      <c r="P150" s="62"/>
    </row>
    <row r="151">
      <c r="P151" s="62"/>
    </row>
    <row r="152">
      <c r="P152" s="62"/>
    </row>
    <row r="153">
      <c r="P153" s="62"/>
    </row>
    <row r="154">
      <c r="P154" s="62"/>
    </row>
    <row r="155">
      <c r="P155" s="62"/>
    </row>
    <row r="156">
      <c r="P156" s="62"/>
    </row>
    <row r="157">
      <c r="P157" s="62"/>
    </row>
    <row r="158">
      <c r="P158" s="62"/>
    </row>
    <row r="159">
      <c r="P159" s="62"/>
    </row>
    <row r="160">
      <c r="P160" s="62"/>
    </row>
    <row r="161">
      <c r="P161" s="62"/>
    </row>
    <row r="162">
      <c r="P162" s="62"/>
    </row>
    <row r="163">
      <c r="P163" s="62"/>
    </row>
    <row r="164">
      <c r="P164" s="62"/>
    </row>
    <row r="165">
      <c r="P165" s="62"/>
    </row>
    <row r="166">
      <c r="P166" s="62"/>
    </row>
    <row r="167">
      <c r="P167" s="62"/>
    </row>
    <row r="168">
      <c r="P168" s="62"/>
    </row>
    <row r="169">
      <c r="P169" s="62"/>
    </row>
    <row r="170">
      <c r="P170" s="62"/>
    </row>
    <row r="171">
      <c r="P171" s="62"/>
    </row>
    <row r="172">
      <c r="P172" s="62"/>
    </row>
    <row r="173">
      <c r="P173" s="62"/>
    </row>
    <row r="174">
      <c r="P174" s="62"/>
    </row>
    <row r="175">
      <c r="P175" s="62"/>
    </row>
    <row r="176">
      <c r="P176" s="62"/>
    </row>
    <row r="177">
      <c r="P177" s="62"/>
    </row>
    <row r="178">
      <c r="P178" s="62"/>
    </row>
    <row r="179">
      <c r="P179" s="62"/>
    </row>
    <row r="180">
      <c r="P180" s="62"/>
    </row>
    <row r="181">
      <c r="P181" s="62"/>
    </row>
    <row r="182">
      <c r="P182" s="62"/>
    </row>
    <row r="183">
      <c r="P183" s="62"/>
    </row>
    <row r="184">
      <c r="P184" s="62"/>
    </row>
    <row r="185">
      <c r="P185" s="62"/>
    </row>
    <row r="186">
      <c r="P186" s="62"/>
    </row>
    <row r="187">
      <c r="P187" s="62"/>
    </row>
    <row r="188">
      <c r="P188" s="62"/>
    </row>
    <row r="189">
      <c r="P189" s="62"/>
    </row>
    <row r="190">
      <c r="P190" s="62"/>
    </row>
    <row r="191">
      <c r="P191" s="62"/>
    </row>
    <row r="192">
      <c r="P192" s="62"/>
    </row>
    <row r="193">
      <c r="P193" s="62"/>
    </row>
    <row r="194">
      <c r="P194" s="62"/>
    </row>
    <row r="195">
      <c r="P195" s="62"/>
    </row>
    <row r="196">
      <c r="P196" s="62"/>
    </row>
    <row r="197">
      <c r="P197" s="62"/>
    </row>
    <row r="198">
      <c r="P198" s="62"/>
    </row>
    <row r="199">
      <c r="P199" s="62"/>
    </row>
    <row r="200">
      <c r="P200" s="62"/>
    </row>
    <row r="201">
      <c r="P201" s="62"/>
    </row>
    <row r="202">
      <c r="P202" s="62"/>
    </row>
    <row r="203">
      <c r="P203" s="62"/>
    </row>
    <row r="204">
      <c r="P204" s="62"/>
    </row>
    <row r="205">
      <c r="P205" s="62"/>
    </row>
    <row r="206">
      <c r="P206" s="62"/>
    </row>
    <row r="207">
      <c r="P207" s="62"/>
    </row>
  </sheetData>
</worksheet>
</file>

<file path=xl/worksheets/sheet2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34"/>
    <col collapsed="false" customWidth="true" hidden="false" max="3" min="3" style="0" width="13"/>
    <col collapsed="false" customWidth="true" hidden="false" max="4" min="4" style="0" width="16"/>
    <col collapsed="false" customWidth="true" hidden="false" max="5" min="5" style="0" width="16"/>
    <col collapsed="false" customWidth="true" hidden="false" max="6" min="6" style="0" width="10"/>
    <col collapsed="false" customWidth="true" hidden="false" max="7" min="7" style="0" width="9"/>
    <col collapsed="false" customWidth="true" hidden="false" max="8" min="8" style="0" width="2"/>
    <col collapsed="false" customWidth="true" hidden="false" max="9" min="9" style="0" width="12"/>
    <col collapsed="false" customWidth="true" hidden="false" max="10" min="10" style="0" width="12"/>
    <col collapsed="false" customWidth="true" hidden="false" max="11" min="11" style="0" width="12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10"/>
    <col collapsed="false" customWidth="true" hidden="false" max="15" min="15" style="0" width="6"/>
    <col collapsed="false" customWidth="true" hidden="false" max="16" min="16" style="0" width="7"/>
    <col collapsed="false" customWidth="true" hidden="false" max="17" min="17" style="0" width="5"/>
    <col collapsed="false" customWidth="true" hidden="false" max="18" min="18" style="0" width="5"/>
    <col collapsed="false" customWidth="true" hidden="false" max="19" min="19" style="0" width="5"/>
    <col collapsed="false" customWidth="true" hidden="false" max="20" min="20" style="0" width="5"/>
    <col collapsed="false" customWidth="true" hidden="false" max="21" min="21" style="0" width="5"/>
    <col collapsed="false" customWidth="true" hidden="false" max="22" min="22" style="0" width="5"/>
  </cols>
  <sheetData>
    <row r="1">
      <c r="A1" s="2" t="str">
        <v>code</v>
      </c>
      <c r="B1" s="2"/>
      <c r="C1" s="2" t="str">
        <v>product_num</v>
      </c>
      <c r="D1" s="2" t="str">
        <v>start_time</v>
      </c>
      <c r="E1" s="2" t="str">
        <v>finish_time</v>
      </c>
      <c r="F1" s="2" t="str">
        <v>during_day</v>
      </c>
      <c r="G1" s="2" t="str">
        <v>capacity</v>
      </c>
      <c r="H1" s="66"/>
      <c r="I1">
        <f>A:A</f>
      </c>
      <c r="J1">
        <f>C:C</f>
      </c>
      <c r="K1" t="str">
        <v>process_num</v>
      </c>
      <c r="L1" t="str">
        <v>process1</v>
      </c>
      <c r="M1" t="str">
        <v>process2</v>
      </c>
      <c r="N1" t="str">
        <v>process3</v>
      </c>
      <c r="O1" t="str">
        <v>process11_machine_limit_max</v>
      </c>
      <c r="P1" t="str">
        <v>process11_machine_limit_min</v>
      </c>
      <c r="Q1" t="str">
        <v>process2_machine_limit_max</v>
      </c>
      <c r="R1" t="str">
        <v>process2_machine_limit_min</v>
      </c>
      <c r="S1" t="str">
        <v>process3_machine_limit_max</v>
      </c>
      <c r="T1" t="str">
        <v>process3_machine_limit_min</v>
      </c>
    </row>
    <row r="2">
      <c r="A2" s="2" t="str">
        <v>13.01.07.001</v>
      </c>
      <c r="B2" s="2">
        <f>VLOOKUP(A:A,'输入_物料库存信息'!A:B,2,0)</f>
      </c>
      <c r="C2" s="2">
        <v>1500</v>
      </c>
      <c r="D2" s="64">
        <v>45103</v>
      </c>
      <c r="E2" s="64">
        <v>45107</v>
      </c>
      <c r="F2" s="2">
        <v>4</v>
      </c>
      <c r="G2" s="2">
        <v>35</v>
      </c>
      <c r="H2" s="67"/>
      <c r="I2" s="63">
        <f>A:A</f>
      </c>
      <c r="J2" s="63">
        <f>C:C</f>
      </c>
      <c r="K2" s="63">
        <v>3</v>
      </c>
      <c r="L2" s="63">
        <f>IFERROR(VLOOKUP($A2,'输入-物料产能数据-不考虑工序'!$A:$E,3,FALSE),0)</f>
      </c>
      <c r="M2" s="63">
        <f>IFERROR(VLOOKUP($A2,'输入-物料产能数据-不考虑工序'!$A:$E,4,FALSE),0)</f>
      </c>
      <c r="N2" s="63">
        <f>IFERROR(VLOOKUP($A2,'输入-物料产能数据-不考虑工序'!$A:$E,5,FALSE),0)</f>
      </c>
      <c r="O2" s="63">
        <f>IFERROR(VLOOKUP($A2,'物料人数数据'!$A:$I,5,FALSE),0)</f>
      </c>
      <c r="P2" s="63">
        <f>IFERROR(VLOOKUP($A2,'物料人数数据'!$A:$I,5,FALSE),0)</f>
      </c>
      <c r="Q2" s="63">
        <f>IFERROR(VLOOKUP($A2,'物料人数数据'!$A:$I,6,FALSE),0)</f>
      </c>
      <c r="R2" s="63">
        <f>IFERROR(VLOOKUP($A2,'物料人数数据'!$A:$I,7,FALSE),0)</f>
      </c>
      <c r="S2" s="63">
        <f>IFERROR(VLOOKUP($A2,'物料人数数据'!$A:$I,8,FALSE),0)</f>
      </c>
      <c r="T2" s="63">
        <f>IFERROR(VLOOKUP($A2,'物料人数数据'!$A:$I,9,FALSE),0)</f>
      </c>
      <c r="U2" s="63"/>
      <c r="V2" s="63"/>
    </row>
    <row r="3">
      <c r="A3" s="2" t="str">
        <v>13.01.08.005</v>
      </c>
      <c r="B3" s="2">
        <f>VLOOKUP(A:A,'输入_物料库存信息'!A:B,2,0)</f>
      </c>
      <c r="C3" s="2">
        <v>900</v>
      </c>
      <c r="D3" s="64">
        <v>45103</v>
      </c>
      <c r="E3" s="64">
        <v>45107</v>
      </c>
      <c r="F3" s="2">
        <v>4</v>
      </c>
      <c r="G3" s="2">
        <v>61</v>
      </c>
      <c r="H3" s="66"/>
      <c r="I3" s="63">
        <f>A:A</f>
      </c>
      <c r="J3" s="63">
        <f>C:C</f>
      </c>
      <c r="K3" s="63">
        <v>3</v>
      </c>
      <c r="L3" s="63">
        <f>IFERROR(VLOOKUP($A3,'输入-物料产能数据-不考虑工序'!$A:$E,3,FALSE),0)</f>
      </c>
      <c r="M3" s="63">
        <f>IFERROR(VLOOKUP($A3,'输入-物料产能数据-不考虑工序'!$A:$E,4,FALSE),0)</f>
      </c>
      <c r="N3" s="63">
        <f>IFERROR(VLOOKUP($A3,'输入-物料产能数据-不考虑工序'!$A:$E,5,FALSE),0)</f>
      </c>
      <c r="O3" s="63">
        <f>IFERROR(VLOOKUP($A3,'物料人数数据'!$A:$I,5,FALSE),0)</f>
      </c>
      <c r="P3" s="63">
        <f>IFERROR(VLOOKUP($A3,'物料人数数据'!$A:$I,5,FALSE),0)</f>
      </c>
      <c r="Q3" s="63">
        <f>IFERROR(VLOOKUP($A3,'物料人数数据'!$A:$I,6,FALSE),0)</f>
      </c>
      <c r="R3" s="63">
        <f>IFERROR(VLOOKUP($A3,'物料人数数据'!$A:$I,7,FALSE),0)</f>
      </c>
      <c r="S3" s="63">
        <f>IFERROR(VLOOKUP($A3,'物料人数数据'!$A:$I,8,FALSE),0)</f>
      </c>
      <c r="T3" s="63">
        <f>IFERROR(VLOOKUP($A3,'物料人数数据'!$A:$I,9,FALSE),0)</f>
      </c>
      <c r="U3" s="63"/>
      <c r="V3" s="63"/>
    </row>
    <row r="4">
      <c r="A4" s="2" t="str">
        <v>13.01.02.024</v>
      </c>
      <c r="B4" s="2">
        <f>VLOOKUP(A:A,'输入_物料库存信息'!A:B,2,0)</f>
      </c>
      <c r="C4" s="2">
        <v>200</v>
      </c>
      <c r="D4" s="64">
        <v>45105</v>
      </c>
      <c r="E4" s="64">
        <v>45107</v>
      </c>
      <c r="F4" s="2">
        <v>2</v>
      </c>
      <c r="G4" s="2">
        <v>24</v>
      </c>
      <c r="H4" s="66"/>
      <c r="I4" s="63">
        <f>A:A</f>
      </c>
      <c r="J4" s="63">
        <f>C:C</f>
      </c>
      <c r="K4" s="63">
        <v>3</v>
      </c>
      <c r="L4" s="63">
        <f>IFERROR(VLOOKUP($A4,'输入-物料产能数据-不考虑工序'!$A:$E,3,FALSE),0)</f>
      </c>
      <c r="M4" s="63">
        <f>IFERROR(VLOOKUP($A4,'输入-物料产能数据-不考虑工序'!$A:$E,4,FALSE),0)</f>
      </c>
      <c r="N4" s="63">
        <f>IFERROR(VLOOKUP($A4,'输入-物料产能数据-不考虑工序'!$A:$E,5,FALSE),0)</f>
      </c>
      <c r="O4" s="63">
        <f>IFERROR(VLOOKUP($A4,'物料人数数据'!$A:$I,5,FALSE),0)</f>
      </c>
      <c r="P4" s="63">
        <f>IFERROR(VLOOKUP($A4,'物料人数数据'!$A:$I,5,FALSE),0)</f>
      </c>
      <c r="Q4" s="63">
        <f>IFERROR(VLOOKUP($A4,'物料人数数据'!$A:$I,6,FALSE),0)</f>
      </c>
      <c r="R4" s="63">
        <f>IFERROR(VLOOKUP($A4,'物料人数数据'!$A:$I,7,FALSE),0)</f>
      </c>
      <c r="S4" s="63">
        <f>IFERROR(VLOOKUP($A4,'物料人数数据'!$A:$I,8,FALSE),0)</f>
      </c>
      <c r="T4" s="63">
        <f>IFERROR(VLOOKUP($A4,'物料人数数据'!$A:$I,9,FALSE),0)</f>
      </c>
      <c r="U4" s="63"/>
      <c r="V4" s="63"/>
    </row>
    <row r="5">
      <c r="A5" s="2" t="str">
        <v>13.01.04.051</v>
      </c>
      <c r="B5" s="2">
        <f>VLOOKUP(A:A,'输入_物料库存信息'!A:B,2,0)</f>
      </c>
      <c r="C5" s="2">
        <v>200</v>
      </c>
      <c r="D5" s="64">
        <v>45105</v>
      </c>
      <c r="E5" s="64">
        <v>45107</v>
      </c>
      <c r="F5" s="2">
        <v>2</v>
      </c>
      <c r="G5" s="2">
        <v>23</v>
      </c>
      <c r="H5" s="66"/>
      <c r="I5" s="63">
        <f>A:A</f>
      </c>
      <c r="J5" s="63">
        <f>C:C</f>
      </c>
      <c r="K5" s="63">
        <v>3</v>
      </c>
      <c r="L5" s="63">
        <f>IFERROR(VLOOKUP($A5,'输入-物料产能数据-不考虑工序'!$A:$E,3,FALSE),0)</f>
      </c>
      <c r="M5" s="63">
        <f>IFERROR(VLOOKUP($A5,'输入-物料产能数据-不考虑工序'!$A:$E,4,FALSE),0)</f>
      </c>
      <c r="N5" s="63">
        <f>IFERROR(VLOOKUP($A5,'输入-物料产能数据-不考虑工序'!$A:$E,5,FALSE),0)</f>
      </c>
      <c r="O5" s="63">
        <f>IFERROR(VLOOKUP($A5,'物料人数数据'!$A:$I,5,FALSE),0)</f>
      </c>
      <c r="P5" s="63">
        <f>IFERROR(VLOOKUP($A5,'物料人数数据'!$A:$I,5,FALSE),0)</f>
      </c>
      <c r="Q5" s="63">
        <f>IFERROR(VLOOKUP($A5,'物料人数数据'!$A:$I,6,FALSE),0)</f>
      </c>
      <c r="R5" s="63">
        <f>IFERROR(VLOOKUP($A5,'物料人数数据'!$A:$I,7,FALSE),0)</f>
      </c>
      <c r="S5" s="63">
        <f>IFERROR(VLOOKUP($A5,'物料人数数据'!$A:$I,8,FALSE),0)</f>
      </c>
      <c r="T5" s="63">
        <f>IFERROR(VLOOKUP($A5,'物料人数数据'!$A:$I,9,FALSE),0)</f>
      </c>
      <c r="U5" s="63"/>
      <c r="V5" s="63"/>
    </row>
    <row r="6">
      <c r="A6" s="2" t="str">
        <v>13.01.04.054</v>
      </c>
      <c r="B6" s="2">
        <f>VLOOKUP(A:A,'输入_物料库存信息'!A:B,2,0)</f>
      </c>
      <c r="C6" s="2">
        <v>100</v>
      </c>
      <c r="D6" s="64">
        <v>45106</v>
      </c>
      <c r="E6" s="64">
        <v>45107</v>
      </c>
      <c r="F6" s="2">
        <v>1</v>
      </c>
      <c r="G6" s="2">
        <v>13</v>
      </c>
      <c r="H6" s="66"/>
      <c r="I6" s="63">
        <f>A:A</f>
      </c>
      <c r="J6" s="63">
        <f>C:C</f>
      </c>
      <c r="K6" s="63">
        <v>3</v>
      </c>
      <c r="L6" s="63">
        <f>IFERROR(VLOOKUP($A6,'输入-物料产能数据-不考虑工序'!$A:$E,3,FALSE),0)</f>
      </c>
      <c r="M6" s="63">
        <f>IFERROR(VLOOKUP($A6,'输入-物料产能数据-不考虑工序'!$A:$E,4,FALSE),0)</f>
      </c>
      <c r="N6" s="63">
        <f>IFERROR(VLOOKUP($A6,'输入-物料产能数据-不考虑工序'!$A:$E,5,FALSE),0)</f>
      </c>
      <c r="O6" s="63">
        <f>IFERROR(VLOOKUP($A6,'物料人数数据'!$A:$I,5,FALSE),0)</f>
      </c>
      <c r="P6" s="63">
        <f>IFERROR(VLOOKUP($A6,'物料人数数据'!$A:$I,5,FALSE),0)</f>
      </c>
      <c r="Q6" s="63">
        <f>IFERROR(VLOOKUP($A6,'物料人数数据'!$A:$I,6,FALSE),0)</f>
      </c>
      <c r="R6" s="63">
        <f>IFERROR(VLOOKUP($A6,'物料人数数据'!$A:$I,7,FALSE),0)</f>
      </c>
      <c r="S6" s="63">
        <f>IFERROR(VLOOKUP($A6,'物料人数数据'!$A:$I,8,FALSE),0)</f>
      </c>
      <c r="T6" s="63">
        <f>IFERROR(VLOOKUP($A6,'物料人数数据'!$A:$I,9,FALSE),0)</f>
      </c>
      <c r="U6" s="63"/>
      <c r="V6" s="63"/>
    </row>
    <row r="7">
      <c r="A7" s="2" t="str">
        <v>13.01.04.048</v>
      </c>
      <c r="B7" s="2">
        <f>VLOOKUP(A:A,'输入_物料库存信息'!A:B,2,0)</f>
      </c>
      <c r="C7" s="2">
        <v>100</v>
      </c>
      <c r="D7" s="64">
        <v>45106</v>
      </c>
      <c r="E7" s="64">
        <v>45107</v>
      </c>
      <c r="F7" s="2">
        <v>1</v>
      </c>
      <c r="G7" s="2">
        <v>13</v>
      </c>
      <c r="H7" s="66"/>
      <c r="I7" s="63">
        <f>A:A</f>
      </c>
      <c r="J7" s="63">
        <f>C:C</f>
      </c>
      <c r="K7" s="63">
        <v>3</v>
      </c>
      <c r="L7" s="63">
        <f>IFERROR(VLOOKUP($A7,'输入-物料产能数据-不考虑工序'!$A:$E,3,FALSE),0)</f>
      </c>
      <c r="M7" s="63">
        <f>IFERROR(VLOOKUP($A7,'输入-物料产能数据-不考虑工序'!$A:$E,4,FALSE),0)</f>
      </c>
      <c r="N7" s="63">
        <f>IFERROR(VLOOKUP($A7,'输入-物料产能数据-不考虑工序'!$A:$E,5,FALSE),0)</f>
      </c>
      <c r="O7" s="63">
        <f>IFERROR(VLOOKUP($A7,'物料人数数据'!$A:$I,5,FALSE),0)</f>
      </c>
      <c r="P7" s="63">
        <f>IFERROR(VLOOKUP($A7,'物料人数数据'!$A:$I,5,FALSE),0)</f>
      </c>
      <c r="Q7" s="63">
        <f>IFERROR(VLOOKUP($A7,'物料人数数据'!$A:$I,6,FALSE),0)</f>
      </c>
      <c r="R7" s="63">
        <f>IFERROR(VLOOKUP($A7,'物料人数数据'!$A:$I,7,FALSE),0)</f>
      </c>
      <c r="S7" s="63">
        <f>IFERROR(VLOOKUP($A7,'物料人数数据'!$A:$I,8,FALSE),0)</f>
      </c>
      <c r="T7" s="63">
        <f>IFERROR(VLOOKUP($A7,'物料人数数据'!$A:$I,9,FALSE),0)</f>
      </c>
      <c r="U7" s="63"/>
      <c r="V7" s="63"/>
    </row>
    <row r="8">
      <c r="A8" s="2" t="str">
        <v>13.01.04.047</v>
      </c>
      <c r="B8" s="2">
        <f>VLOOKUP(A:A,'输入_物料库存信息'!A:B,2,0)</f>
      </c>
      <c r="C8" s="2">
        <v>100</v>
      </c>
      <c r="D8" s="64">
        <v>45106</v>
      </c>
      <c r="E8" s="64">
        <v>45107</v>
      </c>
      <c r="F8" s="2">
        <v>1</v>
      </c>
      <c r="G8" s="2">
        <v>12</v>
      </c>
      <c r="H8" s="66"/>
      <c r="I8" s="63">
        <f>A:A</f>
      </c>
      <c r="J8" s="63">
        <f>C:C</f>
      </c>
      <c r="K8" s="63">
        <v>3</v>
      </c>
      <c r="L8" s="63">
        <f>IFERROR(VLOOKUP($A8,'输入-物料产能数据-不考虑工序'!$A:$E,3,FALSE),0)</f>
      </c>
      <c r="M8" s="63">
        <f>IFERROR(VLOOKUP($A8,'输入-物料产能数据-不考虑工序'!$A:$E,4,FALSE),0)</f>
      </c>
      <c r="N8" s="63">
        <f>IFERROR(VLOOKUP($A8,'输入-物料产能数据-不考虑工序'!$A:$E,5,FALSE),0)</f>
      </c>
      <c r="O8" s="63">
        <f>IFERROR(VLOOKUP($A8,'物料人数数据'!$A:$I,5,FALSE),0)</f>
      </c>
      <c r="P8" s="63">
        <f>IFERROR(VLOOKUP($A8,'物料人数数据'!$A:$I,5,FALSE),0)</f>
      </c>
      <c r="Q8" s="63">
        <f>IFERROR(VLOOKUP($A8,'物料人数数据'!$A:$I,6,FALSE),0)</f>
      </c>
      <c r="R8" s="63">
        <f>IFERROR(VLOOKUP($A8,'物料人数数据'!$A:$I,7,FALSE),0)</f>
      </c>
      <c r="S8" s="63">
        <f>IFERROR(VLOOKUP($A8,'物料人数数据'!$A:$I,8,FALSE),0)</f>
      </c>
      <c r="T8" s="63">
        <f>IFERROR(VLOOKUP($A8,'物料人数数据'!$A:$I,9,FALSE),0)</f>
      </c>
      <c r="U8" s="63"/>
      <c r="V8" s="63"/>
    </row>
    <row r="9">
      <c r="A9" s="2" t="str">
        <v>13.01.05.018</v>
      </c>
      <c r="B9" s="2">
        <f>VLOOKUP(A:A,'输入_物料库存信息'!A:B,2,0)</f>
      </c>
      <c r="C9" s="2">
        <v>120</v>
      </c>
      <c r="D9" s="64">
        <v>45112</v>
      </c>
      <c r="E9" s="64">
        <v>45114</v>
      </c>
      <c r="F9" s="2">
        <v>2</v>
      </c>
      <c r="G9" s="2">
        <v>23</v>
      </c>
      <c r="H9" s="66"/>
      <c r="I9" s="70">
        <f>A:A</f>
      </c>
      <c r="J9" s="70">
        <f>C:C</f>
      </c>
      <c r="K9" s="70">
        <v>3</v>
      </c>
      <c r="L9" s="70">
        <f>IFERROR(VLOOKUP($A9,'输入-物料产能数据-不考虑工序'!$A:$E,3,FALSE),0)</f>
      </c>
      <c r="M9" s="70">
        <f>IFERROR(VLOOKUP($A9,'输入-物料产能数据-不考虑工序'!$A:$E,4,FALSE),0)</f>
      </c>
      <c r="N9" s="70">
        <f>IFERROR(VLOOKUP($A9,'输入-物料产能数据-不考虑工序'!$A:$E,5,FALSE),0)</f>
      </c>
      <c r="O9" s="70">
        <f>IFERROR(VLOOKUP($A9,'物料人数数据'!$A:$I,5,FALSE),0)</f>
      </c>
      <c r="P9" s="70">
        <f>IFERROR(VLOOKUP($A9,'物料人数数据'!$A:$I,5,FALSE),0)</f>
      </c>
      <c r="Q9" s="70">
        <f>IFERROR(VLOOKUP($A9,'物料人数数据'!$A:$I,6,FALSE),0)</f>
      </c>
      <c r="R9" s="70">
        <f>IFERROR(VLOOKUP($A9,'物料人数数据'!$A:$I,7,FALSE),0)</f>
      </c>
      <c r="S9" s="70">
        <f>IFERROR(VLOOKUP($A9,'物料人数数据'!$A:$I,8,FALSE),0)</f>
      </c>
      <c r="T9" s="70">
        <f>IFERROR(VLOOKUP($A9,'物料人数数据'!$A:$I,9,FALSE),0)</f>
      </c>
      <c r="U9" s="70"/>
      <c r="V9" s="70"/>
    </row>
    <row r="10">
      <c r="A10" s="2" t="str">
        <v>13.01.04.056</v>
      </c>
      <c r="B10" s="2">
        <f>VLOOKUP(A:A,'输入_物料库存信息'!A:B,2,0)</f>
      </c>
      <c r="C10" s="2">
        <v>200</v>
      </c>
      <c r="D10" s="64">
        <v>45112</v>
      </c>
      <c r="E10" s="64">
        <v>45114</v>
      </c>
      <c r="F10" s="2">
        <v>2</v>
      </c>
      <c r="G10" s="2">
        <v>23</v>
      </c>
      <c r="H10" s="66"/>
      <c r="I10" s="70">
        <f>A:A</f>
      </c>
      <c r="J10" s="70">
        <f>C:C</f>
      </c>
      <c r="K10" s="70">
        <v>3</v>
      </c>
      <c r="L10" s="70">
        <f>IFERROR(VLOOKUP($A10,'输入-物料产能数据-不考虑工序'!$A:$E,3,FALSE),0)</f>
      </c>
      <c r="M10" s="70">
        <f>IFERROR(VLOOKUP($A10,'输入-物料产能数据-不考虑工序'!$A:$E,4,FALSE),0)</f>
      </c>
      <c r="N10" s="70">
        <f>IFERROR(VLOOKUP($A10,'输入-物料产能数据-不考虑工序'!$A:$E,5,FALSE),0)</f>
      </c>
      <c r="O10" s="70">
        <f>IFERROR(VLOOKUP($A10,'物料人数数据'!$A:$I,5,FALSE),0)</f>
      </c>
      <c r="P10" s="70">
        <f>IFERROR(VLOOKUP($A10,'物料人数数据'!$A:$I,5,FALSE),0)</f>
      </c>
      <c r="Q10" s="70">
        <f>IFERROR(VLOOKUP($A10,'物料人数数据'!$A:$I,6,FALSE),0)</f>
      </c>
      <c r="R10" s="70">
        <f>IFERROR(VLOOKUP($A10,'物料人数数据'!$A:$I,7,FALSE),0)</f>
      </c>
      <c r="S10" s="70">
        <f>IFERROR(VLOOKUP($A10,'物料人数数据'!$A:$I,8,FALSE),0)</f>
      </c>
      <c r="T10" s="70">
        <f>IFERROR(VLOOKUP($A10,'物料人数数据'!$A:$I,9,FALSE),0)</f>
      </c>
      <c r="U10" s="70"/>
      <c r="V10" s="70"/>
    </row>
    <row r="11">
      <c r="A11" s="2" t="str">
        <v>13.01.05.005</v>
      </c>
      <c r="B11" s="2">
        <f>VLOOKUP(A:A,'输入_物料库存信息'!A:B,2,0)</f>
      </c>
      <c r="C11" s="2">
        <v>120</v>
      </c>
      <c r="D11" s="64">
        <v>45112</v>
      </c>
      <c r="E11" s="64">
        <v>45114</v>
      </c>
      <c r="F11" s="2">
        <v>2</v>
      </c>
      <c r="G11" s="2">
        <v>25</v>
      </c>
      <c r="H11" s="66"/>
      <c r="I11" s="70">
        <f>A:A</f>
      </c>
      <c r="J11" s="70">
        <f>C:C</f>
      </c>
      <c r="K11" s="70">
        <v>3</v>
      </c>
      <c r="L11" s="70">
        <f>IFERROR(VLOOKUP($A11,'输入-物料产能数据-不考虑工序'!$A:$E,3,FALSE),0)</f>
      </c>
      <c r="M11" s="70">
        <f>IFERROR(VLOOKUP($A11,'输入-物料产能数据-不考虑工序'!$A:$E,4,FALSE),0)</f>
      </c>
      <c r="N11" s="70">
        <f>IFERROR(VLOOKUP($A11,'输入-物料产能数据-不考虑工序'!$A:$E,5,FALSE),0)</f>
      </c>
      <c r="O11" s="70">
        <f>IFERROR(VLOOKUP($A11,'物料人数数据'!$A:$I,5,FALSE),0)</f>
      </c>
      <c r="P11" s="70">
        <f>IFERROR(VLOOKUP($A11,'物料人数数据'!$A:$I,5,FALSE),0)</f>
      </c>
      <c r="Q11" s="70">
        <f>IFERROR(VLOOKUP($A11,'物料人数数据'!$A:$I,6,FALSE),0)</f>
      </c>
      <c r="R11" s="70">
        <f>IFERROR(VLOOKUP($A11,'物料人数数据'!$A:$I,7,FALSE),0)</f>
      </c>
      <c r="S11" s="70">
        <f>IFERROR(VLOOKUP($A11,'物料人数数据'!$A:$I,8,FALSE),0)</f>
      </c>
      <c r="T11" s="70">
        <f>IFERROR(VLOOKUP($A11,'物料人数数据'!$A:$I,9,FALSE),0)</f>
      </c>
      <c r="U11" s="70"/>
      <c r="V11" s="70"/>
    </row>
    <row r="12">
      <c r="A12" s="2" t="str">
        <v>13.01.04.049</v>
      </c>
      <c r="B12" s="2">
        <f>VLOOKUP(A:A,'输入_物料库存信息'!A:B,2,0)</f>
      </c>
      <c r="C12" s="2">
        <v>100</v>
      </c>
      <c r="D12" s="64">
        <v>45113</v>
      </c>
      <c r="E12" s="64">
        <v>45114</v>
      </c>
      <c r="F12" s="2">
        <v>1</v>
      </c>
      <c r="G12" s="2">
        <v>13</v>
      </c>
      <c r="H12" s="66"/>
      <c r="I12" s="70">
        <f>A:A</f>
      </c>
      <c r="J12" s="70">
        <f>C:C</f>
      </c>
      <c r="K12" s="70">
        <v>3</v>
      </c>
      <c r="L12" s="70">
        <f>IFERROR(VLOOKUP($A12,'输入-物料产能数据-不考虑工序'!$A:$E,3,FALSE),0)</f>
      </c>
      <c r="M12" s="70">
        <f>IFERROR(VLOOKUP($A12,'输入-物料产能数据-不考虑工序'!$A:$E,4,FALSE),0)</f>
      </c>
      <c r="N12" s="70">
        <f>IFERROR(VLOOKUP($A12,'输入-物料产能数据-不考虑工序'!$A:$E,5,FALSE),0)</f>
      </c>
      <c r="O12" s="70">
        <f>IFERROR(VLOOKUP($A12,'物料人数数据'!$A:$I,5,FALSE),0)</f>
      </c>
      <c r="P12" s="70">
        <f>IFERROR(VLOOKUP($A12,'物料人数数据'!$A:$I,5,FALSE),0)</f>
      </c>
      <c r="Q12" s="70">
        <f>IFERROR(VLOOKUP($A12,'物料人数数据'!$A:$I,6,FALSE),0)</f>
      </c>
      <c r="R12" s="70">
        <f>IFERROR(VLOOKUP($A12,'物料人数数据'!$A:$I,7,FALSE),0)</f>
      </c>
      <c r="S12" s="70">
        <f>IFERROR(VLOOKUP($A12,'物料人数数据'!$A:$I,8,FALSE),0)</f>
      </c>
      <c r="T12" s="70">
        <f>IFERROR(VLOOKUP($A12,'物料人数数据'!$A:$I,9,FALSE),0)</f>
      </c>
      <c r="U12" s="70"/>
      <c r="V12" s="70"/>
    </row>
    <row r="13">
      <c r="A13" s="2" t="str">
        <v>13.01.04.048</v>
      </c>
      <c r="B13" s="2">
        <f>VLOOKUP(A:A,'输入_物料库存信息'!A:B,2,0)</f>
      </c>
      <c r="C13" s="2">
        <v>100</v>
      </c>
      <c r="D13" s="64">
        <v>45113</v>
      </c>
      <c r="E13" s="64">
        <v>45114</v>
      </c>
      <c r="F13" s="2">
        <v>1</v>
      </c>
      <c r="G13" s="2">
        <v>13</v>
      </c>
      <c r="H13" s="66"/>
      <c r="I13" s="70">
        <f>A:A</f>
      </c>
      <c r="J13" s="70">
        <f>C:C</f>
      </c>
      <c r="K13" s="70">
        <v>3</v>
      </c>
      <c r="L13" s="70">
        <f>IFERROR(VLOOKUP($A13,'输入-物料产能数据-不考虑工序'!$A:$E,3,FALSE),0)</f>
      </c>
      <c r="M13" s="70">
        <f>IFERROR(VLOOKUP($A13,'输入-物料产能数据-不考虑工序'!$A:$E,4,FALSE),0)</f>
      </c>
      <c r="N13" s="70">
        <f>IFERROR(VLOOKUP($A13,'输入-物料产能数据-不考虑工序'!$A:$E,5,FALSE),0)</f>
      </c>
      <c r="O13" s="70">
        <f>IFERROR(VLOOKUP($A13,'物料人数数据'!$A:$I,5,FALSE),0)</f>
      </c>
      <c r="P13" s="70">
        <f>IFERROR(VLOOKUP($A13,'物料人数数据'!$A:$I,5,FALSE),0)</f>
      </c>
      <c r="Q13" s="70">
        <f>IFERROR(VLOOKUP($A13,'物料人数数据'!$A:$I,6,FALSE),0)</f>
      </c>
      <c r="R13" s="70">
        <f>IFERROR(VLOOKUP($A13,'物料人数数据'!$A:$I,7,FALSE),0)</f>
      </c>
      <c r="S13" s="70">
        <f>IFERROR(VLOOKUP($A13,'物料人数数据'!$A:$I,8,FALSE),0)</f>
      </c>
      <c r="T13" s="70">
        <f>IFERROR(VLOOKUP($A13,'物料人数数据'!$A:$I,9,FALSE),0)</f>
      </c>
      <c r="U13" s="70"/>
      <c r="V13" s="70"/>
    </row>
    <row r="14">
      <c r="A14" s="2" t="str">
        <v>13.01.08.005</v>
      </c>
      <c r="B14" s="2">
        <f>VLOOKUP(A:A,'输入_物料库存信息'!A:B,2,0)</f>
      </c>
      <c r="C14" s="2">
        <v>900</v>
      </c>
      <c r="D14" s="64">
        <v>45117</v>
      </c>
      <c r="E14" s="64">
        <v>45121</v>
      </c>
      <c r="F14" s="2">
        <v>4</v>
      </c>
      <c r="G14" s="2">
        <v>61</v>
      </c>
      <c r="H14" s="66"/>
      <c r="I14" s="70">
        <f>A:A</f>
      </c>
      <c r="J14" s="70">
        <f>C:C</f>
      </c>
      <c r="K14" s="70">
        <v>3</v>
      </c>
      <c r="L14" s="70">
        <f>IFERROR(VLOOKUP($A14,'输入-物料产能数据-不考虑工序'!$A:$E,3,FALSE),0)</f>
      </c>
      <c r="M14" s="70">
        <f>IFERROR(VLOOKUP($A14,'输入-物料产能数据-不考虑工序'!$A:$E,4,FALSE),0)</f>
      </c>
      <c r="N14" s="70">
        <f>IFERROR(VLOOKUP($A14,'输入-物料产能数据-不考虑工序'!$A:$E,5,FALSE),0)</f>
      </c>
      <c r="O14" s="70">
        <f>IFERROR(VLOOKUP($A14,'物料人数数据'!$A:$I,5,FALSE),0)</f>
      </c>
      <c r="P14" s="70">
        <f>IFERROR(VLOOKUP($A14,'物料人数数据'!$A:$I,5,FALSE),0)</f>
      </c>
      <c r="Q14" s="70">
        <f>IFERROR(VLOOKUP($A14,'物料人数数据'!$A:$I,6,FALSE),0)</f>
      </c>
      <c r="R14" s="70">
        <f>IFERROR(VLOOKUP($A14,'物料人数数据'!$A:$I,7,FALSE),0)</f>
      </c>
      <c r="S14" s="70">
        <f>IFERROR(VLOOKUP($A14,'物料人数数据'!$A:$I,8,FALSE),0)</f>
      </c>
      <c r="T14" s="70">
        <f>IFERROR(VLOOKUP($A14,'物料人数数据'!$A:$I,9,FALSE),0)</f>
      </c>
      <c r="U14" s="70"/>
      <c r="V14" s="70"/>
    </row>
    <row r="15">
      <c r="A15" s="2" t="str">
        <v>13.01.07.001</v>
      </c>
      <c r="B15" s="2">
        <f>VLOOKUP(A:A,'输入_物料库存信息'!A:B,2,0)</f>
      </c>
      <c r="C15" s="2">
        <v>1500</v>
      </c>
      <c r="D15" s="64">
        <v>45117</v>
      </c>
      <c r="E15" s="64">
        <v>45121</v>
      </c>
      <c r="F15" s="2">
        <v>4</v>
      </c>
      <c r="G15" s="2">
        <v>35</v>
      </c>
      <c r="H15" s="66"/>
      <c r="I15" s="70">
        <f>A:A</f>
      </c>
      <c r="J15" s="70">
        <f>C:C</f>
      </c>
      <c r="K15" s="70">
        <v>3</v>
      </c>
      <c r="L15" s="70">
        <f>IFERROR(VLOOKUP($A15,'输入-物料产能数据-不考虑工序'!$A:$E,3,FALSE),0)</f>
      </c>
      <c r="M15" s="70">
        <f>IFERROR(VLOOKUP($A15,'输入-物料产能数据-不考虑工序'!$A:$E,4,FALSE),0)</f>
      </c>
      <c r="N15" s="70">
        <f>IFERROR(VLOOKUP($A15,'输入-物料产能数据-不考虑工序'!$A:$E,5,FALSE),0)</f>
      </c>
      <c r="O15" s="70">
        <f>IFERROR(VLOOKUP($A15,'物料人数数据'!$A:$I,5,FALSE),0)</f>
      </c>
      <c r="P15" s="70">
        <f>IFERROR(VLOOKUP($A15,'物料人数数据'!$A:$I,5,FALSE),0)</f>
      </c>
      <c r="Q15" s="70">
        <f>IFERROR(VLOOKUP($A15,'物料人数数据'!$A:$I,6,FALSE),0)</f>
      </c>
      <c r="R15" s="70">
        <f>IFERROR(VLOOKUP($A15,'物料人数数据'!$A:$I,7,FALSE),0)</f>
      </c>
      <c r="S15" s="70">
        <f>IFERROR(VLOOKUP($A15,'物料人数数据'!$A:$I,8,FALSE),0)</f>
      </c>
      <c r="T15" s="70">
        <f>IFERROR(VLOOKUP($A15,'物料人数数据'!$A:$I,9,FALSE),0)</f>
      </c>
      <c r="U15" s="70"/>
      <c r="V15" s="70"/>
    </row>
    <row r="16">
      <c r="A16" s="2" t="str">
        <v>13.01.04.041</v>
      </c>
      <c r="B16" s="2">
        <f>VLOOKUP(A:A,'输入_物料库存信息'!A:B,2,0)</f>
      </c>
      <c r="C16" s="2">
        <v>800</v>
      </c>
      <c r="D16" s="64">
        <v>45118</v>
      </c>
      <c r="E16" s="64">
        <v>45121</v>
      </c>
      <c r="F16" s="2">
        <v>3</v>
      </c>
      <c r="G16" s="2">
        <v>33</v>
      </c>
      <c r="H16" s="66"/>
      <c r="I16" s="70">
        <f>A:A</f>
      </c>
      <c r="J16" s="70">
        <f>C:C</f>
      </c>
      <c r="K16" s="70">
        <v>3</v>
      </c>
      <c r="L16" s="70">
        <f>IFERROR(VLOOKUP($A16,'输入-物料产能数据-不考虑工序'!$A:$E,3,FALSE),0)</f>
      </c>
      <c r="M16" s="70">
        <f>IFERROR(VLOOKUP($A16,'输入-物料产能数据-不考虑工序'!$A:$E,4,FALSE),0)</f>
      </c>
      <c r="N16" s="70">
        <f>IFERROR(VLOOKUP($A16,'输入-物料产能数据-不考虑工序'!$A:$E,5,FALSE),0)</f>
      </c>
      <c r="O16" s="70">
        <f>IFERROR(VLOOKUP($A16,'物料人数数据'!$A:$I,5,FALSE),0)</f>
      </c>
      <c r="P16" s="70">
        <f>IFERROR(VLOOKUP($A16,'物料人数数据'!$A:$I,5,FALSE),0)</f>
      </c>
      <c r="Q16" s="70">
        <f>IFERROR(VLOOKUP($A16,'物料人数数据'!$A:$I,6,FALSE),0)</f>
      </c>
      <c r="R16" s="70">
        <f>IFERROR(VLOOKUP($A16,'物料人数数据'!$A:$I,7,FALSE),0)</f>
      </c>
      <c r="S16" s="70">
        <f>IFERROR(VLOOKUP($A16,'物料人数数据'!$A:$I,8,FALSE),0)</f>
      </c>
      <c r="T16" s="70">
        <f>IFERROR(VLOOKUP($A16,'物料人数数据'!$A:$I,9,FALSE),0)</f>
      </c>
      <c r="U16" s="70"/>
      <c r="V16" s="70"/>
    </row>
    <row r="17">
      <c r="A17" s="2" t="str">
        <v>13.01.02.024</v>
      </c>
      <c r="B17" s="2">
        <f>VLOOKUP(A:A,'输入_物料库存信息'!A:B,2,0)</f>
      </c>
      <c r="C17" s="2">
        <v>200</v>
      </c>
      <c r="D17" s="64">
        <v>45119</v>
      </c>
      <c r="E17" s="64">
        <v>45121</v>
      </c>
      <c r="F17" s="2">
        <v>2</v>
      </c>
      <c r="G17" s="2">
        <v>24</v>
      </c>
      <c r="H17" s="66"/>
      <c r="I17" s="70">
        <f>A:A</f>
      </c>
      <c r="J17" s="70">
        <f>C:C</f>
      </c>
      <c r="K17" s="70">
        <v>3</v>
      </c>
      <c r="L17" s="70">
        <f>IFERROR(VLOOKUP($A17,'输入-物料产能数据-不考虑工序'!$A:$E,3,FALSE),0)</f>
      </c>
      <c r="M17" s="70">
        <f>IFERROR(VLOOKUP($A17,'输入-物料产能数据-不考虑工序'!$A:$E,4,FALSE),0)</f>
      </c>
      <c r="N17" s="70">
        <f>IFERROR(VLOOKUP($A17,'输入-物料产能数据-不考虑工序'!$A:$E,5,FALSE),0)</f>
      </c>
      <c r="O17" s="70">
        <f>IFERROR(VLOOKUP($A17,'物料人数数据'!$A:$I,5,FALSE),0)</f>
      </c>
      <c r="P17" s="70">
        <f>IFERROR(VLOOKUP($A17,'物料人数数据'!$A:$I,5,FALSE),0)</f>
      </c>
      <c r="Q17" s="70">
        <f>IFERROR(VLOOKUP($A17,'物料人数数据'!$A:$I,6,FALSE),0)</f>
      </c>
      <c r="R17" s="70">
        <f>IFERROR(VLOOKUP($A17,'物料人数数据'!$A:$I,7,FALSE),0)</f>
      </c>
      <c r="S17" s="70">
        <f>IFERROR(VLOOKUP($A17,'物料人数数据'!$A:$I,8,FALSE),0)</f>
      </c>
      <c r="T17" s="70">
        <f>IFERROR(VLOOKUP($A17,'物料人数数据'!$A:$I,9,FALSE),0)</f>
      </c>
      <c r="U17" s="70"/>
      <c r="V17" s="70"/>
    </row>
    <row r="18">
      <c r="A18" s="2" t="str">
        <v>13.01.05.021</v>
      </c>
      <c r="B18" s="2">
        <f>VLOOKUP(A:A,'输入_物料库存信息'!A:B,2,0)</f>
      </c>
      <c r="C18" s="2">
        <v>120</v>
      </c>
      <c r="D18" s="64">
        <v>45119</v>
      </c>
      <c r="E18" s="64">
        <v>45122</v>
      </c>
      <c r="F18" s="2">
        <v>3</v>
      </c>
      <c r="G18" s="2">
        <v>30</v>
      </c>
      <c r="H18" s="66"/>
      <c r="I18" s="63">
        <f>A:A</f>
      </c>
      <c r="J18" s="63">
        <f>C:C</f>
      </c>
      <c r="K18" s="63">
        <v>3</v>
      </c>
      <c r="L18" s="63">
        <f>IFERROR(VLOOKUP($A18,'输入-物料产能数据-不考虑工序'!$A:$E,3,FALSE),0)</f>
      </c>
      <c r="M18" s="63">
        <f>IFERROR(VLOOKUP($A18,'输入-物料产能数据-不考虑工序'!$A:$E,4,FALSE),0)</f>
      </c>
      <c r="N18" s="63">
        <f>IFERROR(VLOOKUP($A18,'输入-物料产能数据-不考虑工序'!$A:$E,5,FALSE),0)</f>
      </c>
      <c r="O18" s="63">
        <f>IFERROR(VLOOKUP($A18,'物料人数数据'!$A:$I,5,FALSE),0)</f>
      </c>
      <c r="P18" s="63">
        <f>IFERROR(VLOOKUP($A18,'物料人数数据'!$A:$I,5,FALSE),0)</f>
      </c>
      <c r="Q18" s="63">
        <f>IFERROR(VLOOKUP($A18,'物料人数数据'!$A:$I,6,FALSE),0)</f>
      </c>
      <c r="R18" s="63">
        <f>IFERROR(VLOOKUP($A18,'物料人数数据'!$A:$I,7,FALSE),0)</f>
      </c>
      <c r="S18" s="63">
        <f>IFERROR(VLOOKUP($A18,'物料人数数据'!$A:$I,8,FALSE),0)</f>
      </c>
      <c r="T18" s="63">
        <f>IFERROR(VLOOKUP($A18,'物料人数数据'!$A:$I,9,FALSE),0)</f>
      </c>
      <c r="U18" s="63"/>
      <c r="V18" s="63"/>
    </row>
    <row r="19">
      <c r="A19" s="2" t="str">
        <v>13.01.04.033</v>
      </c>
      <c r="B19" s="2">
        <f>VLOOKUP(A:A,'输入_物料库存信息'!A:B,2,0)</f>
      </c>
      <c r="C19" s="2">
        <v>6700</v>
      </c>
      <c r="D19" s="64">
        <v>45120</v>
      </c>
      <c r="E19" s="64">
        <v>45136</v>
      </c>
      <c r="F19" s="2">
        <v>16</v>
      </c>
      <c r="G19" s="2">
        <v>184</v>
      </c>
      <c r="H19" s="66"/>
      <c r="I19" s="63">
        <f>A:A</f>
      </c>
      <c r="J19" s="63">
        <f>C:C</f>
      </c>
      <c r="K19" s="63">
        <v>3</v>
      </c>
      <c r="L19" s="63">
        <f>IFERROR(VLOOKUP($A19,'输入-物料产能数据-不考虑工序'!$A:$E,3,FALSE),0)</f>
      </c>
      <c r="M19" s="63">
        <f>IFERROR(VLOOKUP($A19,'输入-物料产能数据-不考虑工序'!$A:$E,4,FALSE),0)</f>
      </c>
      <c r="N19" s="63">
        <f>IFERROR(VLOOKUP($A19,'输入-物料产能数据-不考虑工序'!$A:$E,5,FALSE),0)</f>
      </c>
      <c r="O19" s="63">
        <f>IFERROR(VLOOKUP($A19,'物料人数数据'!$A:$I,5,FALSE),0)</f>
      </c>
      <c r="P19" s="63">
        <f>IFERROR(VLOOKUP($A19,'物料人数数据'!$A:$I,5,FALSE),0)</f>
      </c>
      <c r="Q19" s="63">
        <f>IFERROR(VLOOKUP($A19,'物料人数数据'!$A:$I,6,FALSE),0)</f>
      </c>
      <c r="R19" s="63">
        <f>IFERROR(VLOOKUP($A19,'物料人数数据'!$A:$I,7,FALSE),0)</f>
      </c>
      <c r="S19" s="63">
        <f>IFERROR(VLOOKUP($A19,'物料人数数据'!$A:$I,8,FALSE),0)</f>
      </c>
      <c r="T19" s="63">
        <f>IFERROR(VLOOKUP($A19,'物料人数数据'!$A:$I,9,FALSE),0)</f>
      </c>
      <c r="U19" s="63"/>
      <c r="V19" s="63"/>
    </row>
    <row r="20">
      <c r="A20" s="2" t="str">
        <v>13.01.02.037</v>
      </c>
      <c r="B20" s="2">
        <f>VLOOKUP(A:A,'输入_物料库存信息'!A:B,2,0)</f>
      </c>
      <c r="C20" s="2">
        <v>100</v>
      </c>
      <c r="D20" s="64">
        <v>45120</v>
      </c>
      <c r="E20" s="64">
        <v>45121</v>
      </c>
      <c r="F20" s="2">
        <v>1</v>
      </c>
      <c r="G20" s="2">
        <v>16</v>
      </c>
      <c r="H20" s="66"/>
      <c r="I20" s="63">
        <f>A:A</f>
      </c>
      <c r="J20" s="63">
        <f>C:C</f>
      </c>
      <c r="K20" s="63">
        <v>3</v>
      </c>
      <c r="L20" s="63">
        <f>IFERROR(VLOOKUP($A20,'输入-物料产能数据-不考虑工序'!$A:$E,3,FALSE),0)</f>
      </c>
      <c r="M20" s="63">
        <f>IFERROR(VLOOKUP($A20,'输入-物料产能数据-不考虑工序'!$A:$E,4,FALSE),0)</f>
      </c>
      <c r="N20" s="63">
        <f>IFERROR(VLOOKUP($A20,'输入-物料产能数据-不考虑工序'!$A:$E,5,FALSE),0)</f>
      </c>
      <c r="O20" s="63">
        <f>IFERROR(VLOOKUP($A20,'物料人数数据'!$A:$I,5,FALSE),0)</f>
      </c>
      <c r="P20" s="63">
        <f>IFERROR(VLOOKUP($A20,'物料人数数据'!$A:$I,5,FALSE),0)</f>
      </c>
      <c r="Q20" s="63">
        <f>IFERROR(VLOOKUP($A20,'物料人数数据'!$A:$I,6,FALSE),0)</f>
      </c>
      <c r="R20" s="63">
        <f>IFERROR(VLOOKUP($A20,'物料人数数据'!$A:$I,7,FALSE),0)</f>
      </c>
      <c r="S20" s="63">
        <f>IFERROR(VLOOKUP($A20,'物料人数数据'!$A:$I,8,FALSE),0)</f>
      </c>
      <c r="T20" s="63">
        <f>IFERROR(VLOOKUP($A20,'物料人数数据'!$A:$I,9,FALSE),0)</f>
      </c>
      <c r="U20" s="63"/>
      <c r="V20" s="63"/>
    </row>
    <row r="21">
      <c r="A21" s="2" t="str">
        <v>13.01.05.035</v>
      </c>
      <c r="B21" s="2">
        <f>VLOOKUP(A:A,'输入_物料库存信息'!A:B,2,0)</f>
      </c>
      <c r="C21" s="2">
        <v>60</v>
      </c>
      <c r="D21" s="64">
        <v>45122</v>
      </c>
      <c r="E21" s="64">
        <v>45127</v>
      </c>
      <c r="F21" s="2">
        <v>2</v>
      </c>
      <c r="G21" s="2">
        <v>15</v>
      </c>
      <c r="H21" s="66"/>
      <c r="I21" s="63">
        <f>A:A</f>
      </c>
      <c r="J21" s="63">
        <f>C:C</f>
      </c>
      <c r="K21" s="63">
        <v>3</v>
      </c>
      <c r="L21" s="63">
        <f>IFERROR(VLOOKUP($A21,'输入-物料产能数据-不考虑工序'!$A:$E,3,FALSE),0)</f>
      </c>
      <c r="M21" s="63">
        <f>IFERROR(VLOOKUP($A21,'输入-物料产能数据-不考虑工序'!$A:$E,4,FALSE),0)</f>
      </c>
      <c r="N21" s="63">
        <f>IFERROR(VLOOKUP($A21,'输入-物料产能数据-不考虑工序'!$A:$E,5,FALSE),0)</f>
      </c>
      <c r="O21" s="63">
        <f>IFERROR(VLOOKUP($A21,'物料人数数据'!$A:$I,5,FALSE),0)</f>
      </c>
      <c r="P21" s="63">
        <f>IFERROR(VLOOKUP($A21,'物料人数数据'!$A:$I,5,FALSE),0)</f>
      </c>
      <c r="Q21" s="63">
        <f>IFERROR(VLOOKUP($A21,'物料人数数据'!$A:$I,6,FALSE),0)</f>
      </c>
      <c r="R21" s="63">
        <f>IFERROR(VLOOKUP($A21,'物料人数数据'!$A:$I,7,FALSE),0)</f>
      </c>
      <c r="S21" s="63">
        <f>IFERROR(VLOOKUP($A21,'物料人数数据'!$A:$I,8,FALSE),0)</f>
      </c>
      <c r="T21" s="63">
        <f>IFERROR(VLOOKUP($A21,'物料人数数据'!$A:$I,9,FALSE),0)</f>
      </c>
      <c r="U21" s="63"/>
      <c r="V21" s="63"/>
    </row>
    <row r="22">
      <c r="A22" s="2" t="str">
        <v>13.01.07.002</v>
      </c>
      <c r="B22" s="2">
        <f>VLOOKUP(A:A,'输入_物料库存信息'!A:B,2,0)</f>
      </c>
      <c r="C22" s="2">
        <v>3000</v>
      </c>
      <c r="D22" s="64">
        <v>45124</v>
      </c>
      <c r="E22" s="64">
        <v>45128</v>
      </c>
      <c r="F22" s="2">
        <v>4</v>
      </c>
      <c r="G22" s="2">
        <v>41</v>
      </c>
      <c r="H22" s="66"/>
      <c r="I22" s="63">
        <f>A:A</f>
      </c>
      <c r="J22" s="63">
        <f>C:C</f>
      </c>
      <c r="K22" s="63">
        <v>3</v>
      </c>
      <c r="L22" s="63">
        <f>IFERROR(VLOOKUP($A22,'输入-物料产能数据-不考虑工序'!$A:$E,3,FALSE),0)</f>
      </c>
      <c r="M22" s="63">
        <f>IFERROR(VLOOKUP($A22,'输入-物料产能数据-不考虑工序'!$A:$E,4,FALSE),0)</f>
      </c>
      <c r="N22" s="63">
        <f>IFERROR(VLOOKUP($A22,'输入-物料产能数据-不考虑工序'!$A:$E,5,FALSE),0)</f>
      </c>
      <c r="O22" s="63">
        <f>IFERROR(VLOOKUP($A22,'物料人数数据'!$A:$I,5,FALSE),0)</f>
      </c>
      <c r="P22" s="63">
        <f>IFERROR(VLOOKUP($A22,'物料人数数据'!$A:$I,5,FALSE),0)</f>
      </c>
      <c r="Q22" s="63">
        <f>IFERROR(VLOOKUP($A22,'物料人数数据'!$A:$I,6,FALSE),0)</f>
      </c>
      <c r="R22" s="63">
        <f>IFERROR(VLOOKUP($A22,'物料人数数据'!$A:$I,7,FALSE),0)</f>
      </c>
      <c r="S22" s="63">
        <f>IFERROR(VLOOKUP($A22,'物料人数数据'!$A:$I,8,FALSE),0)</f>
      </c>
      <c r="T22" s="63">
        <f>IFERROR(VLOOKUP($A22,'物料人数数据'!$A:$I,9,FALSE),0)</f>
      </c>
      <c r="U22" s="63"/>
      <c r="V22" s="63"/>
    </row>
    <row r="23">
      <c r="A23" s="2" t="str">
        <v>13.01.05.017</v>
      </c>
      <c r="B23" s="2">
        <f>VLOOKUP(A:A,'输入_物料库存信息'!A:B,2,0)</f>
      </c>
      <c r="C23" s="2">
        <v>120</v>
      </c>
      <c r="D23" s="64">
        <v>45127</v>
      </c>
      <c r="E23" s="64">
        <v>45129</v>
      </c>
      <c r="F23" s="2">
        <v>2</v>
      </c>
      <c r="G23" s="2">
        <v>23</v>
      </c>
      <c r="H23" s="66"/>
      <c r="I23" s="63">
        <f>A:A</f>
      </c>
      <c r="J23" s="63">
        <f>C:C</f>
      </c>
      <c r="K23" s="63">
        <v>3</v>
      </c>
      <c r="L23" s="63">
        <f>IFERROR(VLOOKUP($A23,'输入-物料产能数据-不考虑工序'!$A:$E,3,FALSE),0)</f>
      </c>
      <c r="M23" s="63">
        <f>IFERROR(VLOOKUP($A23,'输入-物料产能数据-不考虑工序'!$A:$E,4,FALSE),0)</f>
      </c>
      <c r="N23" s="63">
        <f>IFERROR(VLOOKUP($A23,'输入-物料产能数据-不考虑工序'!$A:$E,5,FALSE),0)</f>
      </c>
      <c r="O23" s="63">
        <f>IFERROR(VLOOKUP($A23,'物料人数数据'!$A:$I,5,FALSE),0)</f>
      </c>
      <c r="P23" s="63">
        <f>IFERROR(VLOOKUP($A23,'物料人数数据'!$A:$I,5,FALSE),0)</f>
      </c>
      <c r="Q23" s="63">
        <f>IFERROR(VLOOKUP($A23,'物料人数数据'!$A:$I,6,FALSE),0)</f>
      </c>
      <c r="R23" s="63">
        <f>IFERROR(VLOOKUP($A23,'物料人数数据'!$A:$I,7,FALSE),0)</f>
      </c>
      <c r="S23" s="63">
        <f>IFERROR(VLOOKUP($A23,'物料人数数据'!$A:$I,8,FALSE),0)</f>
      </c>
      <c r="T23" s="63">
        <f>IFERROR(VLOOKUP($A23,'物料人数数据'!$A:$I,9,FALSE),0)</f>
      </c>
      <c r="U23" s="63"/>
      <c r="V23" s="63"/>
    </row>
    <row r="24">
      <c r="A24" s="2" t="str">
        <v>13.01.02.040</v>
      </c>
      <c r="B24" s="2">
        <f>VLOOKUP(A:A,'输入_物料库存信息'!A:B,2,0)</f>
      </c>
      <c r="C24" s="2">
        <v>100</v>
      </c>
      <c r="D24" s="64">
        <v>45128</v>
      </c>
      <c r="E24" s="64">
        <v>45129</v>
      </c>
      <c r="F24" s="2">
        <v>1</v>
      </c>
      <c r="G24" s="2">
        <v>10</v>
      </c>
      <c r="H24" s="66"/>
      <c r="I24" s="63">
        <f>A:A</f>
      </c>
      <c r="J24" s="63">
        <f>C:C</f>
      </c>
      <c r="K24" s="63">
        <v>3</v>
      </c>
      <c r="L24" s="63">
        <f>IFERROR(VLOOKUP($A24,'输入-物料产能数据-不考虑工序'!$A:$E,3,FALSE),0)</f>
      </c>
      <c r="M24" s="63">
        <f>IFERROR(VLOOKUP($A24,'输入-物料产能数据-不考虑工序'!$A:$E,4,FALSE),0)</f>
      </c>
      <c r="N24" s="63">
        <f>IFERROR(VLOOKUP($A24,'输入-物料产能数据-不考虑工序'!$A:$E,5,FALSE),0)</f>
      </c>
      <c r="O24" s="63">
        <f>IFERROR(VLOOKUP($A24,'物料人数数据'!$A:$I,5,FALSE),0)</f>
      </c>
      <c r="P24" s="63">
        <f>IFERROR(VLOOKUP($A24,'物料人数数据'!$A:$I,5,FALSE),0)</f>
      </c>
      <c r="Q24" s="63">
        <f>IFERROR(VLOOKUP($A24,'物料人数数据'!$A:$I,6,FALSE),0)</f>
      </c>
      <c r="R24" s="63">
        <f>IFERROR(VLOOKUP($A24,'物料人数数据'!$A:$I,7,FALSE),0)</f>
      </c>
      <c r="S24" s="63">
        <f>IFERROR(VLOOKUP($A24,'物料人数数据'!$A:$I,8,FALSE),0)</f>
      </c>
      <c r="T24" s="63">
        <f>IFERROR(VLOOKUP($A24,'物料人数数据'!$A:$I,9,FALSE),0)</f>
      </c>
      <c r="U24" s="63"/>
      <c r="V24" s="63"/>
    </row>
    <row r="25">
      <c r="A25" s="2" t="str">
        <v>13.01.07.011</v>
      </c>
      <c r="B25" s="2">
        <f>VLOOKUP(A:A,'输入_物料库存信息'!A:B,2,0)</f>
      </c>
      <c r="C25" s="2">
        <v>2500</v>
      </c>
      <c r="D25" s="64">
        <v>45129</v>
      </c>
      <c r="E25" s="64">
        <v>45137</v>
      </c>
      <c r="F25" s="2">
        <v>5</v>
      </c>
      <c r="G25" s="2">
        <v>54</v>
      </c>
      <c r="H25" s="66"/>
      <c r="I25" s="63">
        <f>A:A</f>
      </c>
      <c r="J25" s="63">
        <f>C:C</f>
      </c>
      <c r="K25" s="63">
        <v>3</v>
      </c>
      <c r="L25" s="63">
        <f>IFERROR(VLOOKUP($A25,'输入-物料产能数据-不考虑工序'!$A:$E,3,FALSE),0)</f>
      </c>
      <c r="M25" s="63">
        <f>IFERROR(VLOOKUP($A25,'输入-物料产能数据-不考虑工序'!$A:$E,4,FALSE),0)</f>
      </c>
      <c r="N25" s="63">
        <f>IFERROR(VLOOKUP($A25,'输入-物料产能数据-不考虑工序'!$A:$E,5,FALSE),0)</f>
      </c>
      <c r="O25" s="63">
        <f>IFERROR(VLOOKUP($A25,'物料人数数据'!$A:$I,5,FALSE),0)</f>
      </c>
      <c r="P25" s="63">
        <f>IFERROR(VLOOKUP($A25,'物料人数数据'!$A:$I,5,FALSE),0)</f>
      </c>
      <c r="Q25" s="63">
        <f>IFERROR(VLOOKUP($A25,'物料人数数据'!$A:$I,6,FALSE),0)</f>
      </c>
      <c r="R25" s="63">
        <f>IFERROR(VLOOKUP($A25,'物料人数数据'!$A:$I,7,FALSE),0)</f>
      </c>
      <c r="S25" s="63">
        <f>IFERROR(VLOOKUP($A25,'物料人数数据'!$A:$I,8,FALSE),0)</f>
      </c>
      <c r="T25" s="63">
        <f>IFERROR(VLOOKUP($A25,'物料人数数据'!$A:$I,9,FALSE),0)</f>
      </c>
      <c r="U25" s="63"/>
      <c r="V25" s="63"/>
    </row>
    <row r="26">
      <c r="A26" s="2" t="str">
        <v>13.01.07.002</v>
      </c>
      <c r="B26" s="2">
        <f>VLOOKUP(A:A,'输入_物料库存信息'!A:B,2,0)</f>
      </c>
      <c r="C26" s="2">
        <v>3000</v>
      </c>
      <c r="D26" s="64">
        <v>45131</v>
      </c>
      <c r="E26" s="64">
        <v>45135</v>
      </c>
      <c r="F26" s="2">
        <v>4</v>
      </c>
      <c r="G26" s="2">
        <v>41</v>
      </c>
      <c r="H26" s="66"/>
      <c r="I26" s="63">
        <f>A:A</f>
      </c>
      <c r="J26" s="63">
        <f>C:C</f>
      </c>
      <c r="K26" s="63">
        <v>3</v>
      </c>
      <c r="L26" s="63">
        <f>IFERROR(VLOOKUP($A26,'输入-物料产能数据-不考虑工序'!$A:$E,3,FALSE),0)</f>
      </c>
      <c r="M26" s="63">
        <f>IFERROR(VLOOKUP($A26,'输入-物料产能数据-不考虑工序'!$A:$E,4,FALSE),0)</f>
      </c>
      <c r="N26" s="63">
        <f>IFERROR(VLOOKUP($A26,'输入-物料产能数据-不考虑工序'!$A:$E,5,FALSE),0)</f>
      </c>
      <c r="O26" s="63">
        <f>IFERROR(VLOOKUP($A26,'物料人数数据'!$A:$I,5,FALSE),0)</f>
      </c>
      <c r="P26" s="63">
        <f>IFERROR(VLOOKUP($A26,'物料人数数据'!$A:$I,5,FALSE),0)</f>
      </c>
      <c r="Q26" s="63">
        <f>IFERROR(VLOOKUP($A26,'物料人数数据'!$A:$I,6,FALSE),0)</f>
      </c>
      <c r="R26" s="63">
        <f>IFERROR(VLOOKUP($A26,'物料人数数据'!$A:$I,7,FALSE),0)</f>
      </c>
      <c r="S26" s="63">
        <f>IFERROR(VLOOKUP($A26,'物料人数数据'!$A:$I,8,FALSE),0)</f>
      </c>
      <c r="T26" s="63">
        <f>IFERROR(VLOOKUP($A26,'物料人数数据'!$A:$I,9,FALSE),0)</f>
      </c>
      <c r="U26" s="63"/>
      <c r="V26" s="63"/>
    </row>
    <row r="27">
      <c r="A27" s="2" t="str">
        <v>13.01.08.005</v>
      </c>
      <c r="B27" s="2">
        <f>VLOOKUP(A:A,'输入_物料库存信息'!A:B,2,0)</f>
      </c>
      <c r="C27" s="2">
        <v>900</v>
      </c>
      <c r="D27" s="64">
        <v>45132</v>
      </c>
      <c r="E27" s="64">
        <v>45136</v>
      </c>
      <c r="F27" s="2">
        <v>4</v>
      </c>
      <c r="G27" s="2">
        <v>61</v>
      </c>
      <c r="H27" s="66"/>
      <c r="I27" s="63">
        <f>A:A</f>
      </c>
      <c r="J27" s="63">
        <f>C:C</f>
      </c>
      <c r="K27" s="63">
        <v>3</v>
      </c>
      <c r="L27" s="63">
        <f>IFERROR(VLOOKUP($A27,'输入-物料产能数据-不考虑工序'!$A:$E,3,FALSE),0)</f>
      </c>
      <c r="M27" s="63">
        <f>IFERROR(VLOOKUP($A27,'输入-物料产能数据-不考虑工序'!$A:$E,4,FALSE),0)</f>
      </c>
      <c r="N27" s="63">
        <f>IFERROR(VLOOKUP($A27,'输入-物料产能数据-不考虑工序'!$A:$E,5,FALSE),0)</f>
      </c>
      <c r="O27" s="63">
        <f>IFERROR(VLOOKUP($A27,'物料人数数据'!$A:$I,5,FALSE),0)</f>
      </c>
      <c r="P27" s="63">
        <f>IFERROR(VLOOKUP($A27,'物料人数数据'!$A:$I,5,FALSE),0)</f>
      </c>
      <c r="Q27" s="63">
        <f>IFERROR(VLOOKUP($A27,'物料人数数据'!$A:$I,6,FALSE),0)</f>
      </c>
      <c r="R27" s="63">
        <f>IFERROR(VLOOKUP($A27,'物料人数数据'!$A:$I,7,FALSE),0)</f>
      </c>
      <c r="S27" s="63">
        <f>IFERROR(VLOOKUP($A27,'物料人数数据'!$A:$I,8,FALSE),0)</f>
      </c>
      <c r="T27" s="63">
        <f>IFERROR(VLOOKUP($A27,'物料人数数据'!$A:$I,9,FALSE),0)</f>
      </c>
      <c r="U27" s="63"/>
      <c r="V27" s="63"/>
    </row>
    <row r="28">
      <c r="A28" s="2" t="str">
        <v>13.01.07.002</v>
      </c>
      <c r="B28" s="2">
        <f>VLOOKUP(A:A,'输入_物料库存信息'!A:B,2,0)</f>
      </c>
      <c r="C28" s="2">
        <v>3300</v>
      </c>
      <c r="D28" s="64">
        <v>45132</v>
      </c>
      <c r="E28" s="64">
        <v>45136</v>
      </c>
      <c r="F28" s="2">
        <v>4</v>
      </c>
      <c r="G28" s="2">
        <v>45</v>
      </c>
      <c r="H28" s="66"/>
      <c r="I28" s="68">
        <f>A:A</f>
      </c>
      <c r="J28" s="68">
        <f>C:C</f>
      </c>
      <c r="K28" s="68">
        <v>3</v>
      </c>
      <c r="L28" s="68">
        <f>IFERROR(VLOOKUP($A28,'输入-物料产能数据-不考虑工序'!$A:$E,3,FALSE),0)</f>
      </c>
      <c r="M28" s="68">
        <f>IFERROR(VLOOKUP($A28,'输入-物料产能数据-不考虑工序'!$A:$E,4,FALSE),0)</f>
      </c>
      <c r="N28" s="68">
        <f>IFERROR(VLOOKUP($A28,'输入-物料产能数据-不考虑工序'!$A:$E,5,FALSE),0)</f>
      </c>
      <c r="O28" s="68">
        <f>IFERROR(VLOOKUP($A28,'物料人数数据'!$A:$I,5,FALSE),0)</f>
      </c>
      <c r="P28" s="68">
        <f>IFERROR(VLOOKUP($A28,'物料人数数据'!$A:$I,5,FALSE),0)</f>
      </c>
      <c r="Q28" s="68">
        <f>IFERROR(VLOOKUP($A28,'物料人数数据'!$A:$I,6,FALSE),0)</f>
      </c>
      <c r="R28" s="68">
        <f>IFERROR(VLOOKUP($A28,'物料人数数据'!$A:$I,7,FALSE),0)</f>
      </c>
      <c r="S28" s="68">
        <f>IFERROR(VLOOKUP($A28,'物料人数数据'!$A:$I,8,FALSE),0)</f>
      </c>
      <c r="T28" s="68">
        <f>IFERROR(VLOOKUP($A28,'物料人数数据'!$A:$I,9,FALSE),0)</f>
      </c>
      <c r="U28">
        <f>D28</f>
      </c>
      <c r="V28" s="3">
        <v>0</v>
      </c>
    </row>
    <row r="29">
      <c r="A29" s="2" t="str">
        <v>13.01.05.017</v>
      </c>
      <c r="B29" s="2">
        <f>VLOOKUP(A:A,'输入_物料库存信息'!A:B,2,0)</f>
      </c>
      <c r="C29" s="2">
        <v>300</v>
      </c>
      <c r="D29" s="64">
        <v>45132</v>
      </c>
      <c r="E29" s="64">
        <v>45136</v>
      </c>
      <c r="F29" s="2">
        <v>4</v>
      </c>
      <c r="G29" s="2">
        <v>56</v>
      </c>
      <c r="H29" s="66"/>
      <c r="I29" s="68">
        <f>A:A</f>
      </c>
      <c r="J29" s="68">
        <f>C:C</f>
      </c>
      <c r="K29" s="68">
        <v>3</v>
      </c>
      <c r="L29" s="68">
        <f>IFERROR(VLOOKUP($A29,'输入-物料产能数据-不考虑工序'!$A:$E,3,FALSE),0)</f>
      </c>
      <c r="M29" s="68">
        <f>IFERROR(VLOOKUP($A29,'输入-物料产能数据-不考虑工序'!$A:$E,4,FALSE),0)</f>
      </c>
      <c r="N29" s="68">
        <f>IFERROR(VLOOKUP($A29,'输入-物料产能数据-不考虑工序'!$A:$E,5,FALSE),0)</f>
      </c>
      <c r="O29" s="68">
        <f>IFERROR(VLOOKUP($A29,'物料人数数据'!$A:$I,5,FALSE),0)</f>
      </c>
      <c r="P29" s="68">
        <f>IFERROR(VLOOKUP($A29,'物料人数数据'!$A:$I,5,FALSE),0)</f>
      </c>
      <c r="Q29" s="68">
        <f>IFERROR(VLOOKUP($A29,'物料人数数据'!$A:$I,6,FALSE),0)</f>
      </c>
      <c r="R29" s="68">
        <f>IFERROR(VLOOKUP($A29,'物料人数数据'!$A:$I,7,FALSE),0)</f>
      </c>
      <c r="S29" s="68">
        <f>IFERROR(VLOOKUP($A29,'物料人数数据'!$A:$I,8,FALSE),0)</f>
      </c>
      <c r="T29" s="68">
        <f>IFERROR(VLOOKUP($A29,'物料人数数据'!$A:$I,9,FALSE),0)</f>
      </c>
      <c r="U29">
        <f>D29</f>
      </c>
      <c r="V29" s="3">
        <v>0</v>
      </c>
    </row>
    <row r="30">
      <c r="A30" s="2" t="str">
        <v>13.01.04.056</v>
      </c>
      <c r="B30" s="2">
        <f>VLOOKUP(A:A,'输入_物料库存信息'!A:B,2,0)</f>
      </c>
      <c r="C30" s="2">
        <v>200</v>
      </c>
      <c r="D30" s="64">
        <v>45133</v>
      </c>
      <c r="E30" s="64">
        <v>45135</v>
      </c>
      <c r="F30" s="2">
        <v>2</v>
      </c>
      <c r="G30" s="2">
        <v>23</v>
      </c>
      <c r="H30" s="66"/>
      <c r="I30" s="68">
        <f>A:A</f>
      </c>
      <c r="J30" s="68">
        <f>C:C</f>
      </c>
      <c r="K30" s="68">
        <v>3</v>
      </c>
      <c r="L30" s="68">
        <f>IFERROR(VLOOKUP($A30,'输入-物料产能数据-不考虑工序'!$A:$E,3,FALSE),0)</f>
      </c>
      <c r="M30" s="68">
        <f>IFERROR(VLOOKUP($A30,'输入-物料产能数据-不考虑工序'!$A:$E,4,FALSE),0)</f>
      </c>
      <c r="N30" s="68">
        <f>IFERROR(VLOOKUP($A30,'输入-物料产能数据-不考虑工序'!$A:$E,5,FALSE),0)</f>
      </c>
      <c r="O30" s="68">
        <f>IFERROR(VLOOKUP($A30,'物料人数数据'!$A:$I,5,FALSE),0)</f>
      </c>
      <c r="P30" s="68">
        <f>IFERROR(VLOOKUP($A30,'物料人数数据'!$A:$I,5,FALSE),0)</f>
      </c>
      <c r="Q30" s="68">
        <f>IFERROR(VLOOKUP($A30,'物料人数数据'!$A:$I,6,FALSE),0)</f>
      </c>
      <c r="R30" s="68">
        <f>IFERROR(VLOOKUP($A30,'物料人数数据'!$A:$I,7,FALSE),0)</f>
      </c>
      <c r="S30" s="68">
        <f>IFERROR(VLOOKUP($A30,'物料人数数据'!$A:$I,8,FALSE),0)</f>
      </c>
      <c r="T30" s="68">
        <f>IFERROR(VLOOKUP($A30,'物料人数数据'!$A:$I,9,FALSE),0)</f>
      </c>
      <c r="U30">
        <f>D30</f>
      </c>
      <c r="V30" s="3">
        <v>0</v>
      </c>
    </row>
    <row r="31">
      <c r="A31" s="2" t="str">
        <v>13.01.02.024</v>
      </c>
      <c r="B31" s="2">
        <f>VLOOKUP(A:A,'输入_物料库存信息'!A:B,2,0)</f>
      </c>
      <c r="C31" s="2">
        <v>200</v>
      </c>
      <c r="D31" s="64">
        <v>45133</v>
      </c>
      <c r="E31" s="64">
        <v>45135</v>
      </c>
      <c r="F31" s="2">
        <v>2</v>
      </c>
      <c r="G31" s="2">
        <v>24</v>
      </c>
      <c r="H31" s="66"/>
      <c r="I31" s="68">
        <f>A:A</f>
      </c>
      <c r="J31" s="68">
        <f>C:C</f>
      </c>
      <c r="K31" s="68">
        <v>3</v>
      </c>
      <c r="L31" s="68">
        <f>IFERROR(VLOOKUP($A31,'输入-物料产能数据-不考虑工序'!$A:$E,3,FALSE),0)</f>
      </c>
      <c r="M31" s="68">
        <f>IFERROR(VLOOKUP($A31,'输入-物料产能数据-不考虑工序'!$A:$E,4,FALSE),0)</f>
      </c>
      <c r="N31" s="68">
        <f>IFERROR(VLOOKUP($A31,'输入-物料产能数据-不考虑工序'!$A:$E,5,FALSE),0)</f>
      </c>
      <c r="O31" s="68">
        <f>IFERROR(VLOOKUP($A31,'物料人数数据'!$A:$I,5,FALSE),0)</f>
      </c>
      <c r="P31" s="68">
        <f>IFERROR(VLOOKUP($A31,'物料人数数据'!$A:$I,5,FALSE),0)</f>
      </c>
      <c r="Q31" s="68">
        <f>IFERROR(VLOOKUP($A31,'物料人数数据'!$A:$I,6,FALSE),0)</f>
      </c>
      <c r="R31" s="68">
        <f>IFERROR(VLOOKUP($A31,'物料人数数据'!$A:$I,7,FALSE),0)</f>
      </c>
      <c r="S31" s="68">
        <f>IFERROR(VLOOKUP($A31,'物料人数数据'!$A:$I,8,FALSE),0)</f>
      </c>
      <c r="T31" s="68">
        <f>IFERROR(VLOOKUP($A31,'物料人数数据'!$A:$I,9,FALSE),0)</f>
      </c>
      <c r="U31">
        <f>D31</f>
      </c>
      <c r="V31" s="3">
        <v>0</v>
      </c>
    </row>
    <row r="32">
      <c r="A32" s="2" t="str">
        <v>13.01.04.051</v>
      </c>
      <c r="B32" s="2">
        <f>VLOOKUP(A:A,'输入_物料库存信息'!A:B,2,0)</f>
      </c>
      <c r="C32" s="2">
        <v>200</v>
      </c>
      <c r="D32" s="64">
        <v>45133</v>
      </c>
      <c r="E32" s="64">
        <v>45135</v>
      </c>
      <c r="F32" s="2">
        <v>2</v>
      </c>
      <c r="G32" s="2">
        <v>23</v>
      </c>
      <c r="H32" s="66"/>
      <c r="I32" s="68">
        <f>A:A</f>
      </c>
      <c r="J32" s="68">
        <f>C:C</f>
      </c>
      <c r="K32" s="68">
        <v>3</v>
      </c>
      <c r="L32" s="68">
        <f>IFERROR(VLOOKUP($A32,'输入-物料产能数据-不考虑工序'!$A:$E,3,FALSE),0)</f>
      </c>
      <c r="M32" s="68">
        <f>IFERROR(VLOOKUP($A32,'输入-物料产能数据-不考虑工序'!$A:$E,4,FALSE),0)</f>
      </c>
      <c r="N32" s="68">
        <f>IFERROR(VLOOKUP($A32,'输入-物料产能数据-不考虑工序'!$A:$E,5,FALSE),0)</f>
      </c>
      <c r="O32" s="68">
        <f>IFERROR(VLOOKUP($A32,'物料人数数据'!$A:$I,5,FALSE),0)</f>
      </c>
      <c r="P32" s="68">
        <f>IFERROR(VLOOKUP($A32,'物料人数数据'!$A:$I,5,FALSE),0)</f>
      </c>
      <c r="Q32" s="68">
        <f>IFERROR(VLOOKUP($A32,'物料人数数据'!$A:$I,6,FALSE),0)</f>
      </c>
      <c r="R32" s="68">
        <f>IFERROR(VLOOKUP($A32,'物料人数数据'!$A:$I,7,FALSE),0)</f>
      </c>
      <c r="S32" s="68">
        <f>IFERROR(VLOOKUP($A32,'物料人数数据'!$A:$I,8,FALSE),0)</f>
      </c>
      <c r="T32" s="68">
        <f>IFERROR(VLOOKUP($A32,'物料人数数据'!$A:$I,9,FALSE),0)</f>
      </c>
      <c r="U32">
        <f>D32</f>
      </c>
      <c r="V32" s="3">
        <v>0</v>
      </c>
    </row>
    <row r="33">
      <c r="A33" s="2" t="str">
        <v>13.01.07.003</v>
      </c>
      <c r="B33" s="2">
        <f>VLOOKUP(A:A,'输入_物料库存信息'!A:B,2,0)</f>
      </c>
      <c r="C33" s="2">
        <v>1000</v>
      </c>
      <c r="D33" s="64">
        <v>45134</v>
      </c>
      <c r="E33" s="64">
        <v>45136</v>
      </c>
      <c r="F33" s="2">
        <v>2</v>
      </c>
      <c r="G33" s="2">
        <v>14</v>
      </c>
      <c r="H33" s="66"/>
      <c r="I33" s="68">
        <f>A:A</f>
      </c>
      <c r="J33" s="68">
        <f>C:C</f>
      </c>
      <c r="K33" s="68">
        <v>3</v>
      </c>
      <c r="L33" s="68">
        <f>IFERROR(VLOOKUP($A33,'输入-物料产能数据-不考虑工序'!$A:$E,3,FALSE),0)</f>
      </c>
      <c r="M33" s="68">
        <f>IFERROR(VLOOKUP($A33,'输入-物料产能数据-不考虑工序'!$A:$E,4,FALSE),0)</f>
      </c>
      <c r="N33" s="68">
        <f>IFERROR(VLOOKUP($A33,'输入-物料产能数据-不考虑工序'!$A:$E,5,FALSE),0)</f>
      </c>
      <c r="O33" s="68">
        <f>IFERROR(VLOOKUP($A33,'物料人数数据'!$A:$I,5,FALSE),0)</f>
      </c>
      <c r="P33" s="68">
        <f>IFERROR(VLOOKUP($A33,'物料人数数据'!$A:$I,5,FALSE),0)</f>
      </c>
      <c r="Q33" s="68">
        <f>IFERROR(VLOOKUP($A33,'物料人数数据'!$A:$I,6,FALSE),0)</f>
      </c>
      <c r="R33" s="68">
        <f>IFERROR(VLOOKUP($A33,'物料人数数据'!$A:$I,7,FALSE),0)</f>
      </c>
      <c r="S33" s="68">
        <f>IFERROR(VLOOKUP($A33,'物料人数数据'!$A:$I,8,FALSE),0)</f>
      </c>
      <c r="T33" s="68">
        <f>IFERROR(VLOOKUP($A33,'物料人数数据'!$A:$I,9,FALSE),0)</f>
      </c>
      <c r="U33">
        <f>D33</f>
      </c>
      <c r="V33" s="3">
        <v>0</v>
      </c>
    </row>
    <row r="34">
      <c r="A34" s="2" t="str">
        <v>13.01.04.051</v>
      </c>
      <c r="B34" s="2">
        <f>VLOOKUP(A:A,'输入_物料库存信息'!A:B,2,0)</f>
      </c>
      <c r="C34" s="2">
        <v>200</v>
      </c>
      <c r="D34" s="64">
        <v>45134</v>
      </c>
      <c r="E34" s="64">
        <v>45136</v>
      </c>
      <c r="F34" s="2">
        <v>2</v>
      </c>
      <c r="G34" s="2">
        <v>23</v>
      </c>
      <c r="H34" s="66"/>
      <c r="I34" s="72">
        <f>A:A</f>
      </c>
      <c r="J34" s="72">
        <f>C:C</f>
      </c>
      <c r="K34" s="72">
        <v>3</v>
      </c>
      <c r="L34" s="72">
        <f>IFERROR(VLOOKUP($A34,'输入-物料产能数据-不考虑工序'!$A:$E,3,FALSE),0)</f>
      </c>
      <c r="M34" s="72">
        <f>IFERROR(VLOOKUP($A34,'输入-物料产能数据-不考虑工序'!$A:$E,4,FALSE),0)</f>
      </c>
      <c r="N34" s="72">
        <f>IFERROR(VLOOKUP($A34,'输入-物料产能数据-不考虑工序'!$A:$E,5,FALSE),0)</f>
      </c>
      <c r="O34" s="72">
        <f>IFERROR(VLOOKUP($A34,'物料人数数据'!$A:$I,5,FALSE),0)</f>
      </c>
      <c r="P34" s="72">
        <f>IFERROR(VLOOKUP($A34,'物料人数数据'!$A:$I,5,FALSE),0)</f>
      </c>
      <c r="Q34" s="72">
        <f>IFERROR(VLOOKUP($A34,'物料人数数据'!$A:$I,6,FALSE),0)</f>
      </c>
      <c r="R34" s="72">
        <f>IFERROR(VLOOKUP($A34,'物料人数数据'!$A:$I,7,FALSE),0)</f>
      </c>
      <c r="S34" s="72">
        <f>IFERROR(VLOOKUP($A34,'物料人数数据'!$A:$I,8,FALSE),0)</f>
      </c>
      <c r="T34" s="72">
        <f>IFERROR(VLOOKUP($A34,'物料人数数据'!$A:$I,9,FALSE),0)</f>
      </c>
      <c r="U34" s="72">
        <f>D34</f>
      </c>
      <c r="V34" s="72">
        <v>0</v>
      </c>
    </row>
    <row r="35">
      <c r="A35" s="2" t="str">
        <v>13.01.02.038</v>
      </c>
      <c r="B35" s="2">
        <f>VLOOKUP(A:A,'输入_物料库存信息'!A:B,2,0)</f>
      </c>
      <c r="C35" s="2">
        <v>100</v>
      </c>
      <c r="D35" s="64">
        <v>45134</v>
      </c>
      <c r="E35" s="64">
        <v>45136</v>
      </c>
      <c r="F35" s="2">
        <v>2</v>
      </c>
      <c r="G35" s="2">
        <v>18</v>
      </c>
      <c r="H35" s="66"/>
      <c r="I35" s="72">
        <f>A:A</f>
      </c>
      <c r="J35" s="72">
        <f>C:C</f>
      </c>
      <c r="K35" s="72">
        <v>3</v>
      </c>
      <c r="L35" s="72">
        <f>IFERROR(VLOOKUP($A35,'输入-物料产能数据-不考虑工序'!$A:$E,3,FALSE),0)</f>
      </c>
      <c r="M35" s="72">
        <f>IFERROR(VLOOKUP($A35,'输入-物料产能数据-不考虑工序'!$A:$E,4,FALSE),0)</f>
      </c>
      <c r="N35" s="72">
        <f>IFERROR(VLOOKUP($A35,'输入-物料产能数据-不考虑工序'!$A:$E,5,FALSE),0)</f>
      </c>
      <c r="O35" s="72">
        <f>IFERROR(VLOOKUP($A35,'物料人数数据'!$A:$I,5,FALSE),0)</f>
      </c>
      <c r="P35" s="72">
        <f>IFERROR(VLOOKUP($A35,'物料人数数据'!$A:$I,5,FALSE),0)</f>
      </c>
      <c r="Q35" s="72">
        <f>IFERROR(VLOOKUP($A35,'物料人数数据'!$A:$I,6,FALSE),0)</f>
      </c>
      <c r="R35" s="72">
        <f>IFERROR(VLOOKUP($A35,'物料人数数据'!$A:$I,7,FALSE),0)</f>
      </c>
      <c r="S35" s="72">
        <f>IFERROR(VLOOKUP($A35,'物料人数数据'!$A:$I,8,FALSE),0)</f>
      </c>
      <c r="T35" s="72">
        <f>IFERROR(VLOOKUP($A35,'物料人数数据'!$A:$I,9,FALSE),0)</f>
      </c>
      <c r="U35" s="72">
        <f>D35</f>
      </c>
      <c r="V35" s="72">
        <v>0</v>
      </c>
    </row>
    <row r="36">
      <c r="A36" s="2" t="str">
        <v>13.01.04.048</v>
      </c>
      <c r="B36" s="2">
        <f>VLOOKUP(A:A,'输入_物料库存信息'!A:B,2,0)</f>
      </c>
      <c r="C36" s="2">
        <v>100</v>
      </c>
      <c r="D36" s="64">
        <v>45134</v>
      </c>
      <c r="E36" s="64">
        <v>45135</v>
      </c>
      <c r="F36" s="2">
        <v>1</v>
      </c>
      <c r="G36" s="2">
        <v>13</v>
      </c>
      <c r="H36" s="66"/>
      <c r="I36" s="72">
        <f>A:A</f>
      </c>
      <c r="J36" s="72">
        <f>C:C</f>
      </c>
      <c r="K36" s="72">
        <v>3</v>
      </c>
      <c r="L36" s="72">
        <f>IFERROR(VLOOKUP($A36,'输入-物料产能数据-不考虑工序'!$A:$E,3,FALSE),0)</f>
      </c>
      <c r="M36" s="72">
        <f>IFERROR(VLOOKUP($A36,'输入-物料产能数据-不考虑工序'!$A:$E,4,FALSE),0)</f>
      </c>
      <c r="N36" s="72">
        <f>IFERROR(VLOOKUP($A36,'输入-物料产能数据-不考虑工序'!$A:$E,5,FALSE),0)</f>
      </c>
      <c r="O36" s="72">
        <f>IFERROR(VLOOKUP($A36,'物料人数数据'!$A:$I,5,FALSE),0)</f>
      </c>
      <c r="P36" s="72">
        <f>IFERROR(VLOOKUP($A36,'物料人数数据'!$A:$I,5,FALSE),0)</f>
      </c>
      <c r="Q36" s="72">
        <f>IFERROR(VLOOKUP($A36,'物料人数数据'!$A:$I,6,FALSE),0)</f>
      </c>
      <c r="R36" s="72">
        <f>IFERROR(VLOOKUP($A36,'物料人数数据'!$A:$I,7,FALSE),0)</f>
      </c>
      <c r="S36" s="72">
        <f>IFERROR(VLOOKUP($A36,'物料人数数据'!$A:$I,8,FALSE),0)</f>
      </c>
      <c r="T36" s="72">
        <f>IFERROR(VLOOKUP($A36,'物料人数数据'!$A:$I,9,FALSE),0)</f>
      </c>
      <c r="U36" s="72">
        <f>D36</f>
      </c>
      <c r="V36" s="72">
        <v>0</v>
      </c>
    </row>
    <row r="37">
      <c r="A37" s="2" t="str">
        <v>13.01.07.002</v>
      </c>
      <c r="B37" s="2">
        <f>VLOOKUP(A:A,'输入_物料库存信息'!A:B,2,0)</f>
      </c>
      <c r="C37" s="2">
        <v>3000</v>
      </c>
      <c r="D37" s="64">
        <v>45141</v>
      </c>
      <c r="E37" s="64">
        <v>45145</v>
      </c>
      <c r="F37" s="2">
        <v>4</v>
      </c>
      <c r="G37" s="2">
        <v>41</v>
      </c>
      <c r="H37" s="66"/>
      <c r="I37" s="72">
        <f>A:A</f>
      </c>
      <c r="J37" s="72">
        <f>C:C</f>
      </c>
      <c r="K37" s="72">
        <v>3</v>
      </c>
      <c r="L37" s="72">
        <f>IFERROR(VLOOKUP($A37,'输入-物料产能数据-不考虑工序'!$A:$E,3,FALSE),0)</f>
      </c>
      <c r="M37" s="72">
        <f>IFERROR(VLOOKUP($A37,'输入-物料产能数据-不考虑工序'!$A:$E,4,FALSE),0)</f>
      </c>
      <c r="N37" s="72">
        <f>IFERROR(VLOOKUP($A37,'输入-物料产能数据-不考虑工序'!$A:$E,5,FALSE),0)</f>
      </c>
      <c r="O37" s="72">
        <f>IFERROR(VLOOKUP($A37,'物料人数数据'!$A:$I,5,FALSE),0)</f>
      </c>
      <c r="P37" s="72">
        <f>IFERROR(VLOOKUP($A37,'物料人数数据'!$A:$I,5,FALSE),0)</f>
      </c>
      <c r="Q37" s="72">
        <f>IFERROR(VLOOKUP($A37,'物料人数数据'!$A:$I,6,FALSE),0)</f>
      </c>
      <c r="R37" s="72">
        <f>IFERROR(VLOOKUP($A37,'物料人数数据'!$A:$I,7,FALSE),0)</f>
      </c>
      <c r="S37" s="72">
        <f>IFERROR(VLOOKUP($A37,'物料人数数据'!$A:$I,8,FALSE),0)</f>
      </c>
      <c r="T37" s="72">
        <f>IFERROR(VLOOKUP($A37,'物料人数数据'!$A:$I,9,FALSE),0)</f>
      </c>
      <c r="U37" s="72">
        <f>D37</f>
      </c>
      <c r="V37" s="72">
        <v>0</v>
      </c>
    </row>
    <row r="38">
      <c r="A38" s="2" t="str">
        <v>13.01.04.041</v>
      </c>
      <c r="B38" s="2">
        <f>VLOOKUP(A:A,'输入_物料库存信息'!A:B,2,0)</f>
      </c>
      <c r="C38" s="2">
        <v>800</v>
      </c>
      <c r="D38" s="64">
        <v>45142</v>
      </c>
      <c r="E38" s="64">
        <v>45145</v>
      </c>
      <c r="F38" s="2">
        <v>3</v>
      </c>
      <c r="G38" s="2">
        <v>33</v>
      </c>
      <c r="H38" s="66"/>
      <c r="I38" s="72">
        <f>A:A</f>
      </c>
      <c r="J38" s="72">
        <f>C:C</f>
      </c>
      <c r="K38" s="72">
        <v>3</v>
      </c>
      <c r="L38" s="72">
        <f>IFERROR(VLOOKUP($A38,'输入-物料产能数据-不考虑工序'!$A:$E,3,FALSE),0)</f>
      </c>
      <c r="M38" s="72">
        <f>IFERROR(VLOOKUP($A38,'输入-物料产能数据-不考虑工序'!$A:$E,4,FALSE),0)</f>
      </c>
      <c r="N38" s="72">
        <f>IFERROR(VLOOKUP($A38,'输入-物料产能数据-不考虑工序'!$A:$E,5,FALSE),0)</f>
      </c>
      <c r="O38" s="72">
        <f>IFERROR(VLOOKUP($A38,'物料人数数据'!$A:$I,5,FALSE),0)</f>
      </c>
      <c r="P38" s="72">
        <f>IFERROR(VLOOKUP($A38,'物料人数数据'!$A:$I,5,FALSE),0)</f>
      </c>
      <c r="Q38" s="72">
        <f>IFERROR(VLOOKUP($A38,'物料人数数据'!$A:$I,6,FALSE),0)</f>
      </c>
      <c r="R38" s="72">
        <f>IFERROR(VLOOKUP($A38,'物料人数数据'!$A:$I,7,FALSE),0)</f>
      </c>
      <c r="S38" s="72">
        <f>IFERROR(VLOOKUP($A38,'物料人数数据'!$A:$I,8,FALSE),0)</f>
      </c>
      <c r="T38" s="72">
        <f>IFERROR(VLOOKUP($A38,'物料人数数据'!$A:$I,9,FALSE),0)</f>
      </c>
      <c r="U38" s="72">
        <f>D38</f>
      </c>
      <c r="V38" s="72">
        <v>0</v>
      </c>
    </row>
    <row r="39">
      <c r="A39" s="2" t="str">
        <v>13.01.05.005</v>
      </c>
      <c r="B39" s="2">
        <f>VLOOKUP(A:A,'输入_物料库存信息'!A:B,2,0)</f>
      </c>
      <c r="C39" s="2">
        <v>120</v>
      </c>
      <c r="D39" s="64">
        <v>45143</v>
      </c>
      <c r="E39" s="64">
        <v>45145</v>
      </c>
      <c r="F39" s="2">
        <v>2</v>
      </c>
      <c r="G39" s="2">
        <v>25</v>
      </c>
      <c r="H39" s="66"/>
      <c r="I39" s="72">
        <f>A:A</f>
      </c>
      <c r="J39" s="72">
        <f>C:C</f>
      </c>
      <c r="K39" s="72">
        <v>3</v>
      </c>
      <c r="L39" s="72">
        <f>IFERROR(VLOOKUP($A39,'输入-物料产能数据-不考虑工序'!$A:$E,3,FALSE),0)</f>
      </c>
      <c r="M39" s="72">
        <f>IFERROR(VLOOKUP($A39,'输入-物料产能数据-不考虑工序'!$A:$E,4,FALSE),0)</f>
      </c>
      <c r="N39" s="72">
        <f>IFERROR(VLOOKUP($A39,'输入-物料产能数据-不考虑工序'!$A:$E,5,FALSE),0)</f>
      </c>
      <c r="O39" s="72">
        <f>IFERROR(VLOOKUP($A39,'物料人数数据'!$A:$I,5,FALSE),0)</f>
      </c>
      <c r="P39" s="72">
        <f>IFERROR(VLOOKUP($A39,'物料人数数据'!$A:$I,5,FALSE),0)</f>
      </c>
      <c r="Q39" s="72">
        <f>IFERROR(VLOOKUP($A39,'物料人数数据'!$A:$I,6,FALSE),0)</f>
      </c>
      <c r="R39" s="72">
        <f>IFERROR(VLOOKUP($A39,'物料人数数据'!$A:$I,7,FALSE),0)</f>
      </c>
      <c r="S39" s="72">
        <f>IFERROR(VLOOKUP($A39,'物料人数数据'!$A:$I,8,FALSE),0)</f>
      </c>
      <c r="T39" s="72">
        <f>IFERROR(VLOOKUP($A39,'物料人数数据'!$A:$I,9,FALSE),0)</f>
      </c>
      <c r="U39" s="72">
        <f>D39</f>
      </c>
      <c r="V39" s="72">
        <v>0</v>
      </c>
    </row>
    <row r="40">
      <c r="A40" s="2" t="str">
        <v>13.01.09.003</v>
      </c>
      <c r="B40" s="2">
        <f>VLOOKUP(A:A,'输入_物料库存信息'!A:B,2,0)</f>
      </c>
      <c r="C40" s="2">
        <v>20</v>
      </c>
      <c r="D40" s="64">
        <v>45144</v>
      </c>
      <c r="E40" s="64">
        <v>45145</v>
      </c>
      <c r="F40" s="2">
        <v>1</v>
      </c>
      <c r="G40" s="2">
        <v>6</v>
      </c>
      <c r="H40" s="66"/>
      <c r="I40" s="72">
        <f>A:A</f>
      </c>
      <c r="J40" s="72">
        <f>C:C</f>
      </c>
      <c r="K40" s="72">
        <v>3</v>
      </c>
      <c r="L40" s="72">
        <f>IFERROR(VLOOKUP($A40,'输入-物料产能数据-不考虑工序'!$A:$E,3,FALSE),0)</f>
      </c>
      <c r="M40" s="72">
        <f>IFERROR(VLOOKUP($A40,'输入-物料产能数据-不考虑工序'!$A:$E,4,FALSE),0)</f>
      </c>
      <c r="N40" s="72">
        <f>IFERROR(VLOOKUP($A40,'输入-物料产能数据-不考虑工序'!$A:$E,5,FALSE),0)</f>
      </c>
      <c r="O40" s="72">
        <f>IFERROR(VLOOKUP($A40,'物料人数数据'!$A:$I,5,FALSE),0)</f>
      </c>
      <c r="P40" s="72">
        <f>IFERROR(VLOOKUP($A40,'物料人数数据'!$A:$I,5,FALSE),0)</f>
      </c>
      <c r="Q40" s="72">
        <f>IFERROR(VLOOKUP($A40,'物料人数数据'!$A:$I,6,FALSE),0)</f>
      </c>
      <c r="R40" s="72">
        <f>IFERROR(VLOOKUP($A40,'物料人数数据'!$A:$I,7,FALSE),0)</f>
      </c>
      <c r="S40" s="72">
        <f>IFERROR(VLOOKUP($A40,'物料人数数据'!$A:$I,8,FALSE),0)</f>
      </c>
      <c r="T40" s="72">
        <f>IFERROR(VLOOKUP($A40,'物料人数数据'!$A:$I,9,FALSE),0)</f>
      </c>
      <c r="U40" s="72">
        <f>D40</f>
      </c>
      <c r="V40" s="72">
        <v>0</v>
      </c>
    </row>
    <row r="41">
      <c r="A41" s="2" t="str">
        <v>13.01.02.035</v>
      </c>
      <c r="B41" s="2">
        <f>VLOOKUP(A:A,'输入_物料库存信息'!A:B,2,0)</f>
      </c>
      <c r="C41" s="2">
        <v>100</v>
      </c>
      <c r="D41" s="64">
        <v>45144</v>
      </c>
      <c r="E41" s="64">
        <v>45145</v>
      </c>
      <c r="F41" s="2">
        <v>1</v>
      </c>
      <c r="G41" s="2">
        <v>16</v>
      </c>
      <c r="H41" s="66"/>
      <c r="I41" s="72">
        <f>A:A</f>
      </c>
      <c r="J41" s="72">
        <f>C:C</f>
      </c>
      <c r="K41" s="72">
        <v>3</v>
      </c>
      <c r="L41" s="72">
        <f>IFERROR(VLOOKUP($A41,'输入-物料产能数据-不考虑工序'!$A:$E,3,FALSE),0)</f>
      </c>
      <c r="M41" s="72">
        <f>IFERROR(VLOOKUP($A41,'输入-物料产能数据-不考虑工序'!$A:$E,4,FALSE),0)</f>
      </c>
      <c r="N41" s="72">
        <f>IFERROR(VLOOKUP($A41,'输入-物料产能数据-不考虑工序'!$A:$E,5,FALSE),0)</f>
      </c>
      <c r="O41" s="72">
        <f>IFERROR(VLOOKUP($A41,'物料人数数据'!$A:$I,5,FALSE),0)</f>
      </c>
      <c r="P41" s="72">
        <f>IFERROR(VLOOKUP($A41,'物料人数数据'!$A:$I,5,FALSE),0)</f>
      </c>
      <c r="Q41" s="72">
        <f>IFERROR(VLOOKUP($A41,'物料人数数据'!$A:$I,6,FALSE),0)</f>
      </c>
      <c r="R41" s="72">
        <f>IFERROR(VLOOKUP($A41,'物料人数数据'!$A:$I,7,FALSE),0)</f>
      </c>
      <c r="S41" s="72">
        <f>IFERROR(VLOOKUP($A41,'物料人数数据'!$A:$I,8,FALSE),0)</f>
      </c>
      <c r="T41" s="72">
        <f>IFERROR(VLOOKUP($A41,'物料人数数据'!$A:$I,9,FALSE),0)</f>
      </c>
      <c r="U41" s="72">
        <f>D41</f>
      </c>
      <c r="V41" s="72">
        <v>0</v>
      </c>
    </row>
    <row r="42">
      <c r="A42" s="2" t="str">
        <v>13.01.07.001</v>
      </c>
      <c r="B42" s="2">
        <f>VLOOKUP(A:A,'输入_物料库存信息'!A:B,2,0)</f>
      </c>
      <c r="C42" s="2">
        <v>1500</v>
      </c>
      <c r="D42" s="64">
        <v>45148</v>
      </c>
      <c r="E42" s="64">
        <v>45152</v>
      </c>
      <c r="F42" s="2">
        <v>4</v>
      </c>
      <c r="G42" s="2">
        <v>35</v>
      </c>
      <c r="H42" s="66"/>
      <c r="I42" s="69">
        <f>A:A</f>
      </c>
      <c r="J42" s="69">
        <f>C:C</f>
      </c>
      <c r="K42" s="69">
        <v>3</v>
      </c>
      <c r="L42" s="69">
        <f>IFERROR(VLOOKUP($A42,'输入-物料产能数据-不考虑工序'!$A:$E,3,FALSE),0)</f>
      </c>
      <c r="M42" s="69">
        <f>IFERROR(VLOOKUP($A42,'输入-物料产能数据-不考虑工序'!$A:$E,4,FALSE),0)</f>
      </c>
      <c r="N42" s="69">
        <f>IFERROR(VLOOKUP($A42,'输入-物料产能数据-不考虑工序'!$A:$E,5,FALSE),0)</f>
      </c>
      <c r="O42" s="69">
        <f>IFERROR(VLOOKUP($A42,'物料人数数据'!$A:$I,5,FALSE),0)</f>
      </c>
      <c r="P42" s="69">
        <f>IFERROR(VLOOKUP($A42,'物料人数数据'!$A:$I,5,FALSE),0)</f>
      </c>
      <c r="Q42" s="69">
        <f>IFERROR(VLOOKUP($A42,'物料人数数据'!$A:$I,6,FALSE),0)</f>
      </c>
      <c r="R42" s="69">
        <f>IFERROR(VLOOKUP($A42,'物料人数数据'!$A:$I,7,FALSE),0)</f>
      </c>
      <c r="S42" s="69">
        <f>IFERROR(VLOOKUP($A42,'物料人数数据'!$A:$I,8,FALSE),0)</f>
      </c>
      <c r="T42" s="69">
        <f>IFERROR(VLOOKUP($A42,'物料人数数据'!$A:$I,9,FALSE),0)</f>
      </c>
      <c r="U42">
        <f>D42</f>
      </c>
      <c r="V42" s="3">
        <v>0</v>
      </c>
    </row>
    <row r="43">
      <c r="A43" s="2" t="str">
        <v>13.01.08.005</v>
      </c>
      <c r="B43" s="2">
        <f>VLOOKUP(A:A,'输入_物料库存信息'!A:B,2,0)</f>
      </c>
      <c r="C43" s="2">
        <v>900</v>
      </c>
      <c r="D43" s="64">
        <v>45148</v>
      </c>
      <c r="E43" s="64">
        <v>45152</v>
      </c>
      <c r="F43" s="2">
        <v>4</v>
      </c>
      <c r="G43" s="2">
        <v>61</v>
      </c>
      <c r="H43" s="66"/>
      <c r="I43" s="69">
        <f>A:A</f>
      </c>
      <c r="J43" s="69">
        <f>C:C</f>
      </c>
      <c r="K43" s="69">
        <v>3</v>
      </c>
      <c r="L43" s="69">
        <f>IFERROR(VLOOKUP($A43,'输入-物料产能数据-不考虑工序'!$A:$E,3,FALSE),0)</f>
      </c>
      <c r="M43" s="69">
        <f>IFERROR(VLOOKUP($A43,'输入-物料产能数据-不考虑工序'!$A:$E,4,FALSE),0)</f>
      </c>
      <c r="N43" s="69">
        <f>IFERROR(VLOOKUP($A43,'输入-物料产能数据-不考虑工序'!$A:$E,5,FALSE),0)</f>
      </c>
      <c r="O43" s="69">
        <f>IFERROR(VLOOKUP($A43,'物料人数数据'!$A:$I,5,FALSE),0)</f>
      </c>
      <c r="P43" s="69">
        <f>IFERROR(VLOOKUP($A43,'物料人数数据'!$A:$I,5,FALSE),0)</f>
      </c>
      <c r="Q43" s="69">
        <f>IFERROR(VLOOKUP($A43,'物料人数数据'!$A:$I,6,FALSE),0)</f>
      </c>
      <c r="R43" s="69">
        <f>IFERROR(VLOOKUP($A43,'物料人数数据'!$A:$I,7,FALSE),0)</f>
      </c>
      <c r="S43" s="69">
        <f>IFERROR(VLOOKUP($A43,'物料人数数据'!$A:$I,8,FALSE),0)</f>
      </c>
      <c r="T43" s="69">
        <f>IFERROR(VLOOKUP($A43,'物料人数数据'!$A:$I,9,FALSE),0)</f>
      </c>
      <c r="U43">
        <f>D43</f>
      </c>
      <c r="V43" s="3">
        <v>0</v>
      </c>
    </row>
    <row r="44">
      <c r="A44" s="2" t="str">
        <v>13.01.05.018</v>
      </c>
      <c r="B44" s="2">
        <f>VLOOKUP(A:A,'输入_物料库存信息'!A:B,2,0)</f>
      </c>
      <c r="C44" s="2">
        <v>120</v>
      </c>
      <c r="D44" s="64">
        <v>45150</v>
      </c>
      <c r="E44" s="64">
        <v>45152</v>
      </c>
      <c r="F44" s="2">
        <v>2</v>
      </c>
      <c r="G44" s="2">
        <v>23</v>
      </c>
      <c r="H44" s="66"/>
      <c r="I44" s="69">
        <f>A:A</f>
      </c>
      <c r="J44" s="69">
        <f>C:C</f>
      </c>
      <c r="K44" s="69">
        <v>3</v>
      </c>
      <c r="L44" s="69">
        <f>IFERROR(VLOOKUP($A44,'输入-物料产能数据-不考虑工序'!$A:$E,3,FALSE),0)</f>
      </c>
      <c r="M44" s="69">
        <f>IFERROR(VLOOKUP($A44,'输入-物料产能数据-不考虑工序'!$A:$E,4,FALSE),0)</f>
      </c>
      <c r="N44" s="69">
        <f>IFERROR(VLOOKUP($A44,'输入-物料产能数据-不考虑工序'!$A:$E,5,FALSE),0)</f>
      </c>
      <c r="O44" s="69">
        <f>IFERROR(VLOOKUP($A44,'物料人数数据'!$A:$I,5,FALSE),0)</f>
      </c>
      <c r="P44" s="69">
        <f>IFERROR(VLOOKUP($A44,'物料人数数据'!$A:$I,5,FALSE),0)</f>
      </c>
      <c r="Q44" s="69">
        <f>IFERROR(VLOOKUP($A44,'物料人数数据'!$A:$I,6,FALSE),0)</f>
      </c>
      <c r="R44" s="69">
        <f>IFERROR(VLOOKUP($A44,'物料人数数据'!$A:$I,7,FALSE),0)</f>
      </c>
      <c r="S44" s="69">
        <f>IFERROR(VLOOKUP($A44,'物料人数数据'!$A:$I,8,FALSE),0)</f>
      </c>
      <c r="T44" s="69">
        <f>IFERROR(VLOOKUP($A44,'物料人数数据'!$A:$I,9,FALSE),0)</f>
      </c>
      <c r="U44">
        <f>D44</f>
      </c>
      <c r="V44" s="3">
        <v>0</v>
      </c>
    </row>
    <row r="45">
      <c r="A45" s="2" t="str">
        <v>13.01.02.025</v>
      </c>
      <c r="B45" s="2">
        <f>VLOOKUP(A:A,'输入_物料库存信息'!A:B,2,0)</f>
      </c>
      <c r="C45" s="2">
        <v>5400</v>
      </c>
      <c r="D45" s="64">
        <v>45150</v>
      </c>
      <c r="E45" s="64">
        <v>45199</v>
      </c>
      <c r="F45" s="2">
        <v>49</v>
      </c>
      <c r="G45" s="2">
        <v>585</v>
      </c>
      <c r="H45" s="66"/>
      <c r="I45" s="69">
        <f>A:A</f>
      </c>
      <c r="J45" s="69">
        <f>C:C</f>
      </c>
      <c r="K45" s="69">
        <v>3</v>
      </c>
      <c r="L45" s="69">
        <f>IFERROR(VLOOKUP($A45,'输入-物料产能数据-不考虑工序'!$A:$E,3,FALSE),0)</f>
      </c>
      <c r="M45" s="69">
        <f>IFERROR(VLOOKUP($A45,'输入-物料产能数据-不考虑工序'!$A:$E,4,FALSE),0)</f>
      </c>
      <c r="N45" s="69">
        <f>IFERROR(VLOOKUP($A45,'输入-物料产能数据-不考虑工序'!$A:$E,5,FALSE),0)</f>
      </c>
      <c r="O45" s="69">
        <f>IFERROR(VLOOKUP($A45,'物料人数数据'!$A:$I,5,FALSE),0)</f>
      </c>
      <c r="P45" s="69">
        <f>IFERROR(VLOOKUP($A45,'物料人数数据'!$A:$I,5,FALSE),0)</f>
      </c>
      <c r="Q45" s="69">
        <f>IFERROR(VLOOKUP($A45,'物料人数数据'!$A:$I,6,FALSE),0)</f>
      </c>
      <c r="R45" s="69">
        <f>IFERROR(VLOOKUP($A45,'物料人数数据'!$A:$I,7,FALSE),0)</f>
      </c>
      <c r="S45" s="69">
        <f>IFERROR(VLOOKUP($A45,'物料人数数据'!$A:$I,8,FALSE),0)</f>
      </c>
      <c r="T45" s="69">
        <f>IFERROR(VLOOKUP($A45,'物料人数数据'!$A:$I,9,FALSE),0)</f>
      </c>
      <c r="U45">
        <f>D45</f>
      </c>
      <c r="V45" s="3">
        <v>0</v>
      </c>
    </row>
    <row r="46">
      <c r="A46" s="2" t="str">
        <v>13.01.04.047</v>
      </c>
      <c r="B46" s="2">
        <f>VLOOKUP(A:A,'输入_物料库存信息'!A:B,2,0)</f>
      </c>
      <c r="C46" s="2">
        <v>100</v>
      </c>
      <c r="D46" s="64">
        <v>45151</v>
      </c>
      <c r="E46" s="64">
        <v>45152</v>
      </c>
      <c r="F46" s="2">
        <v>1</v>
      </c>
      <c r="G46" s="2">
        <v>12</v>
      </c>
      <c r="H46" s="66"/>
      <c r="I46" s="69">
        <f>A:A</f>
      </c>
      <c r="J46" s="69">
        <f>C:C</f>
      </c>
      <c r="K46" s="69">
        <v>3</v>
      </c>
      <c r="L46" s="69">
        <f>IFERROR(VLOOKUP($A46,'输入-物料产能数据-不考虑工序'!$A:$E,3,FALSE),0)</f>
      </c>
      <c r="M46" s="69">
        <f>IFERROR(VLOOKUP($A46,'输入-物料产能数据-不考虑工序'!$A:$E,4,FALSE),0)</f>
      </c>
      <c r="N46" s="69">
        <f>IFERROR(VLOOKUP($A46,'输入-物料产能数据-不考虑工序'!$A:$E,5,FALSE),0)</f>
      </c>
      <c r="O46" s="69">
        <f>IFERROR(VLOOKUP($A46,'物料人数数据'!$A:$I,5,FALSE),0)</f>
      </c>
      <c r="P46" s="69">
        <f>IFERROR(VLOOKUP($A46,'物料人数数据'!$A:$I,5,FALSE),0)</f>
      </c>
      <c r="Q46" s="69">
        <f>IFERROR(VLOOKUP($A46,'物料人数数据'!$A:$I,6,FALSE),0)</f>
      </c>
      <c r="R46" s="69">
        <f>IFERROR(VLOOKUP($A46,'物料人数数据'!$A:$I,7,FALSE),0)</f>
      </c>
      <c r="S46" s="69">
        <f>IFERROR(VLOOKUP($A46,'物料人数数据'!$A:$I,8,FALSE),0)</f>
      </c>
      <c r="T46" s="69">
        <f>IFERROR(VLOOKUP($A46,'物料人数数据'!$A:$I,9,FALSE),0)</f>
      </c>
      <c r="U46">
        <f>D46</f>
      </c>
      <c r="V46" s="3">
        <v>0</v>
      </c>
    </row>
    <row r="47">
      <c r="A47" s="2" t="str">
        <v>13.01.05.011</v>
      </c>
      <c r="B47" s="2">
        <f>VLOOKUP(A:A,'输入_物料库存信息'!A:B,2,0)</f>
      </c>
      <c r="C47" s="2">
        <v>30</v>
      </c>
      <c r="D47" s="64">
        <v>45151</v>
      </c>
      <c r="E47" s="64">
        <v>45152</v>
      </c>
      <c r="F47" s="2">
        <v>1</v>
      </c>
      <c r="G47" s="2">
        <v>7</v>
      </c>
      <c r="H47" s="66"/>
      <c r="I47" s="69">
        <f>A:A</f>
      </c>
      <c r="J47" s="69">
        <f>C:C</f>
      </c>
      <c r="K47" s="69">
        <v>3</v>
      </c>
      <c r="L47" s="69">
        <f>IFERROR(VLOOKUP($A47,'输入-物料产能数据-不考虑工序'!$A:$E,3,FALSE),0)</f>
      </c>
      <c r="M47" s="69">
        <f>IFERROR(VLOOKUP($A47,'输入-物料产能数据-不考虑工序'!$A:$E,4,FALSE),0)</f>
      </c>
      <c r="N47" s="69">
        <f>IFERROR(VLOOKUP($A47,'输入-物料产能数据-不考虑工序'!$A:$E,5,FALSE),0)</f>
      </c>
      <c r="O47" s="69">
        <f>IFERROR(VLOOKUP($A47,'物料人数数据'!$A:$I,5,FALSE),0)</f>
      </c>
      <c r="P47" s="69">
        <f>IFERROR(VLOOKUP($A47,'物料人数数据'!$A:$I,5,FALSE),0)</f>
      </c>
      <c r="Q47" s="69">
        <f>IFERROR(VLOOKUP($A47,'物料人数数据'!$A:$I,6,FALSE),0)</f>
      </c>
      <c r="R47" s="69">
        <f>IFERROR(VLOOKUP($A47,'物料人数数据'!$A:$I,7,FALSE),0)</f>
      </c>
      <c r="S47" s="69">
        <f>IFERROR(VLOOKUP($A47,'物料人数数据'!$A:$I,8,FALSE),0)</f>
      </c>
      <c r="T47" s="69">
        <f>IFERROR(VLOOKUP($A47,'物料人数数据'!$A:$I,9,FALSE),0)</f>
      </c>
      <c r="U47">
        <f>D47</f>
      </c>
      <c r="V47" s="3">
        <v>0</v>
      </c>
    </row>
    <row r="48">
      <c r="A48" s="2" t="str">
        <v>13.01.02.024</v>
      </c>
      <c r="B48" s="2">
        <f>VLOOKUP(A:A,'输入_物料库存信息'!A:B,2,0)</f>
      </c>
      <c r="C48" s="2">
        <v>200</v>
      </c>
      <c r="D48" s="64">
        <v>45157</v>
      </c>
      <c r="E48" s="64">
        <v>45159</v>
      </c>
      <c r="F48" s="2">
        <v>2</v>
      </c>
      <c r="G48" s="2">
        <v>24</v>
      </c>
      <c r="H48" s="66"/>
      <c r="I48" s="69">
        <f>A:A</f>
      </c>
      <c r="J48" s="69">
        <f>C:C</f>
      </c>
      <c r="K48" s="69">
        <v>3</v>
      </c>
      <c r="L48" s="69">
        <f>IFERROR(VLOOKUP($A48,'输入-物料产能数据-不考虑工序'!$A:$E,3,FALSE),0)</f>
      </c>
      <c r="M48" s="69">
        <f>IFERROR(VLOOKUP($A48,'输入-物料产能数据-不考虑工序'!$A:$E,4,FALSE),0)</f>
      </c>
      <c r="N48" s="69">
        <f>IFERROR(VLOOKUP($A48,'输入-物料产能数据-不考虑工序'!$A:$E,5,FALSE),0)</f>
      </c>
      <c r="O48" s="69">
        <f>IFERROR(VLOOKUP($A48,'物料人数数据'!$A:$I,5,FALSE),0)</f>
      </c>
      <c r="P48" s="69">
        <f>IFERROR(VLOOKUP($A48,'物料人数数据'!$A:$I,5,FALSE),0)</f>
      </c>
      <c r="Q48" s="69">
        <f>IFERROR(VLOOKUP($A48,'物料人数数据'!$A:$I,6,FALSE),0)</f>
      </c>
      <c r="R48" s="69">
        <f>IFERROR(VLOOKUP($A48,'物料人数数据'!$A:$I,7,FALSE),0)</f>
      </c>
      <c r="S48" s="69">
        <f>IFERROR(VLOOKUP($A48,'物料人数数据'!$A:$I,8,FALSE),0)</f>
      </c>
      <c r="T48" s="69">
        <f>IFERROR(VLOOKUP($A48,'物料人数数据'!$A:$I,9,FALSE),0)</f>
      </c>
      <c r="U48">
        <f>D48</f>
      </c>
      <c r="V48" s="3">
        <v>0</v>
      </c>
    </row>
    <row r="49">
      <c r="A49" s="2" t="str">
        <v>13.01.04.050</v>
      </c>
      <c r="B49" s="2">
        <f>VLOOKUP(A:A,'输入_物料库存信息'!A:B,2,0)</f>
      </c>
      <c r="C49" s="2">
        <v>100</v>
      </c>
      <c r="D49" s="64">
        <v>45158</v>
      </c>
      <c r="E49" s="64">
        <v>45159</v>
      </c>
      <c r="F49" s="2">
        <v>1</v>
      </c>
      <c r="G49" s="2">
        <v>12</v>
      </c>
      <c r="H49" s="66"/>
      <c r="I49" s="69">
        <f>A:A</f>
      </c>
      <c r="J49" s="69">
        <f>C:C</f>
      </c>
      <c r="K49" s="69">
        <v>3</v>
      </c>
      <c r="L49" s="69">
        <f>IFERROR(VLOOKUP($A49,'输入-物料产能数据-不考虑工序'!$A:$E,3,FALSE),0)</f>
      </c>
      <c r="M49" s="69">
        <f>IFERROR(VLOOKUP($A49,'输入-物料产能数据-不考虑工序'!$A:$E,4,FALSE),0)</f>
      </c>
      <c r="N49" s="69">
        <f>IFERROR(VLOOKUP($A49,'输入-物料产能数据-不考虑工序'!$A:$E,5,FALSE),0)</f>
      </c>
      <c r="O49" s="69">
        <f>IFERROR(VLOOKUP($A49,'物料人数数据'!$A:$I,5,FALSE),0)</f>
      </c>
      <c r="P49" s="69">
        <f>IFERROR(VLOOKUP($A49,'物料人数数据'!$A:$I,5,FALSE),0)</f>
      </c>
      <c r="Q49" s="69">
        <f>IFERROR(VLOOKUP($A49,'物料人数数据'!$A:$I,6,FALSE),0)</f>
      </c>
      <c r="R49" s="69">
        <f>IFERROR(VLOOKUP($A49,'物料人数数据'!$A:$I,7,FALSE),0)</f>
      </c>
      <c r="S49" s="69">
        <f>IFERROR(VLOOKUP($A49,'物料人数数据'!$A:$I,8,FALSE),0)</f>
      </c>
      <c r="T49" s="69">
        <f>IFERROR(VLOOKUP($A49,'物料人数数据'!$A:$I,9,FALSE),0)</f>
      </c>
      <c r="U49">
        <f>D49</f>
      </c>
      <c r="V49" s="3">
        <v>0</v>
      </c>
    </row>
    <row r="50">
      <c r="A50" s="2" t="str">
        <v>13.01.04.048</v>
      </c>
      <c r="B50" s="2">
        <f>VLOOKUP(A:A,'输入_物料库存信息'!A:B,2,0)</f>
      </c>
      <c r="C50" s="2">
        <v>100</v>
      </c>
      <c r="D50" s="64">
        <v>45158</v>
      </c>
      <c r="E50" s="64">
        <v>45159</v>
      </c>
      <c r="F50" s="2">
        <v>1</v>
      </c>
      <c r="G50" s="2">
        <v>13</v>
      </c>
      <c r="H50" s="66"/>
      <c r="I50" s="69">
        <f>A:A</f>
      </c>
      <c r="J50" s="69">
        <f>C:C</f>
      </c>
      <c r="K50" s="69">
        <v>3</v>
      </c>
      <c r="L50" s="69">
        <f>IFERROR(VLOOKUP($A50,'输入-物料产能数据-不考虑工序'!$A:$E,3,FALSE),0)</f>
      </c>
      <c r="M50" s="69">
        <f>IFERROR(VLOOKUP($A50,'输入-物料产能数据-不考虑工序'!$A:$E,4,FALSE),0)</f>
      </c>
      <c r="N50" s="69">
        <f>IFERROR(VLOOKUP($A50,'输入-物料产能数据-不考虑工序'!$A:$E,5,FALSE),0)</f>
      </c>
      <c r="O50" s="69">
        <f>IFERROR(VLOOKUP($A50,'物料人数数据'!$A:$I,5,FALSE),0)</f>
      </c>
      <c r="P50" s="69">
        <f>IFERROR(VLOOKUP($A50,'物料人数数据'!$A:$I,5,FALSE),0)</f>
      </c>
      <c r="Q50" s="69">
        <f>IFERROR(VLOOKUP($A50,'物料人数数据'!$A:$I,6,FALSE),0)</f>
      </c>
      <c r="R50" s="69">
        <f>IFERROR(VLOOKUP($A50,'物料人数数据'!$A:$I,7,FALSE),0)</f>
      </c>
      <c r="S50" s="69">
        <f>IFERROR(VLOOKUP($A50,'物料人数数据'!$A:$I,8,FALSE),0)</f>
      </c>
      <c r="T50" s="69">
        <f>IFERROR(VLOOKUP($A50,'物料人数数据'!$A:$I,9,FALSE),0)</f>
      </c>
      <c r="U50">
        <f>D50</f>
      </c>
      <c r="V50" s="3">
        <v>0</v>
      </c>
    </row>
    <row r="51">
      <c r="A51" s="2" t="str">
        <v>13.01.07.011</v>
      </c>
      <c r="B51" s="2">
        <f>VLOOKUP(A:A,'输入_物料库存信息'!A:B,2,0)</f>
      </c>
      <c r="C51" s="2">
        <v>3000</v>
      </c>
      <c r="D51" s="64">
        <v>45159</v>
      </c>
      <c r="E51" s="64">
        <v>45168</v>
      </c>
      <c r="F51" s="2">
        <v>5</v>
      </c>
      <c r="G51" s="2">
        <v>65</v>
      </c>
      <c r="H51" s="66"/>
      <c r="I51" s="69">
        <f>A:A</f>
      </c>
      <c r="J51" s="69">
        <f>C:C</f>
      </c>
      <c r="K51" s="69">
        <v>3</v>
      </c>
      <c r="L51" s="69">
        <f>IFERROR(VLOOKUP($A51,'输入-物料产能数据-不考虑工序'!$A:$E,3,FALSE),0)</f>
      </c>
      <c r="M51" s="69">
        <f>IFERROR(VLOOKUP($A51,'输入-物料产能数据-不考虑工序'!$A:$E,4,FALSE),0)</f>
      </c>
      <c r="N51" s="69">
        <f>IFERROR(VLOOKUP($A51,'输入-物料产能数据-不考虑工序'!$A:$E,5,FALSE),0)</f>
      </c>
      <c r="O51" s="69">
        <f>IFERROR(VLOOKUP($A51,'物料人数数据'!$A:$I,5,FALSE),0)</f>
      </c>
      <c r="P51" s="69">
        <f>IFERROR(VLOOKUP($A51,'物料人数数据'!$A:$I,5,FALSE),0)</f>
      </c>
      <c r="Q51" s="69">
        <f>IFERROR(VLOOKUP($A51,'物料人数数据'!$A:$I,6,FALSE),0)</f>
      </c>
      <c r="R51" s="69">
        <f>IFERROR(VLOOKUP($A51,'物料人数数据'!$A:$I,7,FALSE),0)</f>
      </c>
      <c r="S51" s="69">
        <f>IFERROR(VLOOKUP($A51,'物料人数数据'!$A:$I,8,FALSE),0)</f>
      </c>
      <c r="T51" s="69">
        <f>IFERROR(VLOOKUP($A51,'物料人数数据'!$A:$I,9,FALSE),0)</f>
      </c>
      <c r="U51">
        <f>D51</f>
      </c>
      <c r="V51" s="3">
        <v>0</v>
      </c>
    </row>
    <row r="52">
      <c r="A52" s="2" t="str">
        <v>13.01.07.002</v>
      </c>
      <c r="B52" s="2">
        <f>VLOOKUP(A:A,'输入_物料库存信息'!A:B,2,0)</f>
      </c>
      <c r="C52" s="2">
        <v>6000</v>
      </c>
      <c r="D52" s="64">
        <v>45160</v>
      </c>
      <c r="E52" s="64">
        <v>45168</v>
      </c>
      <c r="F52" s="2">
        <v>8</v>
      </c>
      <c r="G52" s="2">
        <v>81</v>
      </c>
      <c r="H52" s="66"/>
      <c r="I52" s="69">
        <f>A:A</f>
      </c>
      <c r="J52" s="69">
        <f>C:C</f>
      </c>
      <c r="K52" s="69">
        <v>3</v>
      </c>
      <c r="L52" s="69">
        <f>IFERROR(VLOOKUP($A52,'输入-物料产能数据-不考虑工序'!$A:$E,3,FALSE),0)</f>
      </c>
      <c r="M52" s="69">
        <f>IFERROR(VLOOKUP($A52,'输入-物料产能数据-不考虑工序'!$A:$E,4,FALSE),0)</f>
      </c>
      <c r="N52" s="69">
        <f>IFERROR(VLOOKUP($A52,'输入-物料产能数据-不考虑工序'!$A:$E,5,FALSE),0)</f>
      </c>
      <c r="O52" s="69">
        <f>IFERROR(VLOOKUP($A52,'物料人数数据'!$A:$I,5,FALSE),0)</f>
      </c>
      <c r="P52" s="69">
        <f>IFERROR(VLOOKUP($A52,'物料人数数据'!$A:$I,5,FALSE),0)</f>
      </c>
      <c r="Q52" s="69">
        <f>IFERROR(VLOOKUP($A52,'物料人数数据'!$A:$I,6,FALSE),0)</f>
      </c>
      <c r="R52" s="69">
        <f>IFERROR(VLOOKUP($A52,'物料人数数据'!$A:$I,7,FALSE),0)</f>
      </c>
      <c r="S52" s="69">
        <f>IFERROR(VLOOKUP($A52,'物料人数数据'!$A:$I,8,FALSE),0)</f>
      </c>
      <c r="T52" s="69">
        <f>IFERROR(VLOOKUP($A52,'物料人数数据'!$A:$I,9,FALSE),0)</f>
      </c>
      <c r="U52">
        <f>D52</f>
      </c>
      <c r="V52" s="3">
        <v>0</v>
      </c>
    </row>
    <row r="53">
      <c r="A53" s="2" t="str">
        <v>13.01.08.005</v>
      </c>
      <c r="B53" s="2">
        <f>VLOOKUP(A:A,'输入_物料库存信息'!A:B,2,0)</f>
      </c>
      <c r="C53" s="2">
        <v>900</v>
      </c>
      <c r="D53" s="64">
        <v>45162</v>
      </c>
      <c r="E53" s="64">
        <v>45166</v>
      </c>
      <c r="F53" s="2">
        <v>4</v>
      </c>
      <c r="G53" s="2">
        <v>61</v>
      </c>
      <c r="H53" s="66"/>
      <c r="I53" s="69">
        <f>A:A</f>
      </c>
      <c r="J53" s="69">
        <f>C:C</f>
      </c>
      <c r="K53" s="69">
        <v>3</v>
      </c>
      <c r="L53" s="69">
        <f>IFERROR(VLOOKUP($A53,'输入-物料产能数据-不考虑工序'!$A:$E,3,FALSE),0)</f>
      </c>
      <c r="M53" s="69">
        <f>IFERROR(VLOOKUP($A53,'输入-物料产能数据-不考虑工序'!$A:$E,4,FALSE),0)</f>
      </c>
      <c r="N53" s="69">
        <f>IFERROR(VLOOKUP($A53,'输入-物料产能数据-不考虑工序'!$A:$E,5,FALSE),0)</f>
      </c>
      <c r="O53" s="69">
        <f>IFERROR(VLOOKUP($A53,'物料人数数据'!$A:$I,5,FALSE),0)</f>
      </c>
      <c r="P53" s="69">
        <f>IFERROR(VLOOKUP($A53,'物料人数数据'!$A:$I,5,FALSE),0)</f>
      </c>
      <c r="Q53" s="69">
        <f>IFERROR(VLOOKUP($A53,'物料人数数据'!$A:$I,6,FALSE),0)</f>
      </c>
      <c r="R53" s="69">
        <f>IFERROR(VLOOKUP($A53,'物料人数数据'!$A:$I,7,FALSE),0)</f>
      </c>
      <c r="S53" s="69">
        <f>IFERROR(VLOOKUP($A53,'物料人数数据'!$A:$I,8,FALSE),0)</f>
      </c>
      <c r="T53" s="69">
        <f>IFERROR(VLOOKUP($A53,'物料人数数据'!$A:$I,9,FALSE),0)</f>
      </c>
      <c r="U53">
        <f>D53</f>
      </c>
      <c r="V53" s="3">
        <v>0</v>
      </c>
    </row>
    <row r="54">
      <c r="A54" s="2" t="str">
        <v>13.01.05.017</v>
      </c>
      <c r="B54" s="2">
        <f>VLOOKUP(A:A,'输入_物料库存信息'!A:B,2,0)</f>
      </c>
      <c r="C54" s="2">
        <v>420</v>
      </c>
      <c r="D54" s="64">
        <v>45163</v>
      </c>
      <c r="E54" s="64">
        <v>45168</v>
      </c>
      <c r="F54" s="2">
        <v>5</v>
      </c>
      <c r="G54" s="2">
        <v>78</v>
      </c>
      <c r="H54" s="66"/>
      <c r="I54" s="69">
        <f>A:A</f>
      </c>
      <c r="J54" s="69">
        <f>C:C</f>
      </c>
      <c r="K54" s="69">
        <v>3</v>
      </c>
      <c r="L54" s="69">
        <f>IFERROR(VLOOKUP($A54,'输入-物料产能数据-不考虑工序'!$A:$E,3,FALSE),0)</f>
      </c>
      <c r="M54" s="69">
        <f>IFERROR(VLOOKUP($A54,'输入-物料产能数据-不考虑工序'!$A:$E,4,FALSE),0)</f>
      </c>
      <c r="N54" s="69">
        <f>IFERROR(VLOOKUP($A54,'输入-物料产能数据-不考虑工序'!$A:$E,5,FALSE),0)</f>
      </c>
      <c r="O54" s="69">
        <f>IFERROR(VLOOKUP($A54,'物料人数数据'!$A:$I,5,FALSE),0)</f>
      </c>
      <c r="P54" s="69">
        <f>IFERROR(VLOOKUP($A54,'物料人数数据'!$A:$I,5,FALSE),0)</f>
      </c>
      <c r="Q54" s="69">
        <f>IFERROR(VLOOKUP($A54,'物料人数数据'!$A:$I,6,FALSE),0)</f>
      </c>
      <c r="R54" s="69">
        <f>IFERROR(VLOOKUP($A54,'物料人数数据'!$A:$I,7,FALSE),0)</f>
      </c>
      <c r="S54" s="69">
        <f>IFERROR(VLOOKUP($A54,'物料人数数据'!$A:$I,8,FALSE),0)</f>
      </c>
      <c r="T54" s="69">
        <f>IFERROR(VLOOKUP($A54,'物料人数数据'!$A:$I,9,FALSE),0)</f>
      </c>
      <c r="U54">
        <f>D54</f>
      </c>
      <c r="V54" s="3">
        <v>0</v>
      </c>
    </row>
    <row r="55">
      <c r="A55" s="2" t="str">
        <v>13.01.04.051</v>
      </c>
      <c r="B55" s="2">
        <f>VLOOKUP(A:A,'输入_物料库存信息'!A:B,2,0)</f>
      </c>
      <c r="C55" s="2">
        <v>200</v>
      </c>
      <c r="D55" s="64">
        <v>45164</v>
      </c>
      <c r="E55" s="64">
        <v>45166</v>
      </c>
      <c r="F55" s="2">
        <v>2</v>
      </c>
      <c r="G55" s="2">
        <v>23</v>
      </c>
      <c r="H55" s="66"/>
      <c r="I55" s="69">
        <f>A:A</f>
      </c>
      <c r="J55" s="69">
        <f>C:C</f>
      </c>
      <c r="K55" s="69">
        <v>3</v>
      </c>
      <c r="L55" s="69">
        <f>IFERROR(VLOOKUP($A55,'输入-物料产能数据-不考虑工序'!$A:$E,3,FALSE),0)</f>
      </c>
      <c r="M55" s="69">
        <f>IFERROR(VLOOKUP($A55,'输入-物料产能数据-不考虑工序'!$A:$E,4,FALSE),0)</f>
      </c>
      <c r="N55" s="69">
        <f>IFERROR(VLOOKUP($A55,'输入-物料产能数据-不考虑工序'!$A:$E,5,FALSE),0)</f>
      </c>
      <c r="O55" s="69">
        <f>IFERROR(VLOOKUP($A55,'物料人数数据'!$A:$I,5,FALSE),0)</f>
      </c>
      <c r="P55" s="69">
        <f>IFERROR(VLOOKUP($A55,'物料人数数据'!$A:$I,5,FALSE),0)</f>
      </c>
      <c r="Q55" s="69">
        <f>IFERROR(VLOOKUP($A55,'物料人数数据'!$A:$I,6,FALSE),0)</f>
      </c>
      <c r="R55" s="69">
        <f>IFERROR(VLOOKUP($A55,'物料人数数据'!$A:$I,7,FALSE),0)</f>
      </c>
      <c r="S55" s="69">
        <f>IFERROR(VLOOKUP($A55,'物料人数数据'!$A:$I,8,FALSE),0)</f>
      </c>
      <c r="T55" s="69">
        <f>IFERROR(VLOOKUP($A55,'物料人数数据'!$A:$I,9,FALSE),0)</f>
      </c>
      <c r="U55">
        <f>D55</f>
      </c>
      <c r="V55" s="3">
        <v>0</v>
      </c>
    </row>
    <row r="56">
      <c r="A56" s="2" t="str">
        <v>13.01.02.023</v>
      </c>
      <c r="B56" s="2">
        <f>VLOOKUP(A:A,'输入_物料库存信息'!A:B,2,0)</f>
      </c>
      <c r="C56" s="2">
        <v>400</v>
      </c>
      <c r="D56" s="64">
        <v>45165</v>
      </c>
      <c r="E56" s="64">
        <v>45168</v>
      </c>
      <c r="F56" s="2">
        <v>3</v>
      </c>
      <c r="G56" s="2">
        <v>40</v>
      </c>
      <c r="H56" s="66"/>
      <c r="I56" s="71">
        <f>A:A</f>
      </c>
      <c r="J56" s="71">
        <f>C:C</f>
      </c>
      <c r="K56" s="71">
        <v>3</v>
      </c>
      <c r="L56" s="71">
        <f>IFERROR(VLOOKUP($A56,'输入-物料产能数据-不考虑工序'!$A:$E,3,FALSE),0)</f>
      </c>
      <c r="M56" s="71">
        <f>IFERROR(VLOOKUP($A56,'输入-物料产能数据-不考虑工序'!$A:$E,4,FALSE),0)</f>
      </c>
      <c r="N56" s="71">
        <f>IFERROR(VLOOKUP($A56,'输入-物料产能数据-不考虑工序'!$A:$E,5,FALSE),0)</f>
      </c>
      <c r="O56" s="71">
        <f>IFERROR(VLOOKUP($A56,'物料人数数据'!$A:$I,5,FALSE),0)</f>
      </c>
      <c r="P56" s="71">
        <f>IFERROR(VLOOKUP($A56,'物料人数数据'!$A:$I,5,FALSE),0)</f>
      </c>
      <c r="Q56" s="71">
        <f>IFERROR(VLOOKUP($A56,'物料人数数据'!$A:$I,6,FALSE),0)</f>
      </c>
      <c r="R56" s="71">
        <f>IFERROR(VLOOKUP($A56,'物料人数数据'!$A:$I,7,FALSE),0)</f>
      </c>
      <c r="S56" s="71">
        <f>IFERROR(VLOOKUP($A56,'物料人数数据'!$A:$I,8,FALSE),0)</f>
      </c>
      <c r="T56" s="71">
        <f>IFERROR(VLOOKUP($A56,'物料人数数据'!$A:$I,9,FALSE),0)</f>
      </c>
      <c r="U56" s="71">
        <f>D56</f>
      </c>
      <c r="V56" s="71">
        <v>0</v>
      </c>
    </row>
    <row r="57">
      <c r="A57" s="2" t="str">
        <v>13.01.04.042</v>
      </c>
      <c r="B57" s="2">
        <f>VLOOKUP(A:A,'输入_物料库存信息'!A:B,2,0)</f>
      </c>
      <c r="C57" s="2">
        <v>1500</v>
      </c>
      <c r="D57" s="64">
        <v>45165</v>
      </c>
      <c r="E57" s="64">
        <v>45168</v>
      </c>
      <c r="F57" s="2">
        <v>3</v>
      </c>
      <c r="G57" s="2">
        <v>31</v>
      </c>
      <c r="H57" s="66"/>
      <c r="I57" s="71">
        <f>A:A</f>
      </c>
      <c r="J57" s="71">
        <f>C:C</f>
      </c>
      <c r="K57" s="71">
        <v>3</v>
      </c>
      <c r="L57" s="71">
        <f>IFERROR(VLOOKUP($A57,'输入-物料产能数据-不考虑工序'!$A:$E,3,FALSE),0)</f>
      </c>
      <c r="M57" s="71">
        <f>IFERROR(VLOOKUP($A57,'输入-物料产能数据-不考虑工序'!$A:$E,4,FALSE),0)</f>
      </c>
      <c r="N57" s="71">
        <f>IFERROR(VLOOKUP($A57,'输入-物料产能数据-不考虑工序'!$A:$E,5,FALSE),0)</f>
      </c>
      <c r="O57" s="71">
        <f>IFERROR(VLOOKUP($A57,'物料人数数据'!$A:$I,5,FALSE),0)</f>
      </c>
      <c r="P57" s="71">
        <f>IFERROR(VLOOKUP($A57,'物料人数数据'!$A:$I,5,FALSE),0)</f>
      </c>
      <c r="Q57" s="71">
        <f>IFERROR(VLOOKUP($A57,'物料人数数据'!$A:$I,6,FALSE),0)</f>
      </c>
      <c r="R57" s="71">
        <f>IFERROR(VLOOKUP($A57,'物料人数数据'!$A:$I,7,FALSE),0)</f>
      </c>
      <c r="S57" s="71">
        <f>IFERROR(VLOOKUP($A57,'物料人数数据'!$A:$I,8,FALSE),0)</f>
      </c>
      <c r="T57" s="71">
        <f>IFERROR(VLOOKUP($A57,'物料人数数据'!$A:$I,9,FALSE),0)</f>
      </c>
      <c r="U57" s="71">
        <f>D57</f>
      </c>
      <c r="V57" s="71">
        <v>0</v>
      </c>
    </row>
    <row r="58">
      <c r="A58" s="2" t="str">
        <v>13.01.05.013</v>
      </c>
      <c r="B58" s="2">
        <f>VLOOKUP(A:A,'输入_物料库存信息'!A:B,2,0)</f>
      </c>
      <c r="C58" s="2">
        <v>60</v>
      </c>
      <c r="D58" s="64">
        <v>45167</v>
      </c>
      <c r="E58" s="64">
        <v>45168</v>
      </c>
      <c r="F58" s="2">
        <v>1</v>
      </c>
      <c r="G58" s="2">
        <v>13</v>
      </c>
      <c r="H58" s="66"/>
      <c r="I58" s="71">
        <f>A:A</f>
      </c>
      <c r="J58" s="71">
        <f>C:C</f>
      </c>
      <c r="K58" s="71">
        <v>3</v>
      </c>
      <c r="L58" s="71">
        <f>IFERROR(VLOOKUP($A58,'输入-物料产能数据-不考虑工序'!$A:$E,3,FALSE),0)</f>
      </c>
      <c r="M58" s="71">
        <f>IFERROR(VLOOKUP($A58,'输入-物料产能数据-不考虑工序'!$A:$E,4,FALSE),0)</f>
      </c>
      <c r="N58" s="71">
        <f>IFERROR(VLOOKUP($A58,'输入-物料产能数据-不考虑工序'!$A:$E,5,FALSE),0)</f>
      </c>
      <c r="O58" s="71">
        <f>IFERROR(VLOOKUP($A58,'物料人数数据'!$A:$I,5,FALSE),0)</f>
      </c>
      <c r="P58" s="71">
        <f>IFERROR(VLOOKUP($A58,'物料人数数据'!$A:$I,5,FALSE),0)</f>
      </c>
      <c r="Q58" s="71">
        <f>IFERROR(VLOOKUP($A58,'物料人数数据'!$A:$I,6,FALSE),0)</f>
      </c>
      <c r="R58" s="71">
        <f>IFERROR(VLOOKUP($A58,'物料人数数据'!$A:$I,7,FALSE),0)</f>
      </c>
      <c r="S58" s="71">
        <f>IFERROR(VLOOKUP($A58,'物料人数数据'!$A:$I,8,FALSE),0)</f>
      </c>
      <c r="T58" s="71">
        <f>IFERROR(VLOOKUP($A58,'物料人数数据'!$A:$I,9,FALSE),0)</f>
      </c>
      <c r="U58" s="71">
        <f>D58</f>
      </c>
      <c r="V58" s="71">
        <v>0</v>
      </c>
    </row>
    <row r="59">
      <c r="A59" s="2" t="str">
        <v>13.01.08.010</v>
      </c>
      <c r="B59" s="2">
        <f>VLOOKUP(A:A,'输入_物料库存信息'!A:B,2,0)</f>
      </c>
      <c r="C59" s="2">
        <v>300</v>
      </c>
      <c r="D59" s="64">
        <v>45167</v>
      </c>
      <c r="E59" s="64">
        <v>45168</v>
      </c>
      <c r="F59" s="2">
        <v>1</v>
      </c>
      <c r="G59" s="2">
        <v>16</v>
      </c>
      <c r="H59" s="66"/>
      <c r="I59" s="71">
        <f>A:A</f>
      </c>
      <c r="J59" s="71">
        <f>C:C</f>
      </c>
      <c r="K59" s="71">
        <v>3</v>
      </c>
      <c r="L59" s="71">
        <f>IFERROR(VLOOKUP($A59,'输入-物料产能数据-不考虑工序'!$A:$E,3,FALSE),0)</f>
      </c>
      <c r="M59" s="71">
        <f>IFERROR(VLOOKUP($A59,'输入-物料产能数据-不考虑工序'!$A:$E,4,FALSE),0)</f>
      </c>
      <c r="N59" s="71">
        <f>IFERROR(VLOOKUP($A59,'输入-物料产能数据-不考虑工序'!$A:$E,5,FALSE),0)</f>
      </c>
      <c r="O59" s="71">
        <f>IFERROR(VLOOKUP($A59,'物料人数数据'!$A:$I,5,FALSE),0)</f>
      </c>
      <c r="P59" s="71">
        <f>IFERROR(VLOOKUP($A59,'物料人数数据'!$A:$I,5,FALSE),0)</f>
      </c>
      <c r="Q59" s="71">
        <f>IFERROR(VLOOKUP($A59,'物料人数数据'!$A:$I,6,FALSE),0)</f>
      </c>
      <c r="R59" s="71">
        <f>IFERROR(VLOOKUP($A59,'物料人数数据'!$A:$I,7,FALSE),0)</f>
      </c>
      <c r="S59" s="71">
        <f>IFERROR(VLOOKUP($A59,'物料人数数据'!$A:$I,8,FALSE),0)</f>
      </c>
      <c r="T59" s="71">
        <f>IFERROR(VLOOKUP($A59,'物料人数数据'!$A:$I,9,FALSE),0)</f>
      </c>
      <c r="U59" s="71">
        <f>D59</f>
      </c>
      <c r="V59" s="71">
        <v>0</v>
      </c>
    </row>
    <row r="60">
      <c r="A60" s="2" t="str">
        <v>13.01.09.002</v>
      </c>
      <c r="B60" s="2">
        <f>VLOOKUP(A:A,'输入_物料库存信息'!A:B,2,0)</f>
      </c>
      <c r="C60" s="2">
        <v>50</v>
      </c>
      <c r="D60" s="64">
        <v>45167</v>
      </c>
      <c r="E60" s="64">
        <v>45168</v>
      </c>
      <c r="F60" s="2">
        <v>1</v>
      </c>
      <c r="G60" s="2">
        <v>13</v>
      </c>
      <c r="H60" s="66"/>
      <c r="I60" s="71">
        <f>A:A</f>
      </c>
      <c r="J60" s="71">
        <f>C:C</f>
      </c>
      <c r="K60" s="71">
        <v>3</v>
      </c>
      <c r="L60" s="71">
        <f>IFERROR(VLOOKUP($A60,'输入-物料产能数据-不考虑工序'!$A:$E,3,FALSE),0)</f>
      </c>
      <c r="M60" s="71">
        <f>IFERROR(VLOOKUP($A60,'输入-物料产能数据-不考虑工序'!$A:$E,4,FALSE),0)</f>
      </c>
      <c r="N60" s="71">
        <f>IFERROR(VLOOKUP($A60,'输入-物料产能数据-不考虑工序'!$A:$E,5,FALSE),0)</f>
      </c>
      <c r="O60" s="71">
        <f>IFERROR(VLOOKUP($A60,'物料人数数据'!$A:$I,5,FALSE),0)</f>
      </c>
      <c r="P60" s="71">
        <f>IFERROR(VLOOKUP($A60,'物料人数数据'!$A:$I,5,FALSE),0)</f>
      </c>
      <c r="Q60" s="71">
        <f>IFERROR(VLOOKUP($A60,'物料人数数据'!$A:$I,6,FALSE),0)</f>
      </c>
      <c r="R60" s="71">
        <f>IFERROR(VLOOKUP($A60,'物料人数数据'!$A:$I,7,FALSE),0)</f>
      </c>
      <c r="S60" s="71">
        <f>IFERROR(VLOOKUP($A60,'物料人数数据'!$A:$I,8,FALSE),0)</f>
      </c>
      <c r="T60" s="71">
        <f>IFERROR(VLOOKUP($A60,'物料人数数据'!$A:$I,9,FALSE),0)</f>
      </c>
      <c r="U60" s="71">
        <f>D60</f>
      </c>
      <c r="V60" s="71">
        <v>0</v>
      </c>
    </row>
    <row r="61">
      <c r="A61" s="2" t="str">
        <v>13.01.05.035</v>
      </c>
      <c r="B61" s="2">
        <f>VLOOKUP(A:A,'输入_物料库存信息'!A:B,2,0)</f>
      </c>
      <c r="C61" s="2">
        <v>30</v>
      </c>
      <c r="D61" s="64">
        <v>45167</v>
      </c>
      <c r="E61" s="64">
        <v>45168</v>
      </c>
      <c r="F61" s="2">
        <v>1</v>
      </c>
      <c r="G61" s="2">
        <v>8</v>
      </c>
      <c r="H61" s="66"/>
      <c r="I61" s="71">
        <f>A:A</f>
      </c>
      <c r="J61" s="71">
        <f>C:C</f>
      </c>
      <c r="K61" s="71">
        <v>3</v>
      </c>
      <c r="L61" s="71">
        <f>IFERROR(VLOOKUP($A61,'输入-物料产能数据-不考虑工序'!$A:$E,3,FALSE),0)</f>
      </c>
      <c r="M61" s="71">
        <f>IFERROR(VLOOKUP($A61,'输入-物料产能数据-不考虑工序'!$A:$E,4,FALSE),0)</f>
      </c>
      <c r="N61" s="71">
        <f>IFERROR(VLOOKUP($A61,'输入-物料产能数据-不考虑工序'!$A:$E,5,FALSE),0)</f>
      </c>
      <c r="O61" s="71">
        <f>IFERROR(VLOOKUP($A61,'物料人数数据'!$A:$I,5,FALSE),0)</f>
      </c>
      <c r="P61" s="71">
        <f>IFERROR(VLOOKUP($A61,'物料人数数据'!$A:$I,5,FALSE),0)</f>
      </c>
      <c r="Q61" s="71">
        <f>IFERROR(VLOOKUP($A61,'物料人数数据'!$A:$I,6,FALSE),0)</f>
      </c>
      <c r="R61" s="71">
        <f>IFERROR(VLOOKUP($A61,'物料人数数据'!$A:$I,7,FALSE),0)</f>
      </c>
      <c r="S61" s="71">
        <f>IFERROR(VLOOKUP($A61,'物料人数数据'!$A:$I,8,FALSE),0)</f>
      </c>
      <c r="T61" s="71">
        <f>IFERROR(VLOOKUP($A61,'物料人数数据'!$A:$I,9,FALSE),0)</f>
      </c>
      <c r="U61" s="71">
        <f>D61</f>
      </c>
      <c r="V61" s="71">
        <v>0</v>
      </c>
    </row>
    <row r="62">
      <c r="A62" s="2" t="str">
        <v>13.01.07.008</v>
      </c>
      <c r="B62" s="2">
        <f>VLOOKUP(A:A,'输入_物料库存信息'!A:B,2,0)</f>
      </c>
      <c r="C62" s="2">
        <v>600</v>
      </c>
      <c r="D62" s="64">
        <v>45167</v>
      </c>
      <c r="E62" s="64">
        <v>45168</v>
      </c>
      <c r="F62" s="2">
        <v>1</v>
      </c>
      <c r="G62" s="2">
        <v>9</v>
      </c>
      <c r="H62" s="66"/>
      <c r="I62" s="71">
        <f>A:A</f>
      </c>
      <c r="J62" s="71">
        <f>C:C</f>
      </c>
      <c r="K62" s="71">
        <v>3</v>
      </c>
      <c r="L62" s="71">
        <f>IFERROR(VLOOKUP($A62,'输入-物料产能数据-不考虑工序'!$A:$E,3,FALSE),0)</f>
      </c>
      <c r="M62" s="71">
        <f>IFERROR(VLOOKUP($A62,'输入-物料产能数据-不考虑工序'!$A:$E,4,FALSE),0)</f>
      </c>
      <c r="N62" s="71">
        <f>IFERROR(VLOOKUP($A62,'输入-物料产能数据-不考虑工序'!$A:$E,5,FALSE),0)</f>
      </c>
      <c r="O62" s="71">
        <f>IFERROR(VLOOKUP($A62,'物料人数数据'!$A:$I,5,FALSE),0)</f>
      </c>
      <c r="P62" s="71">
        <f>IFERROR(VLOOKUP($A62,'物料人数数据'!$A:$I,5,FALSE),0)</f>
      </c>
      <c r="Q62" s="71">
        <f>IFERROR(VLOOKUP($A62,'物料人数数据'!$A:$I,6,FALSE),0)</f>
      </c>
      <c r="R62" s="71">
        <f>IFERROR(VLOOKUP($A62,'物料人数数据'!$A:$I,7,FALSE),0)</f>
      </c>
      <c r="S62" s="71">
        <f>IFERROR(VLOOKUP($A62,'物料人数数据'!$A:$I,8,FALSE),0)</f>
      </c>
      <c r="T62" s="71">
        <f>IFERROR(VLOOKUP($A62,'物料人数数据'!$A:$I,9,FALSE),0)</f>
      </c>
      <c r="U62" s="71">
        <f>D62</f>
      </c>
      <c r="V62" s="71">
        <v>0</v>
      </c>
    </row>
    <row r="63">
      <c r="A63" s="2" t="str">
        <v>13.01.07.001</v>
      </c>
      <c r="B63" s="2">
        <f>VLOOKUP(A:A,'输入_物料库存信息'!A:B,2,0)</f>
      </c>
      <c r="C63" s="2">
        <v>1500</v>
      </c>
      <c r="D63" s="64">
        <v>45172</v>
      </c>
      <c r="E63" s="64">
        <v>45176</v>
      </c>
      <c r="F63" s="2">
        <v>4</v>
      </c>
      <c r="G63" s="2">
        <v>35</v>
      </c>
      <c r="H63" s="66"/>
      <c r="I63" s="71">
        <f>A:A</f>
      </c>
      <c r="J63" s="71">
        <f>C:C</f>
      </c>
      <c r="K63" s="71">
        <v>3</v>
      </c>
      <c r="L63" s="71">
        <f>IFERROR(VLOOKUP($A63,'输入-物料产能数据-不考虑工序'!$A:$E,3,FALSE),0)</f>
      </c>
      <c r="M63" s="71">
        <f>IFERROR(VLOOKUP($A63,'输入-物料产能数据-不考虑工序'!$A:$E,4,FALSE),0)</f>
      </c>
      <c r="N63" s="71">
        <f>IFERROR(VLOOKUP($A63,'输入-物料产能数据-不考虑工序'!$A:$E,5,FALSE),0)</f>
      </c>
      <c r="O63" s="71">
        <f>IFERROR(VLOOKUP($A63,'物料人数数据'!$A:$I,5,FALSE),0)</f>
      </c>
      <c r="P63" s="71">
        <f>IFERROR(VLOOKUP($A63,'物料人数数据'!$A:$I,5,FALSE),0)</f>
      </c>
      <c r="Q63" s="71">
        <f>IFERROR(VLOOKUP($A63,'物料人数数据'!$A:$I,6,FALSE),0)</f>
      </c>
      <c r="R63" s="71">
        <f>IFERROR(VLOOKUP($A63,'物料人数数据'!$A:$I,7,FALSE),0)</f>
      </c>
      <c r="S63" s="71">
        <f>IFERROR(VLOOKUP($A63,'物料人数数据'!$A:$I,8,FALSE),0)</f>
      </c>
      <c r="T63" s="71">
        <f>IFERROR(VLOOKUP($A63,'物料人数数据'!$A:$I,9,FALSE),0)</f>
      </c>
      <c r="U63" s="71">
        <f>D63</f>
      </c>
      <c r="V63" s="71">
        <v>0</v>
      </c>
    </row>
    <row r="64">
      <c r="A64" s="2" t="str">
        <v>13.01.07.002</v>
      </c>
      <c r="B64" s="2">
        <f>VLOOKUP(A:A,'输入_物料库存信息'!A:B,2,0)</f>
      </c>
      <c r="C64" s="2">
        <v>3000</v>
      </c>
      <c r="D64" s="64">
        <v>45172</v>
      </c>
      <c r="E64" s="64">
        <v>45176</v>
      </c>
      <c r="F64" s="2">
        <v>4</v>
      </c>
      <c r="G64" s="2">
        <v>41</v>
      </c>
      <c r="H64" s="66"/>
      <c r="I64" s="73">
        <f>A:A</f>
      </c>
      <c r="J64" s="73">
        <f>C:C</f>
      </c>
      <c r="K64" s="73">
        <v>3</v>
      </c>
      <c r="L64" s="73">
        <f>IFERROR(VLOOKUP($A64,'输入-物料产能数据-不考虑工序'!$A:$E,3,FALSE),0)</f>
      </c>
      <c r="M64" s="73">
        <f>IFERROR(VLOOKUP($A64,'输入-物料产能数据-不考虑工序'!$A:$E,4,FALSE),0)</f>
      </c>
      <c r="N64" s="73">
        <f>IFERROR(VLOOKUP($A64,'输入-物料产能数据-不考虑工序'!$A:$E,5,FALSE),0)</f>
      </c>
      <c r="O64" s="73">
        <f>IFERROR(VLOOKUP($A64,'物料人数数据'!$A:$I,5,FALSE),0)</f>
      </c>
      <c r="P64" s="73">
        <f>IFERROR(VLOOKUP($A64,'物料人数数据'!$A:$I,5,FALSE),0)</f>
      </c>
      <c r="Q64" s="73">
        <f>IFERROR(VLOOKUP($A64,'物料人数数据'!$A:$I,6,FALSE),0)</f>
      </c>
      <c r="R64" s="73">
        <f>IFERROR(VLOOKUP($A64,'物料人数数据'!$A:$I,7,FALSE),0)</f>
      </c>
      <c r="S64" s="73">
        <f>IFERROR(VLOOKUP($A64,'物料人数数据'!$A:$I,8,FALSE),0)</f>
      </c>
      <c r="T64" s="73">
        <f>IFERROR(VLOOKUP($A64,'物料人数数据'!$A:$I,9,FALSE),0)</f>
      </c>
      <c r="U64" s="73">
        <f>D64</f>
      </c>
      <c r="V64" s="73">
        <v>0</v>
      </c>
    </row>
    <row r="65">
      <c r="A65" s="2" t="str">
        <v>13.01.06.004</v>
      </c>
      <c r="B65" s="2">
        <f>VLOOKUP(A:A,'输入_物料库存信息'!A:B,2,0)</f>
      </c>
      <c r="C65" s="2">
        <v>200</v>
      </c>
      <c r="D65" s="64">
        <v>45174</v>
      </c>
      <c r="E65" s="64">
        <v>45176</v>
      </c>
      <c r="F65" s="2">
        <v>2</v>
      </c>
      <c r="G65" s="2">
        <v>15</v>
      </c>
      <c r="H65" s="66"/>
      <c r="I65" s="73">
        <f>A:A</f>
      </c>
      <c r="J65" s="73">
        <f>C:C</f>
      </c>
      <c r="K65" s="73">
        <v>3</v>
      </c>
      <c r="L65" s="73">
        <f>IFERROR(VLOOKUP($A65,'输入-物料产能数据-不考虑工序'!$A:$E,3,FALSE),0)</f>
      </c>
      <c r="M65" s="73">
        <f>IFERROR(VLOOKUP($A65,'输入-物料产能数据-不考虑工序'!$A:$E,4,FALSE),0)</f>
      </c>
      <c r="N65" s="73">
        <f>IFERROR(VLOOKUP($A65,'输入-物料产能数据-不考虑工序'!$A:$E,5,FALSE),0)</f>
      </c>
      <c r="O65" s="73">
        <f>IFERROR(VLOOKUP($A65,'物料人数数据'!$A:$I,5,FALSE),0)</f>
      </c>
      <c r="P65" s="73">
        <f>IFERROR(VLOOKUP($A65,'物料人数数据'!$A:$I,5,FALSE),0)</f>
      </c>
      <c r="Q65" s="73">
        <f>IFERROR(VLOOKUP($A65,'物料人数数据'!$A:$I,6,FALSE),0)</f>
      </c>
      <c r="R65" s="73">
        <f>IFERROR(VLOOKUP($A65,'物料人数数据'!$A:$I,7,FALSE),0)</f>
      </c>
      <c r="S65" s="73">
        <f>IFERROR(VLOOKUP($A65,'物料人数数据'!$A:$I,8,FALSE),0)</f>
      </c>
      <c r="T65" s="73">
        <f>IFERROR(VLOOKUP($A65,'物料人数数据'!$A:$I,9,FALSE),0)</f>
      </c>
      <c r="U65" s="73">
        <f>D65</f>
      </c>
      <c r="V65" s="73">
        <v>0</v>
      </c>
    </row>
    <row r="66">
      <c r="A66" s="2" t="str">
        <v>13.01.05.005</v>
      </c>
      <c r="B66" s="2">
        <f>VLOOKUP(A:A,'输入_物料库存信息'!A:B,2,0)</f>
      </c>
      <c r="C66" s="2">
        <v>120</v>
      </c>
      <c r="D66" s="64">
        <v>45174</v>
      </c>
      <c r="E66" s="64">
        <v>45176</v>
      </c>
      <c r="F66" s="2">
        <v>2</v>
      </c>
      <c r="G66" s="2">
        <v>25</v>
      </c>
      <c r="H66" s="66"/>
      <c r="I66" s="73">
        <f>A:A</f>
      </c>
      <c r="J66" s="73">
        <f>C:C</f>
      </c>
      <c r="K66" s="73">
        <v>3</v>
      </c>
      <c r="L66" s="73">
        <f>IFERROR(VLOOKUP($A66,'输入-物料产能数据-不考虑工序'!$A:$E,3,FALSE),0)</f>
      </c>
      <c r="M66" s="73">
        <f>IFERROR(VLOOKUP($A66,'输入-物料产能数据-不考虑工序'!$A:$E,4,FALSE),0)</f>
      </c>
      <c r="N66" s="73">
        <f>IFERROR(VLOOKUP($A66,'输入-物料产能数据-不考虑工序'!$A:$E,5,FALSE),0)</f>
      </c>
      <c r="O66" s="73">
        <f>IFERROR(VLOOKUP($A66,'物料人数数据'!$A:$I,5,FALSE),0)</f>
      </c>
      <c r="P66" s="73">
        <f>IFERROR(VLOOKUP($A66,'物料人数数据'!$A:$I,5,FALSE),0)</f>
      </c>
      <c r="Q66" s="73">
        <f>IFERROR(VLOOKUP($A66,'物料人数数据'!$A:$I,6,FALSE),0)</f>
      </c>
      <c r="R66" s="73">
        <f>IFERROR(VLOOKUP($A66,'物料人数数据'!$A:$I,7,FALSE),0)</f>
      </c>
      <c r="S66" s="73">
        <f>IFERROR(VLOOKUP($A66,'物料人数数据'!$A:$I,8,FALSE),0)</f>
      </c>
      <c r="T66" s="73">
        <f>IFERROR(VLOOKUP($A66,'物料人数数据'!$A:$I,9,FALSE),0)</f>
      </c>
      <c r="U66" s="73">
        <f>D66</f>
      </c>
      <c r="V66" s="73">
        <v>0</v>
      </c>
    </row>
    <row r="67">
      <c r="A67" s="2" t="str">
        <v>13.01.09.001</v>
      </c>
      <c r="B67" s="2">
        <f>VLOOKUP(A:A,'输入_物料库存信息'!A:B,2,0)</f>
      </c>
      <c r="C67" s="2">
        <v>20</v>
      </c>
      <c r="D67" s="64">
        <v>45175</v>
      </c>
      <c r="E67" s="64">
        <v>45176</v>
      </c>
      <c r="F67" s="2">
        <v>1</v>
      </c>
      <c r="G67" s="2">
        <v>6</v>
      </c>
      <c r="H67" s="66"/>
      <c r="I67" s="73">
        <f>A:A</f>
      </c>
      <c r="J67" s="73">
        <f>C:C</f>
      </c>
      <c r="K67" s="73">
        <v>3</v>
      </c>
      <c r="L67" s="73">
        <f>IFERROR(VLOOKUP($A67,'输入-物料产能数据-不考虑工序'!$A:$E,3,FALSE),0)</f>
      </c>
      <c r="M67" s="73">
        <f>IFERROR(VLOOKUP($A67,'输入-物料产能数据-不考虑工序'!$A:$E,4,FALSE),0)</f>
      </c>
      <c r="N67" s="73">
        <f>IFERROR(VLOOKUP($A67,'输入-物料产能数据-不考虑工序'!$A:$E,5,FALSE),0)</f>
      </c>
      <c r="O67" s="73">
        <f>IFERROR(VLOOKUP($A67,'物料人数数据'!$A:$I,5,FALSE),0)</f>
      </c>
      <c r="P67" s="73">
        <f>IFERROR(VLOOKUP($A67,'物料人数数据'!$A:$I,5,FALSE),0)</f>
      </c>
      <c r="Q67" s="73">
        <f>IFERROR(VLOOKUP($A67,'物料人数数据'!$A:$I,6,FALSE),0)</f>
      </c>
      <c r="R67" s="73">
        <f>IFERROR(VLOOKUP($A67,'物料人数数据'!$A:$I,7,FALSE),0)</f>
      </c>
      <c r="S67" s="73">
        <f>IFERROR(VLOOKUP($A67,'物料人数数据'!$A:$I,8,FALSE),0)</f>
      </c>
      <c r="T67" s="73">
        <f>IFERROR(VLOOKUP($A67,'物料人数数据'!$A:$I,9,FALSE),0)</f>
      </c>
      <c r="U67" s="73">
        <f>D67</f>
      </c>
      <c r="V67" s="73">
        <v>0</v>
      </c>
    </row>
    <row r="68">
      <c r="A68" s="2" t="str">
        <v>13.01.04.049</v>
      </c>
      <c r="B68" s="2">
        <f>VLOOKUP(A:A,'输入_物料库存信息'!A:B,2,0)</f>
      </c>
      <c r="C68" s="2">
        <v>100</v>
      </c>
      <c r="D68" s="64">
        <v>45175</v>
      </c>
      <c r="E68" s="64">
        <v>45176</v>
      </c>
      <c r="F68" s="2">
        <v>1</v>
      </c>
      <c r="G68" s="2">
        <v>13</v>
      </c>
      <c r="H68" s="66"/>
      <c r="I68" s="73">
        <f>A:A</f>
      </c>
      <c r="J68" s="73">
        <f>C:C</f>
      </c>
      <c r="K68" s="73">
        <v>3</v>
      </c>
      <c r="L68" s="73">
        <f>IFERROR(VLOOKUP($A68,'输入-物料产能数据-不考虑工序'!$A:$E,3,FALSE),0)</f>
      </c>
      <c r="M68" s="73">
        <f>IFERROR(VLOOKUP($A68,'输入-物料产能数据-不考虑工序'!$A:$E,4,FALSE),0)</f>
      </c>
      <c r="N68" s="73">
        <f>IFERROR(VLOOKUP($A68,'输入-物料产能数据-不考虑工序'!$A:$E,5,FALSE),0)</f>
      </c>
      <c r="O68" s="73">
        <f>IFERROR(VLOOKUP($A68,'物料人数数据'!$A:$I,5,FALSE),0)</f>
      </c>
      <c r="P68" s="73">
        <f>IFERROR(VLOOKUP($A68,'物料人数数据'!$A:$I,5,FALSE),0)</f>
      </c>
      <c r="Q68" s="73">
        <f>IFERROR(VLOOKUP($A68,'物料人数数据'!$A:$I,6,FALSE),0)</f>
      </c>
      <c r="R68" s="73">
        <f>IFERROR(VLOOKUP($A68,'物料人数数据'!$A:$I,7,FALSE),0)</f>
      </c>
      <c r="S68" s="73">
        <f>IFERROR(VLOOKUP($A68,'物料人数数据'!$A:$I,8,FALSE),0)</f>
      </c>
      <c r="T68" s="73">
        <f>IFERROR(VLOOKUP($A68,'物料人数数据'!$A:$I,9,FALSE),0)</f>
      </c>
      <c r="U68" s="73">
        <f>D68</f>
      </c>
      <c r="V68" s="73">
        <v>0</v>
      </c>
    </row>
    <row r="69">
      <c r="A69" s="2" t="str">
        <v>13.01.08.006</v>
      </c>
      <c r="B69" s="2">
        <f>VLOOKUP(A:A,'输入_物料库存信息'!A:B,2,0)</f>
      </c>
      <c r="C69" s="2">
        <v>1500</v>
      </c>
      <c r="D69" s="64">
        <v>45178</v>
      </c>
      <c r="E69" s="64">
        <v>45183</v>
      </c>
      <c r="F69" s="2">
        <v>5</v>
      </c>
      <c r="G69" s="2">
        <v>77</v>
      </c>
      <c r="H69" s="66"/>
      <c r="I69" s="68">
        <f>A:A</f>
      </c>
      <c r="J69" s="68">
        <f>C:C</f>
      </c>
      <c r="K69" s="68">
        <v>3</v>
      </c>
      <c r="L69" s="68">
        <f>IFERROR(VLOOKUP($A69,'输入-物料产能数据-不考虑工序'!$A:$E,3,FALSE),0)</f>
      </c>
      <c r="M69" s="68">
        <f>IFERROR(VLOOKUP($A69,'输入-物料产能数据-不考虑工序'!$A:$E,4,FALSE),0)</f>
      </c>
      <c r="N69" s="68">
        <f>IFERROR(VLOOKUP($A69,'输入-物料产能数据-不考虑工序'!$A:$E,5,FALSE),0)</f>
      </c>
      <c r="O69" s="68">
        <f>IFERROR(VLOOKUP($A69,'物料人数数据'!$A:$I,5,FALSE),0)</f>
      </c>
      <c r="P69" s="68">
        <f>IFERROR(VLOOKUP($A69,'物料人数数据'!$A:$I,5,FALSE),0)</f>
      </c>
      <c r="Q69" s="68">
        <f>IFERROR(VLOOKUP($A69,'物料人数数据'!$A:$I,6,FALSE),0)</f>
      </c>
      <c r="R69" s="68">
        <f>IFERROR(VLOOKUP($A69,'物料人数数据'!$A:$I,7,FALSE),0)</f>
      </c>
      <c r="S69" s="68">
        <f>IFERROR(VLOOKUP($A69,'物料人数数据'!$A:$I,8,FALSE),0)</f>
      </c>
      <c r="T69" s="68">
        <f>IFERROR(VLOOKUP($A69,'物料人数数据'!$A:$I,9,FALSE),0)</f>
      </c>
      <c r="U69" s="68">
        <f>D69</f>
      </c>
      <c r="V69" s="68">
        <v>0</v>
      </c>
    </row>
    <row r="70">
      <c r="A70" s="2" t="str">
        <v>13.01.04.041</v>
      </c>
      <c r="B70" s="2">
        <f>VLOOKUP(A:A,'输入_物料库存信息'!A:B,2,0)</f>
      </c>
      <c r="C70" s="2">
        <v>800</v>
      </c>
      <c r="D70" s="64">
        <v>45180</v>
      </c>
      <c r="E70" s="64">
        <v>45183</v>
      </c>
      <c r="F70" s="2">
        <v>3</v>
      </c>
      <c r="G70" s="2">
        <v>33</v>
      </c>
      <c r="H70" s="66"/>
      <c r="I70" s="68">
        <f>A:A</f>
      </c>
      <c r="J70" s="68">
        <f>C:C</f>
      </c>
      <c r="K70" s="68">
        <v>3</v>
      </c>
      <c r="L70" s="68">
        <f>IFERROR(VLOOKUP($A70,'输入-物料产能数据-不考虑工序'!$A:$E,3,FALSE),0)</f>
      </c>
      <c r="M70" s="68">
        <f>IFERROR(VLOOKUP($A70,'输入-物料产能数据-不考虑工序'!$A:$E,4,FALSE),0)</f>
      </c>
      <c r="N70" s="68">
        <f>IFERROR(VLOOKUP($A70,'输入-物料产能数据-不考虑工序'!$A:$E,5,FALSE),0)</f>
      </c>
      <c r="O70" s="68">
        <f>IFERROR(VLOOKUP($A70,'物料人数数据'!$A:$I,5,FALSE),0)</f>
      </c>
      <c r="P70" s="68">
        <f>IFERROR(VLOOKUP($A70,'物料人数数据'!$A:$I,5,FALSE),0)</f>
      </c>
      <c r="Q70" s="68">
        <f>IFERROR(VLOOKUP($A70,'物料人数数据'!$A:$I,6,FALSE),0)</f>
      </c>
      <c r="R70" s="68">
        <f>IFERROR(VLOOKUP($A70,'物料人数数据'!$A:$I,7,FALSE),0)</f>
      </c>
      <c r="S70" s="68">
        <f>IFERROR(VLOOKUP($A70,'物料人数数据'!$A:$I,8,FALSE),0)</f>
      </c>
      <c r="T70" s="68">
        <f>IFERROR(VLOOKUP($A70,'物料人数数据'!$A:$I,9,FALSE),0)</f>
      </c>
      <c r="U70" s="68">
        <f>D70</f>
      </c>
      <c r="V70" s="68">
        <v>0</v>
      </c>
    </row>
    <row r="71">
      <c r="A71" s="2" t="str">
        <v>13.01.02.024</v>
      </c>
      <c r="B71" s="2">
        <f>VLOOKUP(A:A,'输入_物料库存信息'!A:B,2,0)</f>
      </c>
      <c r="C71" s="2">
        <v>200</v>
      </c>
      <c r="D71" s="64">
        <v>45181</v>
      </c>
      <c r="E71" s="64">
        <v>45183</v>
      </c>
      <c r="F71" s="2">
        <v>2</v>
      </c>
      <c r="G71" s="2">
        <v>24</v>
      </c>
      <c r="H71" s="66"/>
      <c r="I71" s="68">
        <f>A:A</f>
      </c>
      <c r="J71" s="68">
        <f>C:C</f>
      </c>
      <c r="K71" s="68">
        <v>3</v>
      </c>
      <c r="L71" s="68">
        <f>IFERROR(VLOOKUP($A71,'输入-物料产能数据-不考虑工序'!$A:$E,3,FALSE),0)</f>
      </c>
      <c r="M71" s="68">
        <f>IFERROR(VLOOKUP($A71,'输入-物料产能数据-不考虑工序'!$A:$E,4,FALSE),0)</f>
      </c>
      <c r="N71" s="68">
        <f>IFERROR(VLOOKUP($A71,'输入-物料产能数据-不考虑工序'!$A:$E,5,FALSE),0)</f>
      </c>
      <c r="O71" s="68">
        <f>IFERROR(VLOOKUP($A71,'物料人数数据'!$A:$I,5,FALSE),0)</f>
      </c>
      <c r="P71" s="68">
        <f>IFERROR(VLOOKUP($A71,'物料人数数据'!$A:$I,5,FALSE),0)</f>
      </c>
      <c r="Q71" s="68">
        <f>IFERROR(VLOOKUP($A71,'物料人数数据'!$A:$I,6,FALSE),0)</f>
      </c>
      <c r="R71" s="68">
        <f>IFERROR(VLOOKUP($A71,'物料人数数据'!$A:$I,7,FALSE),0)</f>
      </c>
      <c r="S71" s="68">
        <f>IFERROR(VLOOKUP($A71,'物料人数数据'!$A:$I,8,FALSE),0)</f>
      </c>
      <c r="T71" s="68">
        <f>IFERROR(VLOOKUP($A71,'物料人数数据'!$A:$I,9,FALSE),0)</f>
      </c>
      <c r="U71" s="68">
        <f>D71</f>
      </c>
      <c r="V71" s="68">
        <v>0</v>
      </c>
    </row>
    <row r="72">
      <c r="A72" s="2" t="str">
        <v>13.01.05.018</v>
      </c>
      <c r="B72" s="2">
        <f>VLOOKUP(A:A,'输入_物料库存信息'!A:B,2,0)</f>
      </c>
      <c r="C72" s="2">
        <v>120</v>
      </c>
      <c r="D72" s="64">
        <v>45181</v>
      </c>
      <c r="E72" s="64">
        <v>45183</v>
      </c>
      <c r="F72" s="2">
        <v>2</v>
      </c>
      <c r="G72" s="2">
        <v>23</v>
      </c>
      <c r="H72" s="66"/>
      <c r="I72" s="68">
        <f>A:A</f>
      </c>
      <c r="J72" s="68">
        <f>C:C</f>
      </c>
      <c r="K72" s="68">
        <v>3</v>
      </c>
      <c r="L72" s="68">
        <f>IFERROR(VLOOKUP($A72,'输入-物料产能数据-不考虑工序'!$A:$E,3,FALSE),0)</f>
      </c>
      <c r="M72" s="68">
        <f>IFERROR(VLOOKUP($A72,'输入-物料产能数据-不考虑工序'!$A:$E,4,FALSE),0)</f>
      </c>
      <c r="N72" s="68">
        <f>IFERROR(VLOOKUP($A72,'输入-物料产能数据-不考虑工序'!$A:$E,5,FALSE),0)</f>
      </c>
      <c r="O72" s="68">
        <f>IFERROR(VLOOKUP($A72,'物料人数数据'!$A:$I,5,FALSE),0)</f>
      </c>
      <c r="P72" s="68">
        <f>IFERROR(VLOOKUP($A72,'物料人数数据'!$A:$I,5,FALSE),0)</f>
      </c>
      <c r="Q72" s="68">
        <f>IFERROR(VLOOKUP($A72,'物料人数数据'!$A:$I,6,FALSE),0)</f>
      </c>
      <c r="R72" s="68">
        <f>IFERROR(VLOOKUP($A72,'物料人数数据'!$A:$I,7,FALSE),0)</f>
      </c>
      <c r="S72" s="68">
        <f>IFERROR(VLOOKUP($A72,'物料人数数据'!$A:$I,8,FALSE),0)</f>
      </c>
      <c r="T72" s="68">
        <f>IFERROR(VLOOKUP($A72,'物料人数数据'!$A:$I,9,FALSE),0)</f>
      </c>
      <c r="U72" s="68">
        <f>D72</f>
      </c>
      <c r="V72" s="68">
        <v>0</v>
      </c>
    </row>
    <row r="73">
      <c r="A73" s="2" t="str">
        <v>13.01.04.048</v>
      </c>
      <c r="B73" s="2">
        <f>VLOOKUP(A:A,'输入_物料库存信息'!A:B,2,0)</f>
      </c>
      <c r="C73" s="2">
        <v>100</v>
      </c>
      <c r="D73" s="64">
        <v>45182</v>
      </c>
      <c r="E73" s="64">
        <v>45183</v>
      </c>
      <c r="F73" s="2">
        <v>1</v>
      </c>
      <c r="G73" s="2">
        <v>13</v>
      </c>
      <c r="H73" s="66"/>
      <c r="I73" s="68">
        <f>A:A</f>
      </c>
      <c r="J73" s="68">
        <f>C:C</f>
      </c>
      <c r="K73" s="68">
        <v>4</v>
      </c>
      <c r="L73" s="68">
        <f>IFERROR(VLOOKUP($A73,'输入-物料产能数据-不考虑工序'!$A:$E,3,FALSE),0)</f>
      </c>
      <c r="M73" s="68">
        <f>IFERROR(VLOOKUP($A73,'输入-物料产能数据-不考虑工序'!$A:$E,4,FALSE),0)</f>
      </c>
      <c r="N73" s="68">
        <f>IFERROR(VLOOKUP($A73,'输入-物料产能数据-不考虑工序'!$A:$E,5,FALSE),0)</f>
      </c>
      <c r="O73" s="68">
        <f>IFERROR(VLOOKUP($A73,'物料人数数据'!$A:$I,5,FALSE),0)</f>
      </c>
      <c r="P73" s="68">
        <f>IFERROR(VLOOKUP($A73,'物料人数数据'!$A:$I,5,FALSE),0)</f>
      </c>
      <c r="Q73" s="68">
        <f>IFERROR(VLOOKUP($A73,'物料人数数据'!$A:$I,6,FALSE),0)</f>
      </c>
      <c r="R73" s="68">
        <f>IFERROR(VLOOKUP($A73,'物料人数数据'!$A:$I,7,FALSE),0)</f>
      </c>
      <c r="S73" s="68">
        <f>IFERROR(VLOOKUP($A73,'物料人数数据'!$A:$I,8,FALSE),0)</f>
      </c>
      <c r="T73" s="68">
        <f>IFERROR(VLOOKUP($A73,'物料人数数据'!$A:$I,9,FALSE),0)</f>
      </c>
      <c r="U73" s="68">
        <f>D73</f>
      </c>
      <c r="V73" s="68">
        <v>1</v>
      </c>
    </row>
    <row r="74">
      <c r="A74" s="2" t="str">
        <v>13.01.05.021</v>
      </c>
      <c r="B74" s="2">
        <f>VLOOKUP(A:A,'输入_物料库存信息'!A:B,2,0)</f>
      </c>
      <c r="C74" s="2">
        <v>50</v>
      </c>
      <c r="D74" s="64">
        <v>45182</v>
      </c>
      <c r="E74" s="64">
        <v>45183</v>
      </c>
      <c r="F74" s="2">
        <v>1</v>
      </c>
      <c r="G74" s="2">
        <v>13</v>
      </c>
      <c r="H74" s="66"/>
      <c r="I74" s="68">
        <f>A:A</f>
      </c>
      <c r="J74" s="68">
        <f>C:C</f>
      </c>
      <c r="K74" s="68">
        <v>5</v>
      </c>
      <c r="L74" s="68">
        <f>IFERROR(VLOOKUP($A74,'输入-物料产能数据-不考虑工序'!$A:$E,3,FALSE),0)</f>
      </c>
      <c r="M74" s="68">
        <f>IFERROR(VLOOKUP($A74,'输入-物料产能数据-不考虑工序'!$A:$E,4,FALSE),0)</f>
      </c>
      <c r="N74" s="68">
        <f>IFERROR(VLOOKUP($A74,'输入-物料产能数据-不考虑工序'!$A:$E,5,FALSE),0)</f>
      </c>
      <c r="O74" s="68">
        <f>IFERROR(VLOOKUP($A74,'物料人数数据'!$A:$I,5,FALSE),0)</f>
      </c>
      <c r="P74" s="68">
        <f>IFERROR(VLOOKUP($A74,'物料人数数据'!$A:$I,5,FALSE),0)</f>
      </c>
      <c r="Q74" s="68">
        <f>IFERROR(VLOOKUP($A74,'物料人数数据'!$A:$I,6,FALSE),0)</f>
      </c>
      <c r="R74" s="68">
        <f>IFERROR(VLOOKUP($A74,'物料人数数据'!$A:$I,7,FALSE),0)</f>
      </c>
      <c r="S74" s="68">
        <f>IFERROR(VLOOKUP($A74,'物料人数数据'!$A:$I,8,FALSE),0)</f>
      </c>
      <c r="T74" s="68">
        <f>IFERROR(VLOOKUP($A74,'物料人数数据'!$A:$I,9,FALSE),0)</f>
      </c>
      <c r="U74" s="68">
        <f>D74</f>
      </c>
      <c r="V74" s="68">
        <v>2</v>
      </c>
    </row>
    <row r="75">
      <c r="A75" s="2" t="str">
        <v>13.01.07.005</v>
      </c>
      <c r="B75" s="2">
        <f>VLOOKUP(A:A,'输入_物料库存信息'!A:B,2,0)</f>
      </c>
      <c r="C75" s="2">
        <v>10000</v>
      </c>
      <c r="D75" s="64">
        <v>45186</v>
      </c>
      <c r="E75" s="64">
        <v>45199</v>
      </c>
      <c r="F75" s="2">
        <v>13</v>
      </c>
      <c r="G75" s="2">
        <v>134</v>
      </c>
      <c r="H75" s="66"/>
      <c r="I75" s="68">
        <f>A:A</f>
      </c>
      <c r="J75" s="68">
        <f>C:C</f>
      </c>
      <c r="K75" s="68">
        <v>6</v>
      </c>
      <c r="L75" s="68">
        <f>IFERROR(VLOOKUP($A75,'输入-物料产能数据-不考虑工序'!$A:$E,3,FALSE),0)</f>
      </c>
      <c r="M75" s="68">
        <f>IFERROR(VLOOKUP($A75,'输入-物料产能数据-不考虑工序'!$A:$E,4,FALSE),0)</f>
      </c>
      <c r="N75" s="68">
        <f>IFERROR(VLOOKUP($A75,'输入-物料产能数据-不考虑工序'!$A:$E,5,FALSE),0)</f>
      </c>
      <c r="O75" s="68">
        <f>IFERROR(VLOOKUP($A75,'物料人数数据'!$A:$I,5,FALSE),0)</f>
      </c>
      <c r="P75" s="68">
        <f>IFERROR(VLOOKUP($A75,'物料人数数据'!$A:$I,5,FALSE),0)</f>
      </c>
      <c r="Q75" s="68">
        <f>IFERROR(VLOOKUP($A75,'物料人数数据'!$A:$I,6,FALSE),0)</f>
      </c>
      <c r="R75" s="68">
        <f>IFERROR(VLOOKUP($A75,'物料人数数据'!$A:$I,7,FALSE),0)</f>
      </c>
      <c r="S75" s="68">
        <f>IFERROR(VLOOKUP($A75,'物料人数数据'!$A:$I,8,FALSE),0)</f>
      </c>
      <c r="T75" s="68">
        <f>IFERROR(VLOOKUP($A75,'物料人数数据'!$A:$I,9,FALSE),0)</f>
      </c>
      <c r="U75" s="68">
        <f>D75</f>
      </c>
      <c r="V75" s="68">
        <v>3</v>
      </c>
    </row>
    <row r="76">
      <c r="A76" s="2" t="str">
        <v>13.01.04.053</v>
      </c>
      <c r="B76" s="2">
        <f>VLOOKUP(A:A,'输入_物料库存信息'!A:B,2,0)</f>
      </c>
      <c r="C76" s="2">
        <v>6600</v>
      </c>
      <c r="D76" s="64">
        <v>45186</v>
      </c>
      <c r="E76" s="64">
        <v>45199</v>
      </c>
      <c r="F76" s="2">
        <v>13</v>
      </c>
      <c r="G76" s="2">
        <v>134</v>
      </c>
      <c r="H76" s="66"/>
      <c r="I76" s="68">
        <f>A:A</f>
      </c>
      <c r="J76" s="68">
        <f>C:C</f>
      </c>
      <c r="K76" s="68">
        <v>7</v>
      </c>
      <c r="L76" s="68">
        <f>IFERROR(VLOOKUP($A76,'输入-物料产能数据-不考虑工序'!$A:$E,3,FALSE),0)</f>
      </c>
      <c r="M76" s="68">
        <f>IFERROR(VLOOKUP($A76,'输入-物料产能数据-不考虑工序'!$A:$E,4,FALSE),0)</f>
      </c>
      <c r="N76" s="68">
        <f>IFERROR(VLOOKUP($A76,'输入-物料产能数据-不考虑工序'!$A:$E,5,FALSE),0)</f>
      </c>
      <c r="O76" s="68">
        <f>IFERROR(VLOOKUP($A76,'物料人数数据'!$A:$I,5,FALSE),0)</f>
      </c>
      <c r="P76" s="68">
        <f>IFERROR(VLOOKUP($A76,'物料人数数据'!$A:$I,5,FALSE),0)</f>
      </c>
      <c r="Q76" s="68">
        <f>IFERROR(VLOOKUP($A76,'物料人数数据'!$A:$I,6,FALSE),0)</f>
      </c>
      <c r="R76" s="68">
        <f>IFERROR(VLOOKUP($A76,'物料人数数据'!$A:$I,7,FALSE),0)</f>
      </c>
      <c r="S76" s="68">
        <f>IFERROR(VLOOKUP($A76,'物料人数数据'!$A:$I,8,FALSE),0)</f>
      </c>
      <c r="T76" s="68">
        <f>IFERROR(VLOOKUP($A76,'物料人数数据'!$A:$I,9,FALSE),0)</f>
      </c>
      <c r="U76" s="68">
        <f>D76</f>
      </c>
      <c r="V76" s="68">
        <v>4</v>
      </c>
    </row>
    <row r="77">
      <c r="A77" s="2" t="str">
        <v>13.01.08.005</v>
      </c>
      <c r="B77" s="2">
        <f>VLOOKUP(A:A,'输入_物料库存信息'!A:B,2,0)</f>
      </c>
      <c r="C77" s="2">
        <v>900</v>
      </c>
      <c r="D77" s="64">
        <v>45186</v>
      </c>
      <c r="E77" s="64">
        <v>45190</v>
      </c>
      <c r="F77" s="2">
        <v>4</v>
      </c>
      <c r="G77" s="2">
        <v>61</v>
      </c>
      <c r="H77" s="66"/>
      <c r="I77" s="68">
        <f>A:A</f>
      </c>
      <c r="J77" s="68">
        <f>C:C</f>
      </c>
      <c r="K77" s="68">
        <v>8</v>
      </c>
      <c r="L77" s="68">
        <f>IFERROR(VLOOKUP($A77,'输入-物料产能数据-不考虑工序'!$A:$E,3,FALSE),0)</f>
      </c>
      <c r="M77" s="68">
        <f>IFERROR(VLOOKUP($A77,'输入-物料产能数据-不考虑工序'!$A:$E,4,FALSE),0)</f>
      </c>
      <c r="N77" s="68">
        <f>IFERROR(VLOOKUP($A77,'输入-物料产能数据-不考虑工序'!$A:$E,5,FALSE),0)</f>
      </c>
      <c r="O77" s="68">
        <f>IFERROR(VLOOKUP($A77,'物料人数数据'!$A:$I,5,FALSE),0)</f>
      </c>
      <c r="P77" s="68">
        <f>IFERROR(VLOOKUP($A77,'物料人数数据'!$A:$I,5,FALSE),0)</f>
      </c>
      <c r="Q77" s="68">
        <f>IFERROR(VLOOKUP($A77,'物料人数数据'!$A:$I,6,FALSE),0)</f>
      </c>
      <c r="R77" s="68">
        <f>IFERROR(VLOOKUP($A77,'物料人数数据'!$A:$I,7,FALSE),0)</f>
      </c>
      <c r="S77" s="68">
        <f>IFERROR(VLOOKUP($A77,'物料人数数据'!$A:$I,8,FALSE),0)</f>
      </c>
      <c r="T77" s="68">
        <f>IFERROR(VLOOKUP($A77,'物料人数数据'!$A:$I,9,FALSE),0)</f>
      </c>
      <c r="U77" s="68">
        <f>D77</f>
      </c>
      <c r="V77" s="68">
        <v>5</v>
      </c>
    </row>
    <row r="78">
      <c r="A78" s="2" t="str">
        <v>13.01.07.011</v>
      </c>
      <c r="B78" s="2">
        <f>VLOOKUP(A:A,'输入_物料库存信息'!A:B,2,0)</f>
      </c>
      <c r="C78" s="2">
        <v>3000</v>
      </c>
      <c r="D78" s="64">
        <v>45190</v>
      </c>
      <c r="E78" s="64">
        <v>45199</v>
      </c>
      <c r="F78" s="2">
        <v>5</v>
      </c>
      <c r="G78" s="2">
        <v>65</v>
      </c>
      <c r="H78" s="66"/>
      <c r="I78" s="68">
        <f>A:A</f>
      </c>
      <c r="J78" s="68">
        <f>C:C</f>
      </c>
      <c r="K78" s="68">
        <v>9</v>
      </c>
      <c r="L78" s="68">
        <f>IFERROR(VLOOKUP($A78,'输入-物料产能数据-不考虑工序'!$A:$E,3,FALSE),0)</f>
      </c>
      <c r="M78" s="68">
        <f>IFERROR(VLOOKUP($A78,'输入-物料产能数据-不考虑工序'!$A:$E,4,FALSE),0)</f>
      </c>
      <c r="N78" s="68">
        <f>IFERROR(VLOOKUP($A78,'输入-物料产能数据-不考虑工序'!$A:$E,5,FALSE),0)</f>
      </c>
      <c r="O78" s="68">
        <f>IFERROR(VLOOKUP($A78,'物料人数数据'!$A:$I,5,FALSE),0)</f>
      </c>
      <c r="P78" s="68">
        <f>IFERROR(VLOOKUP($A78,'物料人数数据'!$A:$I,5,FALSE),0)</f>
      </c>
      <c r="Q78" s="68">
        <f>IFERROR(VLOOKUP($A78,'物料人数数据'!$A:$I,6,FALSE),0)</f>
      </c>
      <c r="R78" s="68">
        <f>IFERROR(VLOOKUP($A78,'物料人数数据'!$A:$I,7,FALSE),0)</f>
      </c>
      <c r="S78" s="68">
        <f>IFERROR(VLOOKUP($A78,'物料人数数据'!$A:$I,8,FALSE),0)</f>
      </c>
      <c r="T78" s="68">
        <f>IFERROR(VLOOKUP($A78,'物料人数数据'!$A:$I,9,FALSE),0)</f>
      </c>
      <c r="U78" s="68">
        <f>D78</f>
      </c>
      <c r="V78" s="68">
        <v>6</v>
      </c>
    </row>
    <row r="79">
      <c r="A79" s="2" t="str">
        <v>13.01.07.002</v>
      </c>
      <c r="B79" s="2">
        <f>VLOOKUP(A:A,'输入_物料库存信息'!A:B,2,0)</f>
      </c>
      <c r="C79" s="2">
        <v>5400</v>
      </c>
      <c r="D79" s="64">
        <v>45192</v>
      </c>
      <c r="E79" s="64">
        <v>45199</v>
      </c>
      <c r="F79" s="2">
        <v>7</v>
      </c>
      <c r="G79" s="2">
        <v>73</v>
      </c>
      <c r="H79" s="66"/>
      <c r="I79" s="68">
        <f>A:A</f>
      </c>
      <c r="J79" s="68">
        <f>C:C</f>
      </c>
      <c r="K79" s="68">
        <v>10</v>
      </c>
      <c r="L79" s="68">
        <f>IFERROR(VLOOKUP($A79,'输入-物料产能数据-不考虑工序'!$A:$E,3,FALSE),0)</f>
      </c>
      <c r="M79" s="68">
        <f>IFERROR(VLOOKUP($A79,'输入-物料产能数据-不考虑工序'!$A:$E,4,FALSE),0)</f>
      </c>
      <c r="N79" s="68">
        <f>IFERROR(VLOOKUP($A79,'输入-物料产能数据-不考虑工序'!$A:$E,5,FALSE),0)</f>
      </c>
      <c r="O79" s="68">
        <f>IFERROR(VLOOKUP($A79,'物料人数数据'!$A:$I,5,FALSE),0)</f>
      </c>
      <c r="P79" s="68">
        <f>IFERROR(VLOOKUP($A79,'物料人数数据'!$A:$I,5,FALSE),0)</f>
      </c>
      <c r="Q79" s="68">
        <f>IFERROR(VLOOKUP($A79,'物料人数数据'!$A:$I,6,FALSE),0)</f>
      </c>
      <c r="R79" s="68">
        <f>IFERROR(VLOOKUP($A79,'物料人数数据'!$A:$I,7,FALSE),0)</f>
      </c>
      <c r="S79" s="68">
        <f>IFERROR(VLOOKUP($A79,'物料人数数据'!$A:$I,8,FALSE),0)</f>
      </c>
      <c r="T79" s="68">
        <f>IFERROR(VLOOKUP($A79,'物料人数数据'!$A:$I,9,FALSE),0)</f>
      </c>
      <c r="U79" s="68">
        <f>D79</f>
      </c>
      <c r="V79" s="68">
        <v>7</v>
      </c>
    </row>
    <row r="80">
      <c r="A80" s="2" t="str">
        <v>13.01.07.001</v>
      </c>
      <c r="B80" s="2">
        <f>VLOOKUP(A:A,'输入_物料库存信息'!A:B,2,0)</f>
      </c>
      <c r="C80" s="2">
        <v>1500</v>
      </c>
      <c r="D80" s="64">
        <v>45193</v>
      </c>
      <c r="E80" s="64">
        <v>45197</v>
      </c>
      <c r="F80" s="2">
        <v>4</v>
      </c>
      <c r="G80" s="2">
        <v>35</v>
      </c>
      <c r="H80" s="66"/>
      <c r="I80" s="68">
        <f>A:A</f>
      </c>
      <c r="J80" s="68">
        <f>C:C</f>
      </c>
      <c r="K80" s="68">
        <v>11</v>
      </c>
      <c r="L80" s="68">
        <f>IFERROR(VLOOKUP($A80,'输入-物料产能数据-不考虑工序'!$A:$E,3,FALSE),0)</f>
      </c>
      <c r="M80" s="68">
        <f>IFERROR(VLOOKUP($A80,'输入-物料产能数据-不考虑工序'!$A:$E,4,FALSE),0)</f>
      </c>
      <c r="N80" s="68">
        <f>IFERROR(VLOOKUP($A80,'输入-物料产能数据-不考虑工序'!$A:$E,5,FALSE),0)</f>
      </c>
      <c r="O80" s="68">
        <f>IFERROR(VLOOKUP($A80,'物料人数数据'!$A:$I,5,FALSE),0)</f>
      </c>
      <c r="P80" s="68">
        <f>IFERROR(VLOOKUP($A80,'物料人数数据'!$A:$I,5,FALSE),0)</f>
      </c>
      <c r="Q80" s="68">
        <f>IFERROR(VLOOKUP($A80,'物料人数数据'!$A:$I,6,FALSE),0)</f>
      </c>
      <c r="R80" s="68">
        <f>IFERROR(VLOOKUP($A80,'物料人数数据'!$A:$I,7,FALSE),0)</f>
      </c>
      <c r="S80" s="68">
        <f>IFERROR(VLOOKUP($A80,'物料人数数据'!$A:$I,8,FALSE),0)</f>
      </c>
      <c r="T80" s="68">
        <f>IFERROR(VLOOKUP($A80,'物料人数数据'!$A:$I,9,FALSE),0)</f>
      </c>
      <c r="U80" s="68">
        <f>D80</f>
      </c>
      <c r="V80" s="68">
        <v>8</v>
      </c>
    </row>
    <row r="81">
      <c r="A81" s="2" t="str">
        <v>13.01.08.006</v>
      </c>
      <c r="C81" s="2">
        <v>1800</v>
      </c>
      <c r="D81" s="64">
        <v>45194</v>
      </c>
      <c r="E81" s="64">
        <v>45199</v>
      </c>
      <c r="F81" s="2">
        <v>5</v>
      </c>
      <c r="G81" s="2">
        <v>92</v>
      </c>
      <c r="H81" s="66"/>
    </row>
    <row r="82">
      <c r="A82" s="2" t="str">
        <v>13.01.05.017</v>
      </c>
      <c r="C82" s="2">
        <v>420</v>
      </c>
      <c r="D82" s="64">
        <v>45194</v>
      </c>
      <c r="E82" s="64">
        <v>45199</v>
      </c>
      <c r="F82" s="2">
        <v>5</v>
      </c>
      <c r="G82" s="2">
        <v>78</v>
      </c>
      <c r="H82" s="66"/>
    </row>
    <row r="83">
      <c r="A83" s="2" t="str">
        <v>13.01.04.051</v>
      </c>
      <c r="C83" s="2">
        <v>200</v>
      </c>
      <c r="D83" s="64">
        <v>45195</v>
      </c>
      <c r="E83" s="64">
        <v>45197</v>
      </c>
      <c r="F83" s="2">
        <v>2</v>
      </c>
      <c r="G83" s="2">
        <v>23</v>
      </c>
      <c r="H83" s="66"/>
    </row>
    <row r="84">
      <c r="A84" s="2" t="str">
        <v>13.01.05.005</v>
      </c>
      <c r="C84" s="2">
        <v>120</v>
      </c>
      <c r="D84" s="64">
        <v>45195</v>
      </c>
      <c r="E84" s="64">
        <v>45197</v>
      </c>
      <c r="F84" s="2">
        <v>2</v>
      </c>
      <c r="G84" s="2">
        <v>25</v>
      </c>
      <c r="H84" s="66"/>
    </row>
    <row r="85">
      <c r="A85" s="2" t="str">
        <v>13.01.05.013</v>
      </c>
      <c r="C85" s="2">
        <v>180</v>
      </c>
      <c r="D85" s="64">
        <v>45196</v>
      </c>
      <c r="E85" s="64">
        <v>45199</v>
      </c>
      <c r="F85" s="2">
        <v>3</v>
      </c>
      <c r="G85" s="2">
        <v>38</v>
      </c>
      <c r="H85" s="66"/>
    </row>
    <row r="86">
      <c r="A86" s="2" t="str">
        <v>13.01.04.048</v>
      </c>
      <c r="C86" s="2">
        <v>100</v>
      </c>
      <c r="D86" s="64">
        <v>45196</v>
      </c>
      <c r="E86" s="64">
        <v>45197</v>
      </c>
      <c r="F86" s="2">
        <v>1</v>
      </c>
      <c r="G86" s="2">
        <v>13</v>
      </c>
      <c r="H86" s="66"/>
    </row>
    <row r="87">
      <c r="A87" s="2" t="str">
        <v>13.01.08.007</v>
      </c>
      <c r="C87" s="2">
        <v>100</v>
      </c>
      <c r="D87" s="64">
        <v>45196</v>
      </c>
      <c r="E87" s="64">
        <v>45197</v>
      </c>
      <c r="F87" s="2">
        <v>1</v>
      </c>
      <c r="G87" s="2">
        <v>7</v>
      </c>
      <c r="H87" s="66"/>
    </row>
    <row r="88">
      <c r="A88" s="2" t="str">
        <v>13.01.04.047</v>
      </c>
      <c r="C88" s="2">
        <v>100</v>
      </c>
      <c r="D88" s="64">
        <v>45196</v>
      </c>
      <c r="E88" s="64">
        <v>45197</v>
      </c>
      <c r="F88" s="2">
        <v>1</v>
      </c>
      <c r="G88" s="2">
        <v>12</v>
      </c>
      <c r="H88" s="66"/>
    </row>
    <row r="89">
      <c r="A89" s="2" t="str">
        <v>13.01.04.042</v>
      </c>
      <c r="C89" s="2">
        <v>1500</v>
      </c>
      <c r="D89" s="64">
        <v>45196</v>
      </c>
      <c r="E89" s="64">
        <v>45199</v>
      </c>
      <c r="F89" s="2">
        <v>3</v>
      </c>
      <c r="G89" s="2">
        <v>31</v>
      </c>
      <c r="H89" s="66"/>
    </row>
    <row r="90">
      <c r="A90" s="2" t="str">
        <v>13.01.04.056</v>
      </c>
      <c r="C90" s="2">
        <v>200</v>
      </c>
      <c r="D90" s="64">
        <v>45197</v>
      </c>
      <c r="E90" s="64">
        <v>45199</v>
      </c>
      <c r="F90" s="2">
        <v>2</v>
      </c>
      <c r="G90" s="2">
        <v>23</v>
      </c>
      <c r="H90" s="66"/>
    </row>
    <row r="91">
      <c r="A91" s="2" t="str">
        <v>13.01.02.038</v>
      </c>
      <c r="C91" s="2">
        <v>100</v>
      </c>
      <c r="D91" s="64">
        <v>45197</v>
      </c>
      <c r="E91" s="64">
        <v>45199</v>
      </c>
      <c r="F91" s="2">
        <v>2</v>
      </c>
      <c r="G91" s="2">
        <v>18</v>
      </c>
      <c r="H91" s="66"/>
    </row>
    <row r="92">
      <c r="A92" s="2" t="str">
        <v>13.01.07.008</v>
      </c>
      <c r="C92" s="2">
        <v>1000</v>
      </c>
      <c r="D92" s="64">
        <v>45197</v>
      </c>
      <c r="E92" s="64">
        <v>45199</v>
      </c>
      <c r="F92" s="2">
        <v>2</v>
      </c>
      <c r="G92" s="2">
        <v>14</v>
      </c>
      <c r="H92" s="66"/>
    </row>
    <row r="93">
      <c r="A93" s="2" t="str">
        <v>13.01.05.035</v>
      </c>
      <c r="C93" s="2">
        <v>60</v>
      </c>
      <c r="D93" s="64">
        <v>45197</v>
      </c>
      <c r="E93" s="64">
        <v>45199</v>
      </c>
      <c r="F93" s="2">
        <v>2</v>
      </c>
      <c r="G93" s="2">
        <v>15</v>
      </c>
      <c r="H93" s="66"/>
    </row>
    <row r="94">
      <c r="A94" s="2" t="str">
        <v>13.01.02.036</v>
      </c>
      <c r="C94" s="2">
        <v>100</v>
      </c>
      <c r="D94" s="64">
        <v>45198</v>
      </c>
      <c r="E94" s="64">
        <v>45199</v>
      </c>
      <c r="F94" s="2">
        <v>1</v>
      </c>
      <c r="G94" s="2">
        <v>16</v>
      </c>
      <c r="H94" s="66"/>
    </row>
    <row r="95">
      <c r="A95" s="2" t="str">
        <v>13.01.08.010</v>
      </c>
      <c r="C95" s="2">
        <v>300</v>
      </c>
      <c r="D95" s="64">
        <v>45198</v>
      </c>
      <c r="E95" s="64">
        <v>45199</v>
      </c>
      <c r="F95" s="2">
        <v>1</v>
      </c>
      <c r="G95" s="2">
        <v>16</v>
      </c>
      <c r="H95" s="66"/>
    </row>
    <row r="96">
      <c r="A96" s="2" t="str">
        <v>13.01.04.047</v>
      </c>
      <c r="C96" s="2">
        <v>100</v>
      </c>
      <c r="D96" s="64">
        <v>45198</v>
      </c>
      <c r="E96" s="64">
        <v>45199</v>
      </c>
      <c r="F96" s="2">
        <v>1</v>
      </c>
      <c r="G96" s="2">
        <v>12</v>
      </c>
      <c r="H96" s="66"/>
    </row>
    <row r="97">
      <c r="H97" s="66"/>
    </row>
    <row r="98">
      <c r="H98" s="66"/>
    </row>
    <row r="99">
      <c r="H99" s="66"/>
    </row>
    <row r="100">
      <c r="H100" s="66"/>
    </row>
    <row r="101">
      <c r="H101" s="66"/>
    </row>
    <row r="102">
      <c r="H102" s="66"/>
    </row>
    <row r="103">
      <c r="H103" s="66"/>
    </row>
    <row r="104">
      <c r="H104" s="66"/>
    </row>
    <row r="105">
      <c r="H105" s="66"/>
    </row>
    <row r="106">
      <c r="H106" s="66"/>
    </row>
    <row r="107">
      <c r="H107" s="66"/>
    </row>
    <row r="108">
      <c r="H108" s="66"/>
    </row>
    <row r="109">
      <c r="H109" s="66"/>
    </row>
    <row r="110">
      <c r="H110" s="66"/>
    </row>
    <row r="111">
      <c r="H111" s="66"/>
    </row>
    <row r="112">
      <c r="H112" s="66"/>
    </row>
    <row r="113">
      <c r="H113" s="66"/>
    </row>
    <row r="114">
      <c r="H114" s="66"/>
    </row>
    <row r="115">
      <c r="H115" s="66"/>
    </row>
    <row r="116">
      <c r="H116" s="66"/>
    </row>
    <row r="117">
      <c r="H117" s="66"/>
    </row>
    <row r="118">
      <c r="H118" s="66"/>
    </row>
    <row r="119">
      <c r="H119" s="66"/>
    </row>
    <row r="120">
      <c r="H120" s="66"/>
    </row>
    <row r="121">
      <c r="H121" s="66"/>
    </row>
    <row r="122">
      <c r="H122" s="66"/>
    </row>
    <row r="123">
      <c r="H123" s="66"/>
    </row>
    <row r="124">
      <c r="H124" s="66"/>
    </row>
    <row r="125">
      <c r="H125" s="66"/>
    </row>
    <row r="126">
      <c r="H126" s="66"/>
    </row>
    <row r="127">
      <c r="H127" s="66"/>
    </row>
    <row r="128">
      <c r="H128" s="66"/>
    </row>
    <row r="129">
      <c r="H129" s="66"/>
    </row>
    <row r="130">
      <c r="H130" s="66"/>
    </row>
    <row r="131">
      <c r="H131" s="66"/>
    </row>
    <row r="132">
      <c r="H132" s="66"/>
    </row>
    <row r="133">
      <c r="H133" s="66"/>
    </row>
    <row r="134">
      <c r="H134" s="66"/>
    </row>
    <row r="135">
      <c r="H135" s="66"/>
    </row>
    <row r="136">
      <c r="H136" s="66"/>
    </row>
    <row r="137">
      <c r="H137" s="66"/>
    </row>
    <row r="138">
      <c r="H138" s="66"/>
    </row>
    <row r="139">
      <c r="H139" s="66"/>
    </row>
    <row r="140">
      <c r="H140" s="66"/>
    </row>
    <row r="141">
      <c r="H141" s="66"/>
    </row>
    <row r="142">
      <c r="H142" s="66"/>
    </row>
    <row r="143">
      <c r="H143" s="66"/>
    </row>
    <row r="144">
      <c r="H144" s="66"/>
    </row>
    <row r="145">
      <c r="H145" s="66"/>
    </row>
    <row r="146">
      <c r="H146" s="66"/>
    </row>
    <row r="147">
      <c r="H147" s="66"/>
    </row>
    <row r="148">
      <c r="H148" s="66"/>
    </row>
    <row r="149">
      <c r="H149" s="66"/>
    </row>
    <row r="150">
      <c r="H150" s="66"/>
    </row>
    <row r="151">
      <c r="H151" s="66"/>
    </row>
    <row r="152">
      <c r="H152" s="66"/>
    </row>
    <row r="153">
      <c r="H153" s="66"/>
    </row>
    <row r="154">
      <c r="H154" s="66"/>
    </row>
    <row r="155">
      <c r="H155" s="66"/>
    </row>
    <row r="156">
      <c r="H156" s="66"/>
    </row>
    <row r="157">
      <c r="H157" s="66"/>
    </row>
    <row r="158">
      <c r="H158" s="66"/>
    </row>
    <row r="159">
      <c r="H159" s="66"/>
    </row>
    <row r="160">
      <c r="H160" s="66"/>
    </row>
    <row r="161">
      <c r="H161" s="66"/>
    </row>
    <row r="162">
      <c r="H162" s="66"/>
    </row>
    <row r="163">
      <c r="H163" s="66"/>
    </row>
    <row r="164">
      <c r="H164" s="66"/>
    </row>
    <row r="165">
      <c r="H165" s="66"/>
    </row>
    <row r="166">
      <c r="H166" s="66"/>
    </row>
    <row r="167">
      <c r="H167" s="66"/>
    </row>
    <row r="168">
      <c r="H168" s="66"/>
    </row>
    <row r="169">
      <c r="H169" s="66"/>
    </row>
    <row r="170">
      <c r="H170" s="66"/>
    </row>
    <row r="171">
      <c r="H171" s="66"/>
    </row>
    <row r="172">
      <c r="H172" s="66"/>
    </row>
    <row r="173">
      <c r="H173" s="66"/>
    </row>
    <row r="174">
      <c r="H174" s="66"/>
    </row>
    <row r="175">
      <c r="H175" s="66"/>
    </row>
    <row r="176">
      <c r="H176" s="66"/>
    </row>
    <row r="177">
      <c r="H177" s="66"/>
    </row>
  </sheetData>
  <legacyDrawing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39"/>
    <col collapsed="false" customWidth="true" hidden="false" max="3" min="3" style="0" width="19"/>
    <col collapsed="false" customWidth="true" hidden="false" max="4" min="4" style="0" width="19"/>
    <col collapsed="false" customWidth="true" hidden="false" max="5" min="5" style="0" width="19"/>
  </cols>
  <sheetData>
    <row customHeight="true" ht="16" r="1">
      <c r="A1" s="2" t="str">
        <v>code</v>
      </c>
      <c r="B1" s="2" t="str">
        <v>product_name</v>
      </c>
      <c r="C1" s="2" t="str">
        <v>组装</v>
      </c>
      <c r="D1" s="2" t="str">
        <v>测试</v>
      </c>
      <c r="E1" s="2" t="str">
        <v>包装</v>
      </c>
    </row>
    <row customHeight="true" ht="16" r="2">
      <c r="A2" s="2" t="str">
        <v>13.01.04.041</v>
      </c>
      <c r="B2" s="2" t="str">
        <v>TFmini-S-V1.8.1(单品包装)-V1.0</v>
      </c>
      <c r="C2" s="2">
        <v>26</v>
      </c>
      <c r="D2" s="2">
        <v>40.75</v>
      </c>
      <c r="E2" s="2">
        <v>77.31</v>
      </c>
    </row>
    <row customHeight="true" ht="16" r="3">
      <c r="A3" s="2" t="str">
        <v>13.01.04.042</v>
      </c>
      <c r="B3" s="2" t="str">
        <v>TFmini-S-V1.8.1(整箱包装)-V1.0</v>
      </c>
      <c r="C3" s="2">
        <v>26</v>
      </c>
      <c r="D3" s="2">
        <v>40.75</v>
      </c>
      <c r="E3" s="2">
        <v>6</v>
      </c>
    </row>
    <row customHeight="true" ht="16" r="4">
      <c r="A4" s="2" t="str">
        <v>13.01.04.035</v>
      </c>
      <c r="B4" s="2" t="str">
        <v>TFmini-S-I²C(单品包装)-V1.0</v>
      </c>
      <c r="C4" s="2">
        <v>26</v>
      </c>
      <c r="D4" s="2">
        <v>40.75</v>
      </c>
      <c r="E4" s="2">
        <v>77.31</v>
      </c>
    </row>
    <row customHeight="true" ht="16" r="5">
      <c r="A5" s="2" t="str">
        <v>13.01.04.036</v>
      </c>
      <c r="B5" s="2" t="str">
        <v>TFmini-S-I²C(整箱包装)-V1.0</v>
      </c>
      <c r="C5" s="2">
        <v>26</v>
      </c>
      <c r="D5" s="2">
        <v>40.75</v>
      </c>
      <c r="E5" s="2">
        <v>6</v>
      </c>
    </row>
    <row customHeight="true" ht="16" r="6">
      <c r="A6" s="2" t="str">
        <v>13.01.04.053</v>
      </c>
      <c r="B6" s="2" t="str">
        <v>TFmini-S-A-I²C(整箱包装)-V1.0</v>
      </c>
      <c r="C6" s="2">
        <v>26</v>
      </c>
      <c r="D6" s="2">
        <v>40.75</v>
      </c>
      <c r="E6" s="2">
        <v>6</v>
      </c>
    </row>
    <row customHeight="true" ht="16" r="7">
      <c r="A7" s="2" t="str">
        <v>13.01.04.033</v>
      </c>
      <c r="B7" s="2" t="str">
        <v>TFmini-S-R(整箱包装)-V1.0</v>
      </c>
      <c r="C7" s="2">
        <v>52</v>
      </c>
      <c r="D7" s="2">
        <v>40.75</v>
      </c>
      <c r="E7" s="2">
        <v>6</v>
      </c>
    </row>
    <row customHeight="true" ht="16" r="8">
      <c r="A8" s="2" t="str">
        <v>13.01.08.005</v>
      </c>
      <c r="B8" s="2" t="str">
        <v>TFmini Plus-2400标品(单品包装)-V1.0</v>
      </c>
      <c r="C8" s="2">
        <v>60.78</v>
      </c>
      <c r="D8" s="2">
        <v>36</v>
      </c>
      <c r="E8" s="2">
        <v>103.5</v>
      </c>
    </row>
    <row customHeight="true" ht="16" r="9">
      <c r="A9" s="2" t="str">
        <v>13.01.08.006</v>
      </c>
      <c r="B9" s="2" t="str">
        <v>TFmini Plus-2400标品(整箱包装)-V1.0</v>
      </c>
      <c r="C9" s="2">
        <v>60.78</v>
      </c>
      <c r="D9" s="2">
        <v>36</v>
      </c>
      <c r="E9" s="2">
        <v>43.3</v>
      </c>
    </row>
    <row customHeight="true" ht="16" r="10">
      <c r="A10" s="2" t="str">
        <v>13.01.08.007</v>
      </c>
      <c r="B10" s="2" t="str">
        <v>TFmini Plus-2400-I²C(单品包装)-V1.0</v>
      </c>
      <c r="C10" s="2">
        <v>60.78</v>
      </c>
      <c r="D10" s="2">
        <v>36</v>
      </c>
      <c r="E10" s="2">
        <v>103.5</v>
      </c>
    </row>
    <row customHeight="true" ht="16" r="11">
      <c r="A11" s="2" t="str">
        <v>13.01.08.008</v>
      </c>
      <c r="B11" s="2" t="str">
        <v>TFmini Plus-2400-I²C(整箱包装)-V1.0</v>
      </c>
      <c r="C11" s="2">
        <v>60.78</v>
      </c>
      <c r="D11" s="2">
        <v>36</v>
      </c>
      <c r="E11" s="2">
        <v>43.3</v>
      </c>
    </row>
    <row customHeight="true" ht="16" r="12">
      <c r="A12" s="2" t="str">
        <v>13.01.08.009</v>
      </c>
      <c r="B12" s="2" t="str">
        <v>TFmini Plus-I²C-KIWI</v>
      </c>
      <c r="C12" s="2">
        <v>60.78</v>
      </c>
      <c r="D12" s="2">
        <v>36</v>
      </c>
      <c r="E12" s="2">
        <v>43.3</v>
      </c>
    </row>
    <row customHeight="true" ht="16" r="13">
      <c r="A13" s="2" t="str">
        <v>13.01.08.010</v>
      </c>
      <c r="B13" s="2" t="str">
        <v>TFmini Plus-ABB</v>
      </c>
      <c r="C13" s="2">
        <v>60.78</v>
      </c>
      <c r="D13" s="2">
        <v>36</v>
      </c>
      <c r="E13" s="2">
        <v>43.3</v>
      </c>
    </row>
    <row customHeight="true" ht="16" r="14">
      <c r="A14" s="2" t="str">
        <v>13.01.07.001</v>
      </c>
      <c r="B14" s="2" t="str">
        <v>TF-luna(标品/单品包装)-V1.0</v>
      </c>
      <c r="C14" s="2">
        <v>22.12</v>
      </c>
      <c r="D14" s="2">
        <v>24</v>
      </c>
      <c r="E14" s="2">
        <v>36.98</v>
      </c>
    </row>
    <row customHeight="true" ht="16" r="15">
      <c r="A15" s="2" t="str">
        <v>13.01.07.002</v>
      </c>
      <c r="B15" s="2" t="str">
        <v>TF-luna(标品/整箱包装)-V1.0</v>
      </c>
      <c r="C15" s="2">
        <v>22.12</v>
      </c>
      <c r="D15" s="2">
        <v>24</v>
      </c>
      <c r="E15" s="2">
        <v>2</v>
      </c>
    </row>
    <row customHeight="true" ht="16" r="16">
      <c r="A16" s="2" t="str">
        <v>13.01.07.010</v>
      </c>
      <c r="B16" s="2" t="str">
        <v>TF-Luna-OW</v>
      </c>
      <c r="C16" s="2">
        <v>22.12</v>
      </c>
      <c r="D16" s="2">
        <v>24</v>
      </c>
      <c r="E16" s="2">
        <v>30.79</v>
      </c>
    </row>
    <row customHeight="true" ht="16" r="17">
      <c r="A17" s="2" t="str">
        <v>13.01.07.011</v>
      </c>
      <c r="B17" s="2" t="str">
        <v>TF-Luna-OW</v>
      </c>
      <c r="C17" s="2">
        <v>22.12</v>
      </c>
      <c r="D17" s="2">
        <v>24</v>
      </c>
      <c r="E17" s="2">
        <v>30.79</v>
      </c>
    </row>
    <row customHeight="true" ht="16" r="18">
      <c r="A18" s="2" t="str">
        <v>13.01.07.005</v>
      </c>
      <c r="B18" s="2" t="str">
        <v>MCC-0100D</v>
      </c>
      <c r="C18" s="2">
        <v>22.12</v>
      </c>
      <c r="D18" s="2">
        <v>24</v>
      </c>
      <c r="E18" s="2">
        <v>2</v>
      </c>
    </row>
    <row customHeight="true" ht="16" r="19">
      <c r="A19" s="2" t="str">
        <v>13.01.07.003</v>
      </c>
      <c r="B19" s="2" t="str">
        <v>TF-Luna(LT/整箱包装)-V1.0</v>
      </c>
      <c r="C19" s="2">
        <v>22.12</v>
      </c>
      <c r="D19" s="2">
        <v>24</v>
      </c>
      <c r="E19" s="2">
        <v>2</v>
      </c>
    </row>
    <row customHeight="true" ht="16" r="20">
      <c r="A20" s="2" t="str">
        <v>13.01.07.006</v>
      </c>
      <c r="B20" s="2" t="str">
        <v>TF-Luna-N(整箱包装)</v>
      </c>
      <c r="C20" s="2">
        <v>22.12</v>
      </c>
      <c r="D20" s="2">
        <v>24</v>
      </c>
      <c r="E20" s="2">
        <v>2</v>
      </c>
    </row>
    <row customHeight="true" ht="16" r="21">
      <c r="A21" s="2" t="str">
        <v>13.01.07.007</v>
      </c>
      <c r="B21" s="2" t="str">
        <v>TF-Luna-N(单品包装)</v>
      </c>
      <c r="C21" s="2">
        <v>22.12</v>
      </c>
      <c r="D21" s="2">
        <v>24</v>
      </c>
      <c r="E21" s="2">
        <v>36.98</v>
      </c>
    </row>
    <row customHeight="true" ht="16" r="22">
      <c r="A22" s="2" t="str">
        <v>13.01.07.008</v>
      </c>
      <c r="B22" s="2" t="str">
        <v>TF-Luna-ASU</v>
      </c>
      <c r="C22" s="2">
        <v>22.12</v>
      </c>
      <c r="D22" s="2">
        <v>24</v>
      </c>
      <c r="E22" s="2">
        <v>2</v>
      </c>
    </row>
    <row customHeight="true" ht="16" r="23">
      <c r="A23" s="2" t="str">
        <v>13.01.07.009</v>
      </c>
      <c r="B23" s="2" t="str">
        <v>TF-Luna-M-ASU</v>
      </c>
      <c r="C23" s="2">
        <v>22.12</v>
      </c>
      <c r="D23" s="2">
        <v>24</v>
      </c>
      <c r="E23" s="2">
        <v>2</v>
      </c>
    </row>
    <row customHeight="true" ht="16" r="24">
      <c r="A24" s="2" t="str">
        <v>13.01.09.001</v>
      </c>
      <c r="B24" s="2" t="str">
        <v>TF350-UART(单品包装)-V1.0</v>
      </c>
      <c r="C24" s="2">
        <v>636.11</v>
      </c>
      <c r="D24" s="2">
        <v>200</v>
      </c>
      <c r="E24" s="2">
        <v>90.1</v>
      </c>
    </row>
    <row customHeight="true" ht="16" r="25">
      <c r="A25" s="2" t="str">
        <v>13.01.09.002</v>
      </c>
      <c r="B25" s="2" t="str">
        <v>TF350-485(单品包装)-V1.0</v>
      </c>
      <c r="C25" s="2">
        <v>636.11</v>
      </c>
      <c r="D25" s="2">
        <v>200</v>
      </c>
      <c r="E25" s="2">
        <v>90.1</v>
      </c>
    </row>
    <row customHeight="true" ht="16" r="26">
      <c r="A26" s="2" t="str">
        <v>13.01.09.003</v>
      </c>
      <c r="B26" s="2" t="str">
        <v>TF350-232(单品包装)-V1.0</v>
      </c>
      <c r="C26" s="2">
        <v>636.11</v>
      </c>
      <c r="D26" s="2">
        <v>200</v>
      </c>
      <c r="E26" s="2">
        <v>90.1</v>
      </c>
    </row>
    <row customHeight="true" ht="16" r="27">
      <c r="A27" s="2" t="str">
        <v>13.01.09.004</v>
      </c>
      <c r="B27" s="2" t="str">
        <v>TF350-4~20mA(单品包装)-V1.0</v>
      </c>
      <c r="C27" s="2">
        <v>636.11</v>
      </c>
      <c r="D27" s="2">
        <v>200</v>
      </c>
      <c r="E27" s="2">
        <v>90.1</v>
      </c>
    </row>
    <row customHeight="true" ht="16" r="28">
      <c r="A28" s="2" t="str">
        <v>13.01.05.006</v>
      </c>
      <c r="B28" s="2" t="str">
        <v>TF03-485(单品包装)-V1.1</v>
      </c>
      <c r="C28" s="2">
        <v>521.07</v>
      </c>
      <c r="D28" s="2">
        <v>120</v>
      </c>
      <c r="E28" s="2">
        <v>105.9</v>
      </c>
    </row>
    <row customHeight="true" ht="16" r="29">
      <c r="A29" s="2" t="str">
        <v>13.01.05.018</v>
      </c>
      <c r="B29" s="2" t="str">
        <v>TF03-485(整箱包装)-V1.1</v>
      </c>
      <c r="C29" s="2">
        <v>521.07</v>
      </c>
      <c r="D29" s="2">
        <v>120</v>
      </c>
      <c r="E29" s="2">
        <v>27.3</v>
      </c>
    </row>
    <row customHeight="true" ht="16" r="30">
      <c r="A30" s="2" t="str">
        <v>13.01.05.005</v>
      </c>
      <c r="B30" s="2" t="str">
        <v>TF03-UART(单品包装)-V1.1</v>
      </c>
      <c r="C30" s="2">
        <v>521.07</v>
      </c>
      <c r="D30" s="2">
        <v>120</v>
      </c>
      <c r="E30" s="2">
        <v>105.9</v>
      </c>
    </row>
    <row customHeight="true" ht="16" r="31">
      <c r="A31" s="2" t="str">
        <v>13.01.05.015</v>
      </c>
      <c r="B31" s="2" t="str">
        <v>TF03-232(整箱包装)-V1.0</v>
      </c>
      <c r="C31" s="2">
        <v>521.07</v>
      </c>
      <c r="D31" s="2">
        <v>120</v>
      </c>
      <c r="E31" s="2">
        <v>27.3</v>
      </c>
    </row>
    <row customHeight="true" ht="16" r="32">
      <c r="A32" s="2" t="str">
        <v>13.01.05.017</v>
      </c>
      <c r="B32" s="2" t="str">
        <v>TF03-UART(整箱包装)-V1.1</v>
      </c>
      <c r="C32" s="2">
        <v>521.07</v>
      </c>
      <c r="D32" s="2">
        <v>120</v>
      </c>
      <c r="E32" s="2">
        <v>27.3</v>
      </c>
    </row>
    <row customHeight="true" ht="16" r="33">
      <c r="A33" s="2" t="str">
        <v>13.01.05.016</v>
      </c>
      <c r="B33" s="2" t="str">
        <v>TF03-232(单品包装)-V1.0</v>
      </c>
      <c r="C33" s="2">
        <v>521.07</v>
      </c>
      <c r="D33" s="2">
        <v>120</v>
      </c>
      <c r="E33" s="2">
        <v>105.9</v>
      </c>
    </row>
    <row customHeight="true" ht="16" r="34">
      <c r="A34" s="2" t="str">
        <v>13.01.05.011</v>
      </c>
      <c r="B34" s="2" t="str">
        <v>TF03-180 4~20mA（单品包装）-V1.0</v>
      </c>
      <c r="C34" s="2">
        <v>521.07</v>
      </c>
      <c r="D34" s="2">
        <v>120</v>
      </c>
      <c r="E34" s="2">
        <v>105.9</v>
      </c>
    </row>
    <row customHeight="true" ht="16" r="35">
      <c r="A35" s="2" t="str">
        <v>13.01.05.013</v>
      </c>
      <c r="B35" s="2" t="str">
        <v>TF03-100 4~20mA（单品包装）-V1.0</v>
      </c>
      <c r="C35" s="2">
        <v>521.07</v>
      </c>
      <c r="D35" s="2">
        <v>120</v>
      </c>
      <c r="E35" s="2">
        <v>105.9</v>
      </c>
    </row>
    <row customHeight="true" ht="16" r="36">
      <c r="A36" s="2" t="str">
        <v>13.01.05.032</v>
      </c>
      <c r="B36" s="2" t="str">
        <v>TF03-UART-无LOGO</v>
      </c>
      <c r="C36" s="2">
        <v>521.07</v>
      </c>
      <c r="D36" s="2">
        <v>120</v>
      </c>
      <c r="E36" s="2">
        <v>253</v>
      </c>
    </row>
    <row customHeight="true" ht="16" r="37">
      <c r="A37" s="2" t="str">
        <v>13.01.05.033</v>
      </c>
      <c r="B37" s="2" t="str">
        <v>TF03-485-无LOGO</v>
      </c>
      <c r="C37" s="2">
        <v>521.07</v>
      </c>
      <c r="D37" s="2">
        <v>120</v>
      </c>
      <c r="E37" s="2">
        <v>253</v>
      </c>
    </row>
    <row customHeight="true" ht="16" r="38">
      <c r="A38" s="2" t="str">
        <v>13.01.02.026</v>
      </c>
      <c r="B38" s="2" t="str">
        <v>TF02-Pro-W(整箱包装)-V1.0</v>
      </c>
      <c r="C38" s="2">
        <v>447</v>
      </c>
      <c r="D38" s="2">
        <v>37</v>
      </c>
      <c r="E38" s="2">
        <v>97</v>
      </c>
    </row>
    <row customHeight="true" ht="16" r="39">
      <c r="A39" s="2" t="str">
        <v>13.01.02.037</v>
      </c>
      <c r="B39" s="2" t="str">
        <v>TF02-Pro-W(单品包装)-V1.0</v>
      </c>
      <c r="C39" s="2">
        <v>447</v>
      </c>
      <c r="D39" s="2">
        <v>37</v>
      </c>
      <c r="E39" s="2">
        <v>75.8</v>
      </c>
    </row>
    <row customHeight="true" ht="16" r="40">
      <c r="A40" s="2" t="str">
        <v>13.01.02.038</v>
      </c>
      <c r="B40" s="2" t="str">
        <v>TF02-Pro-W-485(单品包装)-V1.0</v>
      </c>
      <c r="C40" s="2">
        <v>429</v>
      </c>
      <c r="D40" s="2">
        <v>119</v>
      </c>
      <c r="E40" s="2">
        <v>75.8</v>
      </c>
    </row>
    <row customHeight="true" ht="16" r="41">
      <c r="A41" s="2" t="str">
        <v>13.01.02.030</v>
      </c>
      <c r="B41" s="2" t="str">
        <v>TF02-Pro-W-485(整箱包装)-V1.0</v>
      </c>
      <c r="C41" s="2">
        <v>429</v>
      </c>
      <c r="D41" s="2">
        <v>119</v>
      </c>
      <c r="E41" s="2">
        <v>97</v>
      </c>
    </row>
    <row customHeight="true" ht="16" r="42">
      <c r="A42" s="2" t="str">
        <v>13.01.02.025</v>
      </c>
      <c r="B42" s="2" t="str">
        <v>TF02-Pro-F(整箱包装)-V1.0</v>
      </c>
      <c r="C42" s="2">
        <v>173.5</v>
      </c>
      <c r="D42" s="2">
        <v>119</v>
      </c>
      <c r="E42" s="2">
        <v>97</v>
      </c>
    </row>
    <row customHeight="true" ht="16" r="43">
      <c r="A43" s="2" t="str">
        <v>13.01.02.023</v>
      </c>
      <c r="B43" s="2" t="str">
        <v>TF02-Pro标品(整箱包装)-V1.0</v>
      </c>
      <c r="C43" s="2">
        <v>208</v>
      </c>
      <c r="D43" s="2">
        <v>119</v>
      </c>
      <c r="E43" s="2">
        <v>27.57</v>
      </c>
    </row>
    <row customHeight="true" ht="16" r="44">
      <c r="A44" s="2" t="str">
        <v>13.01.02.024</v>
      </c>
      <c r="B44" s="2" t="str">
        <v>TF02-Pro标品(单品包装)-V1.0</v>
      </c>
      <c r="C44" s="2">
        <v>208</v>
      </c>
      <c r="D44" s="2">
        <v>119</v>
      </c>
      <c r="E44" s="2">
        <v>89.4</v>
      </c>
    </row>
    <row customHeight="true" ht="16" r="45">
      <c r="A45" s="2" t="str">
        <v>13.01.02.039</v>
      </c>
      <c r="B45" s="2" t="str">
        <v>TF02-Pro-Breezer</v>
      </c>
      <c r="C45" s="2">
        <v>208</v>
      </c>
      <c r="D45" s="2">
        <v>119</v>
      </c>
      <c r="E45" s="2">
        <v>27.57</v>
      </c>
    </row>
    <row customHeight="true" ht="16" r="46">
      <c r="A46" s="2" t="str">
        <v>13.01.02.040</v>
      </c>
      <c r="B46" s="2" t="str">
        <v>TF02-Pro-SY</v>
      </c>
      <c r="C46" s="2">
        <v>208</v>
      </c>
      <c r="D46" s="2">
        <v>119</v>
      </c>
      <c r="E46" s="2">
        <v>27.57</v>
      </c>
    </row>
    <row customHeight="true" ht="16" r="47">
      <c r="A47" s="2" t="str">
        <v>13.01.06.004</v>
      </c>
      <c r="B47" s="2" t="str">
        <v>S2R继电器板</v>
      </c>
      <c r="C47" s="2">
        <v>5</v>
      </c>
      <c r="D47" s="2">
        <v>225</v>
      </c>
      <c r="E47" s="2">
        <v>35</v>
      </c>
    </row>
    <row customHeight="true" ht="16" r="48">
      <c r="A48" s="2" t="str">
        <v>13.01.04.048</v>
      </c>
      <c r="B48" s="2" t="str">
        <v>TFmini-i-485(单品包装)-V1.0</v>
      </c>
      <c r="C48" s="2">
        <v>294.98</v>
      </c>
      <c r="D48" s="2">
        <v>44.45</v>
      </c>
      <c r="E48" s="2">
        <v>128.4</v>
      </c>
    </row>
    <row customHeight="true" ht="16" r="49">
      <c r="A49" s="2" t="str">
        <v>13.01.04.046</v>
      </c>
      <c r="B49" s="2" t="str">
        <v>TFmini-i-485(整箱包装)-V1.0</v>
      </c>
      <c r="C49" s="2">
        <v>294.98</v>
      </c>
      <c r="D49" s="2">
        <v>44.45</v>
      </c>
      <c r="E49" s="2">
        <v>60</v>
      </c>
    </row>
    <row customHeight="true" ht="16" r="50">
      <c r="A50" s="2" t="str">
        <v>13.01.04.051</v>
      </c>
      <c r="B50" s="2" t="str">
        <v>TFmini-i-485(整箱) 2m散线</v>
      </c>
      <c r="C50" s="2">
        <v>294.98</v>
      </c>
      <c r="D50" s="2">
        <v>44.45</v>
      </c>
      <c r="E50" s="2">
        <v>60</v>
      </c>
    </row>
    <row customHeight="true" ht="16" r="51">
      <c r="A51" s="2" t="str">
        <v>13.01.04.049</v>
      </c>
      <c r="B51" s="2" t="str">
        <v>TFmini-i-CAN(单品包装)-V1.0</v>
      </c>
      <c r="C51" s="2">
        <v>294.98</v>
      </c>
      <c r="D51" s="2">
        <v>44.45</v>
      </c>
      <c r="E51" s="2">
        <v>128.4</v>
      </c>
    </row>
    <row customHeight="true" ht="16" r="52">
      <c r="A52" s="2" t="str">
        <v>13.01.04.047</v>
      </c>
      <c r="B52" s="2" t="str">
        <v>TFmini-i-CAN(整箱包装)-V1.0</v>
      </c>
      <c r="C52" s="2">
        <v>294.98</v>
      </c>
      <c r="D52" s="2">
        <v>44.45</v>
      </c>
      <c r="E52" s="2">
        <v>60</v>
      </c>
    </row>
    <row customHeight="true" ht="16" r="53">
      <c r="A53" s="2" t="str">
        <v>13.01.04.050</v>
      </c>
      <c r="B53" s="2" t="str">
        <v>TFmini-i-CAN(整箱) 2m散线</v>
      </c>
      <c r="C53" s="2">
        <v>294.98</v>
      </c>
      <c r="D53" s="2">
        <v>44.45</v>
      </c>
      <c r="E53" s="2">
        <v>60</v>
      </c>
    </row>
    <row customHeight="true" ht="16" r="54">
      <c r="A54" s="2" t="str">
        <v>13.01.04.054</v>
      </c>
      <c r="B54" s="2" t="str">
        <v>TFmini-i-CAN(单品包装)-V1.1</v>
      </c>
      <c r="C54" s="2">
        <v>294.98</v>
      </c>
      <c r="D54" s="2">
        <v>44.45</v>
      </c>
      <c r="E54" s="2">
        <v>128.4</v>
      </c>
    </row>
    <row customHeight="true" ht="16" r="55">
      <c r="A55" s="2" t="str">
        <v>13.01.04.055</v>
      </c>
      <c r="B55" s="2" t="str">
        <v>TFmini-i-CAN(整箱包装)-V1.1</v>
      </c>
      <c r="C55" s="2">
        <v>294.98</v>
      </c>
      <c r="D55" s="2">
        <v>44.45</v>
      </c>
      <c r="E55" s="2">
        <v>60</v>
      </c>
    </row>
    <row customHeight="true" ht="16" r="56">
      <c r="A56" s="2" t="str">
        <v>13.01.04.056</v>
      </c>
      <c r="B56" s="2" t="str">
        <v>TFmini-i-CAN-2m散线-V1.1</v>
      </c>
      <c r="C56" s="2">
        <v>294.98</v>
      </c>
      <c r="D56" s="2">
        <v>44.45</v>
      </c>
      <c r="E56" s="2">
        <v>60</v>
      </c>
    </row>
    <row customHeight="true" ht="16" r="57">
      <c r="A57" s="2" t="str">
        <v>13.01.02.035</v>
      </c>
      <c r="B57" s="2" t="str">
        <v>TF02-i-485(单品包装)-V1.0</v>
      </c>
      <c r="C57" s="2">
        <v>370.64</v>
      </c>
      <c r="D57" s="2">
        <v>44.45</v>
      </c>
      <c r="E57" s="2">
        <v>132</v>
      </c>
    </row>
    <row customHeight="true" ht="16" r="58">
      <c r="A58" s="2" t="str">
        <v>13.01.02.033</v>
      </c>
      <c r="B58" s="2" t="str">
        <v>TF02-i-485(整箱包装)-V1.0</v>
      </c>
      <c r="C58" s="2">
        <v>370.64</v>
      </c>
      <c r="D58" s="2">
        <v>44.45</v>
      </c>
      <c r="E58" s="2">
        <v>97</v>
      </c>
    </row>
    <row customHeight="true" ht="16" r="59">
      <c r="A59" s="2" t="str">
        <v>13.01.02.036</v>
      </c>
      <c r="B59" s="2" t="str">
        <v>TF02-i-CAN(单品包装)-V1.0</v>
      </c>
      <c r="C59" s="2">
        <v>370.64</v>
      </c>
      <c r="D59" s="2">
        <v>44.45</v>
      </c>
      <c r="E59" s="2">
        <v>132</v>
      </c>
    </row>
    <row customHeight="true" ht="16" r="60">
      <c r="A60" s="2" t="str">
        <v>13.01.02.034</v>
      </c>
      <c r="B60" s="2" t="str">
        <v>TF02-i-CAN(整箱包装)-V1.0</v>
      </c>
      <c r="C60" s="2">
        <v>370.64</v>
      </c>
      <c r="D60" s="2">
        <v>44.45</v>
      </c>
      <c r="E60" s="2">
        <v>97</v>
      </c>
    </row>
    <row r="61">
      <c r="A61" s="2" t="str">
        <v>13.01.08.011</v>
      </c>
      <c r="B61" s="2" t="str">
        <v>TFmini Plus-YE</v>
      </c>
      <c r="C61" s="2">
        <v>95.41875</v>
      </c>
      <c r="D61" s="2">
        <v>36</v>
      </c>
      <c r="E61" s="2">
        <v>163</v>
      </c>
    </row>
    <row r="62">
      <c r="A62" s="2" t="str">
        <v>13.01.05.035</v>
      </c>
      <c r="B62" s="2" t="str">
        <v>TF03-100-CAN-无logo-SDJL(整箱包装)</v>
      </c>
      <c r="C62" s="2">
        <v>521.07</v>
      </c>
      <c r="D62" s="2">
        <v>120</v>
      </c>
      <c r="E62" s="2">
        <v>253</v>
      </c>
    </row>
    <row r="63">
      <c r="A63" s="2" t="str">
        <v>13.01.05.021</v>
      </c>
      <c r="B63" s="2" t="str">
        <v>TF03-V3-MT</v>
      </c>
      <c r="C63" s="2">
        <v>521.07</v>
      </c>
      <c r="D63" s="2">
        <v>120</v>
      </c>
      <c r="E63" s="2">
        <v>253</v>
      </c>
    </row>
    <row r="64">
      <c r="A64" s="2" t="str">
        <v>13.01.02.031</v>
      </c>
      <c r="B64" s="2" t="str">
        <v>TF02-Pro-I²C(单品包装)-V1.0</v>
      </c>
      <c r="C64" s="2">
        <v>173.5</v>
      </c>
      <c r="D64" s="2">
        <v>119</v>
      </c>
      <c r="E64" s="2">
        <v>89.4</v>
      </c>
    </row>
    <row r="65">
      <c r="A65" s="2" t="str">
        <v>DZ.01.02.023-001</v>
      </c>
      <c r="B65" s="2" t="str">
        <v>TF02-Pro标品(整箱包装)-V1.0</v>
      </c>
      <c r="C65" s="2">
        <v>208</v>
      </c>
      <c r="D65" s="2">
        <v>119</v>
      </c>
      <c r="E65" s="2">
        <v>27.57</v>
      </c>
    </row>
    <row customHeight="true" ht="20" r="66">
      <c r="A66" s="2"/>
      <c r="B66" s="2"/>
      <c r="C66" s="2"/>
      <c r="D66" s="2"/>
      <c r="E66" s="2"/>
    </row>
    <row customHeight="true" ht="20" r="67">
      <c r="A67" s="2"/>
      <c r="B67" s="2"/>
      <c r="C67" s="2"/>
      <c r="D67" s="2"/>
      <c r="E67" s="2"/>
    </row>
    <row customHeight="true" ht="20" r="68">
      <c r="A68" s="2"/>
      <c r="B68" s="2"/>
      <c r="C68" s="2"/>
      <c r="D68" s="2"/>
      <c r="E68" s="2"/>
    </row>
    <row customHeight="true" ht="20" r="69">
      <c r="A69" s="2"/>
      <c r="B69" s="2"/>
      <c r="C69" s="2"/>
      <c r="D69" s="2"/>
      <c r="E69" s="2"/>
    </row>
    <row customHeight="true" ht="20" r="70">
      <c r="A70" s="2"/>
      <c r="B70" s="2"/>
      <c r="C70" s="2"/>
      <c r="D70" s="2"/>
      <c r="E70" s="2"/>
    </row>
    <row customHeight="true" ht="20" r="71">
      <c r="A71" s="2"/>
      <c r="B71" s="2"/>
      <c r="C71" s="2"/>
      <c r="D71" s="2"/>
      <c r="E71" s="2"/>
    </row>
    <row customHeight="true" ht="20" r="72">
      <c r="A72" s="2"/>
      <c r="B72" s="2"/>
      <c r="C72" s="2"/>
      <c r="D72" s="2"/>
      <c r="E72" s="2"/>
    </row>
    <row customHeight="true" ht="20" r="73">
      <c r="A73" s="2"/>
      <c r="B73" s="2"/>
      <c r="C73" s="2"/>
      <c r="D73" s="2"/>
      <c r="E73" s="2"/>
    </row>
    <row customHeight="true" ht="20" r="74">
      <c r="A74" s="2"/>
      <c r="B74" s="2"/>
      <c r="C74" s="2"/>
      <c r="D74" s="2"/>
      <c r="E74" s="2"/>
    </row>
    <row customHeight="true" ht="20" r="75">
      <c r="A75" s="2"/>
      <c r="B75" s="2"/>
      <c r="C75" s="2"/>
      <c r="D75" s="2"/>
      <c r="E75" s="2"/>
    </row>
    <row customHeight="true" ht="20" r="76">
      <c r="A76" s="2"/>
      <c r="B76" s="2"/>
      <c r="C76" s="2"/>
      <c r="D76" s="2"/>
      <c r="E76" s="2"/>
    </row>
  </sheetData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33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10"/>
  </cols>
  <sheetData>
    <row r="1">
      <c r="A1" s="2" t="str">
        <v>code</v>
      </c>
      <c r="B1" s="2" t="str">
        <v>product_name</v>
      </c>
      <c r="C1" s="2" t="str">
        <v>工序1</v>
      </c>
      <c r="D1" s="2" t="str">
        <v>工序2</v>
      </c>
      <c r="E1" s="2" t="str">
        <v>工序3</v>
      </c>
      <c r="F1" s="2" t="str">
        <v>工序4</v>
      </c>
      <c r="G1" s="2" t="str">
        <v>工序5</v>
      </c>
      <c r="H1" s="2" t="str">
        <v>工序6</v>
      </c>
      <c r="I1" s="2" t="str">
        <v>工序7</v>
      </c>
      <c r="J1" s="2" t="str">
        <v>工序8</v>
      </c>
      <c r="K1" s="2" t="str">
        <v>测试</v>
      </c>
      <c r="L1" s="2" t="str">
        <v>包装</v>
      </c>
    </row>
    <row r="2">
      <c r="A2" s="2" t="str">
        <v>13.01.04.041</v>
      </c>
      <c r="B2" s="2" t="str">
        <v>TFmini-S-V1.8.1(单品包装)-V1.0</v>
      </c>
      <c r="C2" s="3">
        <v>2.28</v>
      </c>
      <c r="D2" s="3">
        <v>3.42</v>
      </c>
      <c r="E2" s="3">
        <v>7.98</v>
      </c>
      <c r="F2" s="3">
        <v>13.68</v>
      </c>
      <c r="H2" s="3">
        <v>12.54</v>
      </c>
      <c r="K2" s="2">
        <v>40.75</v>
      </c>
      <c r="L2" s="2">
        <v>77.31</v>
      </c>
    </row>
    <row r="3">
      <c r="A3" s="2" t="str">
        <v>13.01.04.042</v>
      </c>
      <c r="B3" s="2" t="str">
        <v>TFmini-S-V1.8.1(整箱包装)-V1.0</v>
      </c>
      <c r="C3" s="3">
        <v>2.28</v>
      </c>
      <c r="D3" s="3">
        <v>3.42</v>
      </c>
      <c r="F3" s="3">
        <v>7.98</v>
      </c>
      <c r="H3" s="3">
        <v>13.68</v>
      </c>
      <c r="I3" s="3">
        <v>12.54</v>
      </c>
      <c r="K3" s="2">
        <v>40.75</v>
      </c>
      <c r="L3" s="2">
        <v>6</v>
      </c>
    </row>
    <row r="4">
      <c r="A4" s="2" t="str">
        <v>13.01.07.001</v>
      </c>
      <c r="B4" s="2" t="str">
        <v>TF-luna(标品/单品包装)-V1.0</v>
      </c>
      <c r="C4" s="3">
        <v>1.16</v>
      </c>
      <c r="D4" s="3">
        <v>4.1</v>
      </c>
      <c r="E4" s="3">
        <v>5.13</v>
      </c>
      <c r="F4" s="3">
        <v>10.83</v>
      </c>
      <c r="J4" s="3">
        <v>9.69</v>
      </c>
      <c r="K4" s="2">
        <v>24</v>
      </c>
      <c r="L4" s="2">
        <v>36.98</v>
      </c>
    </row>
    <row r="5">
      <c r="A5" s="2" t="str">
        <v>13.01.07.002</v>
      </c>
      <c r="B5" s="2" t="str">
        <v>TF-luna(标品/整箱包装)-V1.0</v>
      </c>
      <c r="C5" s="3">
        <v>1.16</v>
      </c>
      <c r="D5" s="3">
        <v>4.1</v>
      </c>
      <c r="E5" s="3">
        <v>5.13</v>
      </c>
      <c r="F5" s="3">
        <v>10.83</v>
      </c>
      <c r="G5" s="3">
        <v>9.69</v>
      </c>
      <c r="K5" s="2">
        <v>24</v>
      </c>
      <c r="L5" s="2">
        <v>2</v>
      </c>
    </row>
    <row r="6">
      <c r="A6" s="2" t="str">
        <v>13.01.08.005</v>
      </c>
      <c r="B6" s="2" t="str">
        <v>TFmini Plus-2400标品(单品包装)-V1.0</v>
      </c>
      <c r="C6" s="3">
        <v>2.85</v>
      </c>
      <c r="D6" s="4">
        <v>6.73</v>
      </c>
      <c r="E6" s="3">
        <v>10.83</v>
      </c>
      <c r="F6" s="3">
        <v>10.15</v>
      </c>
      <c r="G6" s="3">
        <v>11.4</v>
      </c>
      <c r="H6" s="3">
        <v>6.84</v>
      </c>
      <c r="I6" s="3">
        <v>11.4</v>
      </c>
      <c r="J6" s="3">
        <v>13.68</v>
      </c>
      <c r="K6" s="2">
        <v>79.66</v>
      </c>
      <c r="L6" s="2">
        <v>103.5</v>
      </c>
    </row>
    <row r="7">
      <c r="A7" s="2" t="str">
        <v>13.01.08.006</v>
      </c>
      <c r="B7" s="2" t="str">
        <v>TFmini Plus-2400标品(整箱包装)-V1.0</v>
      </c>
      <c r="C7" s="3">
        <v>2.85</v>
      </c>
      <c r="D7" s="4">
        <v>6.73</v>
      </c>
      <c r="E7" s="3">
        <v>10.83</v>
      </c>
      <c r="F7" s="3">
        <v>10.15</v>
      </c>
      <c r="G7" s="3">
        <v>11.4</v>
      </c>
      <c r="H7" s="3">
        <v>6.84</v>
      </c>
      <c r="I7" s="3">
        <v>11.4</v>
      </c>
      <c r="J7" s="3">
        <v>13.68</v>
      </c>
      <c r="K7" s="2">
        <v>79.66</v>
      </c>
      <c r="L7" s="2">
        <v>43.3</v>
      </c>
    </row>
    <row r="8"/>
    <row r="9">
      <c r="C9" s="3"/>
    </row>
    <row r="10">
      <c r="C10" s="3"/>
    </row>
    <row r="11">
      <c r="C11" s="3"/>
      <c r="F11" s="3"/>
      <c r="G11" s="3"/>
      <c r="H11" s="3"/>
      <c r="I11" s="3"/>
    </row>
    <row r="12">
      <c r="F12" s="3"/>
      <c r="G12" s="3"/>
      <c r="I12" s="3"/>
    </row>
    <row r="13">
      <c r="C13" s="3"/>
      <c r="F13" s="3"/>
      <c r="G13" s="3"/>
      <c r="I13" s="3"/>
    </row>
    <row r="14">
      <c r="F14" s="3"/>
      <c r="G14" s="3"/>
      <c r="H14" s="3"/>
      <c r="I14" s="3"/>
    </row>
  </sheetData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9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19"/>
    <col collapsed="false" customWidth="true" hidden="false" max="9" min="9" style="0" width="9"/>
    <col collapsed="false" customWidth="true" hidden="false" max="10" min="10" style="0" width="18"/>
    <col collapsed="false" customWidth="true" hidden="false" max="11" min="11" style="0" width="10"/>
    <col collapsed="false" customWidth="true" hidden="false" max="12" min="12" style="0" width="9"/>
    <col collapsed="false" customWidth="true" hidden="false" max="13" min="13" style="0" width="20"/>
    <col collapsed="false" customWidth="true" hidden="false" max="14" min="14" style="0" width="13"/>
    <col collapsed="false" customWidth="true" hidden="false" max="15" min="15" style="0" width="9"/>
    <col collapsed="false" customWidth="true" hidden="false" max="16" min="16" style="0" width="20"/>
    <col collapsed="false" customWidth="true" hidden="false" max="17" min="17" style="0" width="11"/>
    <col collapsed="false" customWidth="true" hidden="false" max="18" min="18" style="0" width="9"/>
    <col collapsed="false" customWidth="true" hidden="false" max="19" min="19" style="0" width="20"/>
    <col collapsed="false" customWidth="true" hidden="false" max="20" min="20" style="0" width="11"/>
    <col collapsed="false" customWidth="true" hidden="false" max="21" min="21" style="0" width="11"/>
    <col collapsed="false" customWidth="true" hidden="false" max="22" min="22" style="0" width="11"/>
    <col collapsed="false" customWidth="true" hidden="false" max="23" min="23" style="0" width="10"/>
    <col collapsed="false" customWidth="true" hidden="false" max="24" min="24" style="0" width="9"/>
    <col collapsed="false" customWidth="true" hidden="false" max="25" min="25" style="0" width="12"/>
    <col collapsed="false" customWidth="true" hidden="false" max="26" min="26" style="0" width="9"/>
    <col collapsed="false" customWidth="true" hidden="false" max="27" min="27" style="0" width="9"/>
    <col collapsed="false" customWidth="true" hidden="false" max="28" min="28" style="0" width="17"/>
    <col collapsed="false" customWidth="true" hidden="false" max="29" min="29" style="0" width="10"/>
    <col collapsed="false" customWidth="true" hidden="false" max="30" min="30" style="0" width="10"/>
    <col collapsed="false" customWidth="true" hidden="false" max="31" min="31" style="0" width="10"/>
  </cols>
  <sheetData>
    <row r="1">
      <c r="A1" s="6" t="str">
        <v>产品</v>
      </c>
      <c r="B1" s="6" t="str">
        <v>process1</v>
      </c>
      <c r="C1" s="6" t="str">
        <v>process1</v>
      </c>
      <c r="D1" s="6" t="str">
        <v>process1</v>
      </c>
      <c r="E1" s="6" t="str">
        <v>process2</v>
      </c>
      <c r="F1" s="6" t="str">
        <v>process2</v>
      </c>
      <c r="G1" s="6" t="str">
        <v>process2</v>
      </c>
      <c r="H1" s="6" t="str">
        <v>process3</v>
      </c>
      <c r="I1" s="6" t="str">
        <v>process3</v>
      </c>
      <c r="J1" s="6" t="str">
        <v>process3</v>
      </c>
      <c r="K1" s="6" t="str">
        <v>process4</v>
      </c>
      <c r="L1" s="6" t="str">
        <v>process4</v>
      </c>
      <c r="M1" s="6" t="str">
        <v>process4</v>
      </c>
      <c r="N1" s="6" t="str">
        <v>process5</v>
      </c>
      <c r="O1" s="6" t="str">
        <v>process5</v>
      </c>
      <c r="P1" s="6" t="str">
        <v>process5</v>
      </c>
      <c r="Q1" s="6" t="str">
        <v>process6</v>
      </c>
      <c r="R1" s="6" t="str">
        <v>process6</v>
      </c>
      <c r="S1" s="6" t="str">
        <v>process6</v>
      </c>
      <c r="T1" s="6" t="str">
        <v>process7</v>
      </c>
      <c r="U1" s="6" t="str">
        <v>process7</v>
      </c>
      <c r="V1" s="6" t="str">
        <v>process7</v>
      </c>
      <c r="W1" s="6" t="str">
        <v>process8</v>
      </c>
      <c r="X1" s="6" t="str">
        <v>process8</v>
      </c>
      <c r="Y1" s="6" t="str">
        <v>process8</v>
      </c>
      <c r="Z1" s="6" t="str">
        <v>process9</v>
      </c>
      <c r="AA1" s="8" t="str">
        <v>process9</v>
      </c>
      <c r="AB1" s="6" t="str">
        <v>process9</v>
      </c>
      <c r="AC1" s="6" t="str">
        <v>process10</v>
      </c>
      <c r="AD1" s="6" t="str">
        <v>process10</v>
      </c>
      <c r="AE1" s="6" t="str">
        <v>process10</v>
      </c>
    </row>
    <row customHeight="true" ht="20" r="2">
      <c r="A2" s="5"/>
      <c r="B2" s="9" t="str">
        <v>名称</v>
      </c>
      <c r="C2" s="9" t="str">
        <v>员工</v>
      </c>
      <c r="D2" s="5" t="str">
        <v>机器ID</v>
      </c>
      <c r="E2" s="9" t="str">
        <v>名称</v>
      </c>
      <c r="F2" s="9" t="str">
        <v>员工</v>
      </c>
      <c r="G2" s="5" t="str">
        <v>机器ID</v>
      </c>
      <c r="H2" s="9" t="str">
        <v>名称</v>
      </c>
      <c r="I2" s="6" t="str">
        <v>员工</v>
      </c>
      <c r="J2" s="7" t="str">
        <v>机器ID</v>
      </c>
      <c r="K2" s="6" t="str">
        <v>名称</v>
      </c>
      <c r="L2" s="6" t="str">
        <v>员工</v>
      </c>
      <c r="M2" s="7" t="str">
        <v>机器ID</v>
      </c>
      <c r="N2" s="6" t="str">
        <v>名称</v>
      </c>
      <c r="O2" s="6" t="str">
        <v>员工</v>
      </c>
      <c r="P2" s="7" t="str">
        <v>机器ID</v>
      </c>
      <c r="Q2" s="6" t="str">
        <v>名称</v>
      </c>
      <c r="R2" s="6" t="str">
        <v>员工</v>
      </c>
      <c r="S2" s="7" t="str">
        <v>机器ID</v>
      </c>
      <c r="T2" s="6" t="str">
        <v>名称</v>
      </c>
      <c r="U2" s="6" t="str">
        <v>员工</v>
      </c>
      <c r="V2" s="7" t="str">
        <v>机器ID</v>
      </c>
      <c r="W2" s="6" t="str">
        <v>名称</v>
      </c>
      <c r="X2" s="6" t="str">
        <v>员工</v>
      </c>
      <c r="Y2" s="7" t="str">
        <v>机器ID</v>
      </c>
      <c r="Z2" s="6" t="str">
        <v>名称</v>
      </c>
      <c r="AA2" s="8" t="str">
        <v>员工</v>
      </c>
      <c r="AB2" s="7" t="str">
        <v>机器ID</v>
      </c>
      <c r="AC2" s="6" t="str">
        <v>名称</v>
      </c>
      <c r="AD2" s="6" t="str">
        <v>员工</v>
      </c>
      <c r="AE2" s="7" t="str">
        <v>机器ID</v>
      </c>
    </row>
    <row r="3">
      <c r="A3" s="11" t="str">
        <v>13.01.07.001</v>
      </c>
      <c r="B3" s="6" t="str">
        <v>主板烧写</v>
      </c>
      <c r="C3" s="7" t="str">
        <v>LUNA-1</v>
      </c>
      <c r="D3" s="6" t="str">
        <v>TF-luna烧写工装</v>
      </c>
      <c r="E3" s="7" t="str">
        <v>PCBA 分板</v>
      </c>
      <c r="F3" s="7" t="str">
        <v>LUNA-2</v>
      </c>
      <c r="G3" s="6" t="str">
        <v>分板治具</v>
      </c>
      <c r="H3" s="7" t="str">
        <v>安装主板+上料</v>
      </c>
      <c r="I3" s="12" t="str">
        <v>LUNA-2</v>
      </c>
      <c r="J3" s="10"/>
      <c r="K3" s="7" t="str">
        <v>主板打螺丝</v>
      </c>
      <c r="L3" s="10" t="str">
        <v>LUNA-3</v>
      </c>
      <c r="M3" s="10"/>
      <c r="N3" s="7" t="str">
        <v>贴SN标签+装盘</v>
      </c>
      <c r="O3" s="10" t="str">
        <v>LUNA-1</v>
      </c>
      <c r="P3" s="10"/>
      <c r="Q3" s="7" t="str">
        <v>测试</v>
      </c>
      <c r="R3" s="7"/>
      <c r="S3" s="7" t="str">
        <v>luna-测试工装</v>
      </c>
      <c r="T3" s="7" t="str">
        <v>包装</v>
      </c>
      <c r="U3" s="7"/>
      <c r="V3" s="7"/>
      <c r="W3" s="7"/>
      <c r="X3" s="7"/>
      <c r="Y3" s="7"/>
      <c r="Z3" s="7"/>
      <c r="AA3" s="14"/>
      <c r="AB3" s="7"/>
      <c r="AC3" s="7"/>
      <c r="AD3" s="13"/>
      <c r="AE3" s="13"/>
    </row>
    <row r="4">
      <c r="A4" s="11" t="str">
        <v>13.01.04.041</v>
      </c>
      <c r="B4" s="6" t="str">
        <v>主板烧写</v>
      </c>
      <c r="C4" s="7" t="str">
        <v>mini-s-1</v>
      </c>
      <c r="D4" s="6" t="str">
        <v>TF-mini-V1.8.1烧录工装</v>
      </c>
      <c r="E4" s="7" t="str">
        <v>PCBA 分板</v>
      </c>
      <c r="F4" s="7" t="str">
        <v>mini-s-2</v>
      </c>
      <c r="G4" s="6" t="str">
        <v>分板治具</v>
      </c>
      <c r="H4" s="7" t="str">
        <v>安装主板+上料</v>
      </c>
      <c r="I4" s="16" t="str">
        <v>mini-s-2</v>
      </c>
      <c r="J4" s="7"/>
      <c r="K4" s="7" t="str">
        <v>主板打螺丝</v>
      </c>
      <c r="L4" s="7" t="str">
        <v>mini-s-3</v>
      </c>
      <c r="M4" s="7" t="str">
        <v>Tfmini-mini-s自动螺丝</v>
      </c>
      <c r="N4" s="7" t="str">
        <v>贴SN标签+装盘</v>
      </c>
      <c r="O4" s="7" t="str">
        <v>mini-s-1</v>
      </c>
      <c r="P4" s="7"/>
      <c r="Q4" s="7" t="str">
        <v>测试</v>
      </c>
      <c r="R4" s="7"/>
      <c r="S4" s="15" t="str">
        <v>TF-mini-S校准测试工装</v>
      </c>
      <c r="T4" s="7" t="str">
        <v>包装</v>
      </c>
      <c r="U4" s="7"/>
      <c r="V4" s="7"/>
      <c r="W4" s="7"/>
      <c r="X4" s="7"/>
      <c r="Y4" s="7"/>
      <c r="Z4" s="7"/>
      <c r="AA4" s="14"/>
      <c r="AB4" s="7"/>
      <c r="AC4" s="7"/>
      <c r="AD4" s="7"/>
      <c r="AE4" s="7"/>
      <c r="AF4" s="1"/>
      <c r="AG4" s="1"/>
      <c r="AH4" s="1"/>
      <c r="AI4" s="1"/>
      <c r="AJ4" s="1"/>
      <c r="AK4" s="1"/>
    </row>
    <row r="5">
      <c r="A5" s="11" t="str">
        <v>13.01.08.005</v>
      </c>
      <c r="B5" s="6" t="str">
        <v>主板烧写</v>
      </c>
      <c r="C5" s="7" t="str">
        <v>plus-1</v>
      </c>
      <c r="D5" s="6" t="str">
        <v>TF-mini-plus-烧写工装</v>
      </c>
      <c r="E5" s="7" t="str">
        <v>PCBA 分板+装壳+上料</v>
      </c>
      <c r="F5" s="7" t="str">
        <v>plus-2</v>
      </c>
      <c r="G5" s="6" t="str">
        <v>分板治具</v>
      </c>
      <c r="H5" s="7" t="str">
        <v>主板打螺丝+下料</v>
      </c>
      <c r="I5" s="16" t="str">
        <v>plus-3</v>
      </c>
      <c r="J5" s="15" t="str">
        <v>TF-PLUS自动螺丝机</v>
      </c>
      <c r="K5" s="7" t="str">
        <v>贴SN</v>
      </c>
      <c r="L5" s="7" t="str">
        <v>plus-4</v>
      </c>
      <c r="M5" s="7"/>
      <c r="N5" s="7" t="str">
        <v>后盖穿线</v>
      </c>
      <c r="O5" s="7" t="str">
        <v>plus-1</v>
      </c>
      <c r="P5" s="7" t="str">
        <v>TFminip-lus尾线组装工具</v>
      </c>
      <c r="Q5" s="7" t="str">
        <v>点胶+UV固化</v>
      </c>
      <c r="R5" s="7" t="str">
        <v>plus-2</v>
      </c>
      <c r="S5" s="7"/>
      <c r="T5" s="7" t="str">
        <v>后壳端子组装</v>
      </c>
      <c r="U5" s="7" t="str">
        <v>plus-3</v>
      </c>
      <c r="V5" s="7"/>
      <c r="W5" s="7" t="str">
        <v>超声波焊接</v>
      </c>
      <c r="X5" s="7" t="str">
        <v>plus-4</v>
      </c>
      <c r="Y5" s="15" t="str">
        <v>超声波焊接机</v>
      </c>
      <c r="Z5" s="7" t="str">
        <v>测试+定点</v>
      </c>
      <c r="AA5" s="14"/>
      <c r="AB5" s="7" t="str">
        <v>TF-plus校准测试工装</v>
      </c>
      <c r="AC5" s="7" t="str">
        <v>包装</v>
      </c>
      <c r="AD5" s="13"/>
      <c r="AE5" s="13"/>
    </row>
    <row customHeight="true" hidden="true" ht="19" r="6">
      <c r="A6" s="18" t="str">
        <v>mini-s-r</v>
      </c>
      <c r="B6" s="17" t="str">
        <v>主板烧写</v>
      </c>
      <c r="C6" s="18"/>
      <c r="D6" s="18"/>
      <c r="E6" s="18" t="str">
        <v>pcba端子点胶固定</v>
      </c>
      <c r="F6" s="18"/>
      <c r="G6" s="18"/>
      <c r="H6" s="18" t="str">
        <v>pcba分板</v>
      </c>
      <c r="I6" s="7"/>
      <c r="J6" s="7"/>
      <c r="K6" s="7" t="str">
        <v>安装主板</v>
      </c>
      <c r="L6" s="7"/>
      <c r="M6" s="7"/>
      <c r="N6" s="7" t="str">
        <v>贴SN标签</v>
      </c>
      <c r="O6" s="7"/>
      <c r="P6" s="7"/>
      <c r="Q6" s="7" t="str">
        <v>刷三防漆</v>
      </c>
      <c r="R6" s="7"/>
      <c r="S6" s="7"/>
      <c r="T6" s="7" t="str">
        <v>校准测试</v>
      </c>
      <c r="U6" s="7"/>
      <c r="V6" s="7"/>
      <c r="W6" s="7" t="str">
        <v>光板筛选</v>
      </c>
      <c r="X6" s="7"/>
      <c r="Y6" s="7"/>
      <c r="Z6" s="7" t="str">
        <v>包装</v>
      </c>
      <c r="AA6" s="14"/>
      <c r="AB6" s="7"/>
      <c r="AC6" s="7"/>
      <c r="AD6" s="13"/>
      <c r="AE6" s="13"/>
    </row>
    <row r="7"/>
    <row r="8"/>
    <row r="9"/>
    <row r="10"/>
    <row r="11"/>
    <row r="12"/>
    <row r="13"/>
    <row r="14">
      <c r="L14" s="3" t="str" xml:space="preserve">
        <v> </v>
      </c>
    </row>
  </sheetData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9"/>
    <col collapsed="false" customWidth="true" hidden="false" max="3" min="3" style="0" width="9"/>
  </cols>
  <sheetData>
    <row r="1">
      <c r="A1" s="2" t="str">
        <v>物料编码</v>
      </c>
      <c r="B1" s="2" t="str">
        <v>前置工序</v>
      </c>
      <c r="C1" s="2" t="str">
        <v>后缀工序</v>
      </c>
    </row>
    <row r="2">
      <c r="A2" s="2" t="str">
        <v>13.01.04.041</v>
      </c>
      <c r="B2" s="2">
        <v>1</v>
      </c>
      <c r="C2" s="2">
        <v>5</v>
      </c>
    </row>
    <row r="3">
      <c r="A3" s="2" t="str">
        <v>13.01.04.041</v>
      </c>
      <c r="B3" s="2">
        <v>2</v>
      </c>
      <c r="C3" s="2">
        <v>3</v>
      </c>
    </row>
    <row r="4">
      <c r="A4" s="2" t="str">
        <v>13.01.04.042</v>
      </c>
      <c r="B4" s="2">
        <v>1</v>
      </c>
      <c r="C4" s="2">
        <v>5</v>
      </c>
    </row>
    <row r="5">
      <c r="A5" s="2" t="str">
        <v>13.01.04.042</v>
      </c>
      <c r="B5" s="2">
        <v>2</v>
      </c>
      <c r="C5" s="2">
        <v>3</v>
      </c>
    </row>
    <row r="6">
      <c r="A6" s="2" t="str">
        <v>13.01.07.001</v>
      </c>
      <c r="B6" s="2">
        <v>1</v>
      </c>
      <c r="C6" s="2">
        <v>5</v>
      </c>
    </row>
    <row r="7">
      <c r="A7" s="2" t="str">
        <v>13.01.07.001</v>
      </c>
      <c r="B7" s="2">
        <v>2</v>
      </c>
      <c r="C7" s="2">
        <v>3</v>
      </c>
    </row>
    <row r="8">
      <c r="A8" s="2" t="str">
        <v>13.01.07.002</v>
      </c>
      <c r="B8" s="2">
        <v>1</v>
      </c>
      <c r="C8" s="2">
        <v>5</v>
      </c>
    </row>
    <row r="9">
      <c r="A9" s="2" t="str">
        <v>13.01.07.002</v>
      </c>
      <c r="B9" s="2">
        <v>2</v>
      </c>
      <c r="C9" s="2">
        <v>3</v>
      </c>
    </row>
    <row r="10">
      <c r="A10" s="2" t="str">
        <v>13.01.08.005</v>
      </c>
      <c r="B10" s="2">
        <v>1</v>
      </c>
      <c r="C10" s="2">
        <v>5</v>
      </c>
    </row>
    <row r="11">
      <c r="A11" s="2" t="str">
        <v>13.01.08.005</v>
      </c>
      <c r="B11" s="2">
        <v>2</v>
      </c>
      <c r="C11" s="2">
        <v>6</v>
      </c>
    </row>
    <row r="12">
      <c r="A12" s="2" t="str">
        <v>13.01.08.005</v>
      </c>
      <c r="B12" s="2">
        <v>3</v>
      </c>
      <c r="C12" s="2">
        <v>7</v>
      </c>
    </row>
    <row r="13">
      <c r="A13" s="2" t="str">
        <v>13.01.08.005</v>
      </c>
      <c r="B13" s="2">
        <v>4</v>
      </c>
      <c r="C13" s="2">
        <v>8</v>
      </c>
    </row>
    <row r="14">
      <c r="A14" s="2" t="str">
        <v>13.01.08.006</v>
      </c>
      <c r="B14" s="2">
        <v>1</v>
      </c>
      <c r="C14" s="2">
        <v>5</v>
      </c>
    </row>
    <row r="15">
      <c r="A15" s="2" t="str">
        <v>13.01.08.006</v>
      </c>
      <c r="B15" s="2">
        <v>2</v>
      </c>
      <c r="C15" s="2">
        <v>6</v>
      </c>
    </row>
    <row r="16">
      <c r="A16" s="2" t="str">
        <v>13.01.08.006</v>
      </c>
      <c r="B16" s="2">
        <v>3</v>
      </c>
      <c r="C16" s="2">
        <v>7</v>
      </c>
    </row>
    <row r="17">
      <c r="A17" s="2" t="str">
        <v>13.01.08.006</v>
      </c>
      <c r="B17" s="2">
        <v>4</v>
      </c>
      <c r="C17" s="2">
        <v>8</v>
      </c>
    </row>
  </sheetData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2" min="2" style="0" width="38"/>
    <col collapsed="false" customWidth="true" hidden="false" max="3" min="3" style="0" width="6"/>
    <col collapsed="false" customWidth="true" hidden="false" max="4" min="4" style="0" width="13"/>
    <col collapsed="false" customWidth="true" hidden="true" max="4" min="4" style="0" width="13"/>
    <col collapsed="false" customWidth="true" hidden="false" max="5" min="5" style="0" width="12"/>
    <col collapsed="false" customWidth="true" hidden="false" max="6" min="6" style="0" width="9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14"/>
  </cols>
  <sheetData>
    <row r="1">
      <c r="A1" s="7" t="str">
        <v>序号</v>
      </c>
      <c r="B1" s="7" t="str">
        <v>机器名称</v>
      </c>
      <c r="C1" s="7" t="str">
        <v>数量</v>
      </c>
      <c r="D1" s="7" t="str">
        <v>应用类型</v>
      </c>
      <c r="E1" s="7" t="str">
        <v>物料编码</v>
      </c>
      <c r="F1" s="7" t="str">
        <v>工序</v>
      </c>
      <c r="H1" s="3" t="str">
        <v>员工</v>
      </c>
      <c r="I1" s="3" t="str">
        <v>物料编码</v>
      </c>
      <c r="J1" s="3" t="str">
        <v>工序</v>
      </c>
    </row>
    <row r="2">
      <c r="A2" s="7" t="str">
        <v>JQ-ID1</v>
      </c>
      <c r="B2" s="6" t="str">
        <v>TF-luna烧写工装</v>
      </c>
      <c r="C2" s="19">
        <v>1</v>
      </c>
      <c r="D2" s="6" t="str">
        <v>专用</v>
      </c>
      <c r="E2" s="6" t="str">
        <v>13.01.07.001</v>
      </c>
      <c r="F2" s="6" t="str">
        <v>工序1</v>
      </c>
      <c r="H2" s="3" t="str">
        <v>YG-ID1</v>
      </c>
    </row>
    <row r="3">
      <c r="A3" s="7" t="str">
        <v>JQ-ID2</v>
      </c>
      <c r="B3" s="6" t="str">
        <v>分板治具</v>
      </c>
      <c r="C3" s="6">
        <v>2</v>
      </c>
      <c r="D3" s="6" t="str">
        <v>公用</v>
      </c>
      <c r="E3" s="6" t="str">
        <v>13.01.07.001</v>
      </c>
      <c r="F3" s="6" t="str">
        <v>工序2</v>
      </c>
      <c r="H3" s="3" t="str">
        <v>YG-ID2</v>
      </c>
    </row>
    <row r="4">
      <c r="A4" s="7" t="str">
        <v>JQ-ID3</v>
      </c>
      <c r="B4" s="6" t="str">
        <v>TF-luna自动螺丝机</v>
      </c>
      <c r="C4" s="6">
        <v>1</v>
      </c>
      <c r="D4" s="6" t="str">
        <v>专用</v>
      </c>
      <c r="E4" s="6" t="str">
        <v>13.01.07.001</v>
      </c>
      <c r="F4" s="6" t="str">
        <v>工序4</v>
      </c>
      <c r="H4" s="3" t="str">
        <v>YG-ID3</v>
      </c>
    </row>
    <row r="5">
      <c r="A5" s="7" t="str">
        <v>JQ-ID4</v>
      </c>
      <c r="B5" s="6" t="str">
        <v>TF-luna校准工装</v>
      </c>
      <c r="C5" s="6">
        <v>1</v>
      </c>
      <c r="D5" s="6" t="str">
        <v>专用</v>
      </c>
      <c r="E5" s="6" t="str">
        <v>13.01.07.001</v>
      </c>
      <c r="F5" s="6" t="str">
        <v>工序6</v>
      </c>
      <c r="H5" s="3" t="str">
        <v>YG-ID4</v>
      </c>
    </row>
    <row r="6">
      <c r="A6" s="7" t="str">
        <v>JQ-ID5</v>
      </c>
      <c r="B6" s="6" t="str">
        <v>TF-mini-V1.8.1烧录工装（10拼板）</v>
      </c>
      <c r="C6" s="6">
        <v>1</v>
      </c>
      <c r="D6" s="6" t="str">
        <v>专用</v>
      </c>
      <c r="E6" s="7" t="str">
        <v>13.01.04.041</v>
      </c>
      <c r="F6" s="6" t="str">
        <v>工序1</v>
      </c>
      <c r="H6" s="3" t="str">
        <v>YG-ID5</v>
      </c>
    </row>
    <row r="7">
      <c r="A7" s="7" t="str">
        <v>JQ-ID6</v>
      </c>
      <c r="B7" s="6" t="str">
        <v>Tfmini-mini-s自动螺丝机</v>
      </c>
      <c r="C7" s="6">
        <v>1</v>
      </c>
      <c r="D7" s="6" t="str">
        <v>专用</v>
      </c>
      <c r="E7" s="7" t="str">
        <v>13.01.04.041</v>
      </c>
      <c r="F7" s="6" t="str">
        <v>工序4</v>
      </c>
      <c r="H7" s="3" t="str">
        <v>YG-ID6</v>
      </c>
    </row>
    <row r="8">
      <c r="A8" s="7" t="str">
        <v>JQ-ID7</v>
      </c>
      <c r="B8" s="6" t="str">
        <v>TF-mini-S校准测试工装</v>
      </c>
      <c r="C8" s="6">
        <v>1</v>
      </c>
      <c r="D8" s="6" t="str">
        <v>专用</v>
      </c>
      <c r="E8" s="7" t="str">
        <v>13.01.04.041</v>
      </c>
      <c r="F8" s="6" t="str">
        <v>工序6</v>
      </c>
      <c r="H8" s="3" t="str">
        <v>YG-ID7</v>
      </c>
    </row>
    <row r="9">
      <c r="A9" s="7" t="str">
        <v>JQ-ID8</v>
      </c>
      <c r="B9" s="6" t="str">
        <v>TFmini-plus-V2整板烧写工装</v>
      </c>
      <c r="C9" s="6">
        <v>1</v>
      </c>
      <c r="D9" s="6" t="str">
        <v>专用</v>
      </c>
      <c r="E9" s="7" t="str">
        <v>13.01.08.005</v>
      </c>
      <c r="F9" s="6" t="str">
        <v>工序1</v>
      </c>
      <c r="H9" s="3" t="str">
        <v>YG-ID8</v>
      </c>
    </row>
    <row r="10">
      <c r="A10" s="7" t="str">
        <v>JQ-ID9</v>
      </c>
      <c r="B10" s="6" t="str">
        <v>TF-PLUS自动螺丝机</v>
      </c>
      <c r="C10" s="6">
        <v>1</v>
      </c>
      <c r="D10" s="6" t="str">
        <v>专用</v>
      </c>
      <c r="E10" s="7" t="str">
        <v>13.01.08.005</v>
      </c>
      <c r="F10" s="6" t="str">
        <v>工序3</v>
      </c>
    </row>
    <row r="11">
      <c r="A11" s="7" t="str">
        <v>JQ-ID10</v>
      </c>
      <c r="B11" s="6" t="str">
        <v>TFminip-lus尾线组装工具</v>
      </c>
      <c r="C11" s="6">
        <v>2</v>
      </c>
      <c r="D11" s="6" t="str">
        <v>专用</v>
      </c>
      <c r="E11" s="7" t="str">
        <v>13.01.08.005</v>
      </c>
      <c r="F11" s="6" t="str">
        <v>工序6</v>
      </c>
    </row>
    <row r="12">
      <c r="A12" s="7" t="str">
        <v>JQ-ID11</v>
      </c>
      <c r="B12" s="6" t="str">
        <v>超声波焊接机</v>
      </c>
      <c r="C12" s="6">
        <v>1</v>
      </c>
      <c r="D12" s="6" t="str">
        <v>专用</v>
      </c>
      <c r="E12" s="7" t="str">
        <v>13.01.08.005</v>
      </c>
      <c r="F12" s="6" t="str">
        <v>工序8</v>
      </c>
    </row>
    <row r="13">
      <c r="A13" s="7" t="str">
        <v>JQ-ID12</v>
      </c>
      <c r="B13" s="6" t="str">
        <v>TF-plus校准测试工装</v>
      </c>
      <c r="C13" s="6">
        <v>2</v>
      </c>
      <c r="D13" s="6" t="str">
        <v>专用</v>
      </c>
      <c r="E13" s="7" t="str">
        <v>13.01.08.005</v>
      </c>
      <c r="F13" s="6" t="str">
        <v>工序9</v>
      </c>
    </row>
  </sheetData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39"/>
    <col collapsed="false" customWidth="true" hidden="false" max="3" min="3" style="0" width="9"/>
    <col collapsed="false" customWidth="true" hidden="false" max="4" min="4" style="0" width="15"/>
    <col collapsed="false" customWidth="true" hidden="false" max="5" min="5" style="0" width="14"/>
    <col collapsed="false" customWidth="true" hidden="false" max="6" min="6" style="0" width="15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14"/>
  </cols>
  <sheetData>
    <row customHeight="true" ht="16" r="1">
      <c r="A1" s="20" t="str">
        <v>物料编码</v>
      </c>
      <c r="B1" s="20" t="str">
        <v>物料名称</v>
      </c>
      <c r="C1" s="20" t="str">
        <v>产品类型</v>
      </c>
      <c r="D1" s="20" t="str">
        <v>组装1人数MAX</v>
      </c>
      <c r="E1" s="20" t="str">
        <v>组装1人数MIN</v>
      </c>
      <c r="F1" s="20" t="str">
        <v>测试人数MAX</v>
      </c>
      <c r="G1" s="20" t="str">
        <v>测试人数MIN</v>
      </c>
      <c r="H1" s="20" t="str">
        <v>包装人数MAX</v>
      </c>
      <c r="I1" s="20" t="str">
        <v>包装人数MIN</v>
      </c>
    </row>
    <row customHeight="true" ht="16" r="2">
      <c r="A2" s="20" t="str">
        <v>13.01.04.033</v>
      </c>
      <c r="B2" s="20" t="str">
        <v>TFmini-S-R(整箱包装)-V1.0</v>
      </c>
      <c r="C2" s="21" t="str">
        <v>MINI-S</v>
      </c>
      <c r="D2" s="20">
        <v>3</v>
      </c>
      <c r="E2" s="20">
        <v>2</v>
      </c>
      <c r="F2" s="20">
        <v>1</v>
      </c>
      <c r="G2" s="20">
        <v>1</v>
      </c>
      <c r="H2" s="20">
        <v>2</v>
      </c>
      <c r="I2" s="20">
        <v>1</v>
      </c>
    </row>
    <row customHeight="true" ht="16" r="3">
      <c r="A3" s="20" t="str">
        <v>13.01.04.035</v>
      </c>
      <c r="B3" s="20" t="str">
        <v>TFmini-S-I²C(单品包装)-V1.0</v>
      </c>
      <c r="C3" s="21" t="str">
        <v>MINI-S</v>
      </c>
      <c r="D3" s="20">
        <v>3</v>
      </c>
      <c r="E3" s="20">
        <v>2</v>
      </c>
      <c r="F3" s="20">
        <v>1</v>
      </c>
      <c r="G3" s="20">
        <v>1</v>
      </c>
      <c r="H3" s="20">
        <v>3</v>
      </c>
      <c r="I3" s="20">
        <v>2</v>
      </c>
    </row>
    <row customHeight="true" ht="16" r="4">
      <c r="A4" s="20" t="str">
        <v>13.01.04.036</v>
      </c>
      <c r="B4" s="20" t="str">
        <v>TFmini-S-I²C(整箱包装)-V1.0</v>
      </c>
      <c r="C4" s="21" t="str">
        <v>MINI-S</v>
      </c>
      <c r="D4" s="20">
        <v>3</v>
      </c>
      <c r="E4" s="20">
        <v>2</v>
      </c>
      <c r="F4" s="20">
        <v>1</v>
      </c>
      <c r="G4" s="20">
        <v>1</v>
      </c>
      <c r="H4" s="20">
        <v>2</v>
      </c>
      <c r="I4" s="20">
        <v>1</v>
      </c>
    </row>
    <row customHeight="true" ht="16" r="5">
      <c r="A5" s="20" t="str">
        <v>13.01.04.041</v>
      </c>
      <c r="B5" s="20" t="str">
        <v>TFmini-S-V1.8.1(单品包装)-V1.0</v>
      </c>
      <c r="C5" s="21" t="str">
        <v>MINI-S</v>
      </c>
      <c r="D5" s="20">
        <v>3</v>
      </c>
      <c r="E5" s="20">
        <v>2</v>
      </c>
      <c r="F5" s="20">
        <v>1</v>
      </c>
      <c r="G5" s="20">
        <v>1</v>
      </c>
      <c r="H5" s="20">
        <v>3</v>
      </c>
      <c r="I5" s="20">
        <v>2</v>
      </c>
    </row>
    <row customHeight="true" ht="16" r="6">
      <c r="A6" s="20" t="str">
        <v>13.01.04.042</v>
      </c>
      <c r="B6" s="20" t="str">
        <v>TFmini-S-V1.8.1(整箱包装)-V1.0</v>
      </c>
      <c r="C6" s="21" t="str">
        <v>MINI-S</v>
      </c>
      <c r="D6" s="20">
        <v>3</v>
      </c>
      <c r="E6" s="20">
        <v>2</v>
      </c>
      <c r="F6" s="20">
        <v>1</v>
      </c>
      <c r="G6" s="20">
        <v>1</v>
      </c>
      <c r="H6" s="20">
        <v>2</v>
      </c>
      <c r="I6" s="20">
        <v>1</v>
      </c>
    </row>
    <row customHeight="true" ht="16" r="7">
      <c r="A7" s="20" t="str">
        <v>13.01.04.053</v>
      </c>
      <c r="B7" s="20" t="str">
        <v>TFmini-S-A-I²C(整箱包装)-V1.0</v>
      </c>
      <c r="C7" s="21" t="str">
        <v>MINI-S</v>
      </c>
      <c r="D7" s="20">
        <v>3</v>
      </c>
      <c r="E7" s="20">
        <v>2</v>
      </c>
      <c r="F7" s="20">
        <v>1</v>
      </c>
      <c r="G7" s="20">
        <v>1</v>
      </c>
      <c r="H7" s="20">
        <v>2</v>
      </c>
      <c r="I7" s="20">
        <v>1</v>
      </c>
    </row>
    <row customHeight="true" ht="16" r="8">
      <c r="A8" s="20" t="str">
        <v>13.01.08.005</v>
      </c>
      <c r="B8" t="str">
        <v>TFmini Plus-2400标品(单品包装)-V1.0</v>
      </c>
      <c r="C8" s="20" t="str">
        <v>PLUS</v>
      </c>
      <c r="D8" s="20">
        <v>4</v>
      </c>
      <c r="E8" s="20">
        <v>3</v>
      </c>
      <c r="F8" s="20">
        <v>2</v>
      </c>
      <c r="G8" s="20">
        <v>1</v>
      </c>
      <c r="H8" s="20">
        <v>4</v>
      </c>
      <c r="I8" s="20">
        <v>2</v>
      </c>
    </row>
    <row customHeight="true" ht="16" r="9">
      <c r="A9" s="20" t="str">
        <v>13.01.08.006</v>
      </c>
      <c r="B9" t="str">
        <v>TFmini Plus-2400标品(整箱包装)-V1.0</v>
      </c>
      <c r="C9" s="20" t="str">
        <v>PLUS</v>
      </c>
      <c r="D9" s="20">
        <v>4</v>
      </c>
      <c r="E9" s="20">
        <v>3</v>
      </c>
      <c r="F9" s="20">
        <v>2</v>
      </c>
      <c r="G9" s="20">
        <v>1</v>
      </c>
      <c r="H9" s="20">
        <v>3</v>
      </c>
      <c r="I9" s="20">
        <v>2</v>
      </c>
    </row>
    <row customHeight="true" ht="16" r="10">
      <c r="A10" s="20" t="str">
        <v>13.01.08.007</v>
      </c>
      <c r="B10" t="str">
        <v>TFmini Plus-2400-I²C(单品包装)-V1.0</v>
      </c>
      <c r="C10" s="20" t="str">
        <v>PLUS</v>
      </c>
      <c r="D10" s="20">
        <v>4</v>
      </c>
      <c r="E10" s="20">
        <v>3</v>
      </c>
      <c r="F10" s="20">
        <v>2</v>
      </c>
      <c r="G10" s="20">
        <v>1</v>
      </c>
      <c r="H10" s="20">
        <v>4</v>
      </c>
      <c r="I10" s="20">
        <v>2</v>
      </c>
    </row>
    <row customHeight="true" ht="16" r="11">
      <c r="A11" t="str">
        <v>13.01.08.008</v>
      </c>
      <c r="B11" t="str">
        <v>TFmini Plus-2400-I²C(整箱包装)-V1.0</v>
      </c>
      <c r="C11" s="20" t="str">
        <v>PLUS</v>
      </c>
      <c r="D11" s="20">
        <v>4</v>
      </c>
      <c r="E11" s="20">
        <v>3</v>
      </c>
      <c r="F11" s="20">
        <v>2</v>
      </c>
      <c r="G11" s="20">
        <v>1</v>
      </c>
      <c r="H11" s="20">
        <v>3</v>
      </c>
      <c r="I11" s="20">
        <v>2</v>
      </c>
    </row>
    <row customHeight="true" ht="16" r="12">
      <c r="A12" t="str">
        <v>13.01.08.009</v>
      </c>
      <c r="B12" t="str">
        <v>TFmini Plus-I²C-KIWI</v>
      </c>
      <c r="C12" s="20" t="str">
        <v>PLUS</v>
      </c>
      <c r="D12" s="20">
        <v>4</v>
      </c>
      <c r="E12" s="20">
        <v>3</v>
      </c>
      <c r="F12" s="20">
        <v>2</v>
      </c>
      <c r="G12" s="20">
        <v>1</v>
      </c>
      <c r="H12" s="20">
        <v>3</v>
      </c>
      <c r="I12" s="20">
        <v>2</v>
      </c>
    </row>
    <row customHeight="true" ht="16" r="13">
      <c r="A13" t="str">
        <v>13.01.08.010</v>
      </c>
      <c r="B13" t="str">
        <v>TFmini Plus-ABB</v>
      </c>
      <c r="C13" s="20" t="str">
        <v>PLUS</v>
      </c>
      <c r="D13" s="20">
        <v>4</v>
      </c>
      <c r="E13" s="20">
        <v>3</v>
      </c>
      <c r="F13" s="20">
        <v>2</v>
      </c>
      <c r="G13" s="20">
        <v>1</v>
      </c>
      <c r="H13" s="20">
        <v>3</v>
      </c>
      <c r="I13" s="20">
        <v>2</v>
      </c>
    </row>
    <row customHeight="true" ht="16" r="14">
      <c r="A14" t="str">
        <v>13.01.08.011</v>
      </c>
      <c r="B14" t="str">
        <v>TFmini Plus-YE</v>
      </c>
      <c r="C14" s="20" t="str">
        <v>PLUS</v>
      </c>
      <c r="D14" s="20">
        <v>4</v>
      </c>
      <c r="E14" s="20">
        <v>3</v>
      </c>
      <c r="F14" s="20">
        <v>2</v>
      </c>
      <c r="G14" s="20">
        <v>1</v>
      </c>
      <c r="H14" s="20">
        <v>3</v>
      </c>
      <c r="I14" s="20">
        <v>2</v>
      </c>
    </row>
    <row customHeight="true" ht="16" r="15">
      <c r="A15" t="str">
        <v>13.01.07.001</v>
      </c>
      <c r="B15" t="str">
        <v>TF-luna(标品/单品包装)-V1.0</v>
      </c>
      <c r="C15" s="21" t="str">
        <v>LUNA</v>
      </c>
      <c r="D15" s="20">
        <v>3</v>
      </c>
      <c r="E15" s="20">
        <v>2</v>
      </c>
      <c r="F15" s="20">
        <v>1</v>
      </c>
      <c r="G15" s="20">
        <v>1</v>
      </c>
      <c r="H15" s="20">
        <v>2</v>
      </c>
      <c r="I15" s="20">
        <v>1</v>
      </c>
    </row>
    <row customHeight="true" ht="16" r="16">
      <c r="A16" t="str">
        <v>13.01.07.002</v>
      </c>
      <c r="B16" t="str">
        <v>TF-luna(标品/整箱包装)-V1.0</v>
      </c>
      <c r="C16" s="21" t="str">
        <v>LUNA</v>
      </c>
      <c r="D16" s="20">
        <v>3</v>
      </c>
      <c r="E16" s="20">
        <v>2</v>
      </c>
      <c r="F16" s="20">
        <v>1</v>
      </c>
      <c r="G16" s="20">
        <v>1</v>
      </c>
      <c r="H16" s="20">
        <v>2</v>
      </c>
      <c r="I16" s="20">
        <v>1</v>
      </c>
    </row>
    <row customHeight="true" ht="16" r="17">
      <c r="A17" s="20" t="str">
        <v>13.01.07.010</v>
      </c>
      <c r="B17" s="20" t="str">
        <v>TF-Luna-OW</v>
      </c>
      <c r="C17" s="21" t="str">
        <v>LUNA</v>
      </c>
      <c r="D17" s="20">
        <v>3</v>
      </c>
      <c r="E17" s="20">
        <v>2</v>
      </c>
      <c r="F17" s="20">
        <v>1</v>
      </c>
      <c r="G17" s="20">
        <v>1</v>
      </c>
      <c r="H17" s="20">
        <v>3</v>
      </c>
      <c r="I17" s="20">
        <v>2</v>
      </c>
    </row>
    <row customHeight="true" ht="16" r="18">
      <c r="A18" s="20" t="str">
        <v>13.01.07.011</v>
      </c>
      <c r="B18" s="20" t="str">
        <v>TF-Luna-OW</v>
      </c>
      <c r="C18" s="21" t="str">
        <v>LUNA</v>
      </c>
      <c r="D18" s="20">
        <v>3</v>
      </c>
      <c r="E18" s="20">
        <v>2</v>
      </c>
      <c r="F18" s="20">
        <v>1</v>
      </c>
      <c r="G18" s="20">
        <v>1</v>
      </c>
      <c r="H18" s="20">
        <v>3</v>
      </c>
      <c r="I18" s="20">
        <v>2</v>
      </c>
    </row>
    <row customHeight="true" ht="16" r="19">
      <c r="A19" t="str">
        <v>13.01.07.005</v>
      </c>
      <c r="B19" t="str">
        <v>MCC-0100D</v>
      </c>
      <c r="C19" s="21" t="str">
        <v>LUNA</v>
      </c>
      <c r="D19" s="20">
        <v>3</v>
      </c>
      <c r="E19" s="20">
        <v>2</v>
      </c>
      <c r="F19" s="20">
        <v>1</v>
      </c>
      <c r="G19" s="20">
        <v>1</v>
      </c>
      <c r="H19" s="20">
        <v>2</v>
      </c>
      <c r="I19" s="20">
        <v>1</v>
      </c>
    </row>
    <row customHeight="true" ht="16" r="20">
      <c r="A20" t="str">
        <v>13.01.07.003</v>
      </c>
      <c r="B20" t="str">
        <v>TF-Luna(LT/整箱包装)-V1.0</v>
      </c>
      <c r="C20" s="21" t="str">
        <v>LUNA</v>
      </c>
      <c r="D20" s="20">
        <v>3</v>
      </c>
      <c r="E20" s="20">
        <v>2</v>
      </c>
      <c r="F20" s="20">
        <v>1</v>
      </c>
      <c r="G20" s="20">
        <v>1</v>
      </c>
      <c r="H20" s="20">
        <v>2</v>
      </c>
      <c r="I20" s="20">
        <v>1</v>
      </c>
    </row>
    <row customHeight="true" ht="16" r="21">
      <c r="A21" s="20" t="str">
        <v>13.01.07.006</v>
      </c>
      <c r="B21" s="20" t="str">
        <v>TF-Luna-N(整箱包装)</v>
      </c>
      <c r="C21" s="21" t="str">
        <v>LUNA</v>
      </c>
      <c r="D21" s="20">
        <v>3</v>
      </c>
      <c r="E21" s="20">
        <v>2</v>
      </c>
      <c r="F21" s="20">
        <v>1</v>
      </c>
      <c r="G21" s="20">
        <v>1</v>
      </c>
      <c r="H21" s="20">
        <v>2</v>
      </c>
      <c r="I21" s="20">
        <v>1</v>
      </c>
    </row>
    <row customHeight="true" ht="16" r="22">
      <c r="A22" s="20" t="str">
        <v>13.01.07.007</v>
      </c>
      <c r="B22" s="20" t="str">
        <v>TF-Luna-N(单品包装)</v>
      </c>
      <c r="C22" s="21" t="str">
        <v>LUNA</v>
      </c>
      <c r="D22" s="20">
        <v>3</v>
      </c>
      <c r="E22" s="20">
        <v>2</v>
      </c>
      <c r="F22" s="20">
        <v>1</v>
      </c>
      <c r="G22" s="20">
        <v>1</v>
      </c>
      <c r="H22" s="20">
        <v>2</v>
      </c>
      <c r="I22" s="20">
        <v>1</v>
      </c>
    </row>
    <row customHeight="true" ht="16" r="23">
      <c r="A23" s="20" t="str">
        <v>13.01.07.008</v>
      </c>
      <c r="B23" s="20" t="str">
        <v>TF-Luna-ASU</v>
      </c>
      <c r="C23" s="21" t="str">
        <v>LUNA</v>
      </c>
      <c r="D23" s="20">
        <v>3</v>
      </c>
      <c r="E23" s="20">
        <v>2</v>
      </c>
      <c r="F23" s="20">
        <v>1</v>
      </c>
      <c r="G23" s="20">
        <v>1</v>
      </c>
      <c r="H23" s="20">
        <v>2</v>
      </c>
      <c r="I23" s="20">
        <v>1</v>
      </c>
    </row>
    <row customHeight="true" ht="16" r="24">
      <c r="A24" s="20" t="str">
        <v>13.01.07.009</v>
      </c>
      <c r="B24" s="20" t="str">
        <v>TF-Luna-M-ASU</v>
      </c>
      <c r="C24" s="21" t="str">
        <v>LUNA</v>
      </c>
      <c r="D24" s="20">
        <v>3</v>
      </c>
      <c r="E24" s="20">
        <v>2</v>
      </c>
      <c r="F24" s="20">
        <v>1</v>
      </c>
      <c r="G24" s="20">
        <v>1</v>
      </c>
      <c r="H24" s="20">
        <v>2</v>
      </c>
      <c r="I24" s="20">
        <v>1</v>
      </c>
    </row>
    <row customHeight="true" ht="16" r="25">
      <c r="A25" s="20" t="str">
        <v>13.01.09.001</v>
      </c>
      <c r="B25" s="20" t="str">
        <v>TF350-UART(单品包装)-V1.0</v>
      </c>
      <c r="C25" s="20" t="str">
        <v>TF350</v>
      </c>
      <c r="D25" s="20">
        <v>4</v>
      </c>
      <c r="E25" s="20">
        <v>3</v>
      </c>
      <c r="F25" s="20">
        <v>1</v>
      </c>
      <c r="G25" s="20">
        <v>1</v>
      </c>
      <c r="H25" s="20">
        <v>2</v>
      </c>
      <c r="I25" s="20">
        <v>1</v>
      </c>
    </row>
    <row customHeight="true" ht="16" r="26">
      <c r="A26" s="20" t="str">
        <v>13.01.09.002</v>
      </c>
      <c r="B26" s="20" t="str">
        <v>TF350-485(单品包装)-V1.0</v>
      </c>
      <c r="C26" s="20" t="str">
        <v>TF350</v>
      </c>
      <c r="D26" s="20">
        <v>4</v>
      </c>
      <c r="E26" s="20">
        <v>3</v>
      </c>
      <c r="F26" s="20">
        <v>1</v>
      </c>
      <c r="G26" s="20">
        <v>1</v>
      </c>
      <c r="H26" s="20">
        <v>2</v>
      </c>
      <c r="I26" s="20">
        <v>1</v>
      </c>
    </row>
    <row customHeight="true" ht="16" r="27">
      <c r="A27" s="20" t="str">
        <v>13.01.09.003</v>
      </c>
      <c r="B27" s="20" t="str">
        <v>TF350-232(单品包装)-V1.0</v>
      </c>
      <c r="C27" s="20" t="str">
        <v>TF350</v>
      </c>
      <c r="D27" s="20">
        <v>4</v>
      </c>
      <c r="E27" s="20">
        <v>3</v>
      </c>
      <c r="F27" s="20">
        <v>1</v>
      </c>
      <c r="G27" s="20">
        <v>1</v>
      </c>
      <c r="H27" s="20">
        <v>2</v>
      </c>
      <c r="I27" s="20">
        <v>1</v>
      </c>
    </row>
    <row customHeight="true" ht="16" r="28">
      <c r="A28" s="20" t="str">
        <v>13.01.09.004</v>
      </c>
      <c r="B28" s="20" t="str">
        <v>TF350-4~20mA(单品包装)-V1.0</v>
      </c>
      <c r="C28" s="20" t="str">
        <v>TF350</v>
      </c>
      <c r="D28" s="20">
        <v>4</v>
      </c>
      <c r="E28" s="20">
        <v>3</v>
      </c>
      <c r="F28" s="20">
        <v>1</v>
      </c>
      <c r="G28" s="20">
        <v>1</v>
      </c>
      <c r="H28" s="20">
        <v>2</v>
      </c>
      <c r="I28" s="20">
        <v>1</v>
      </c>
    </row>
    <row customHeight="true" ht="16" r="29">
      <c r="A29" s="20" t="str">
        <v>13.01.05.006</v>
      </c>
      <c r="B29" s="20" t="str">
        <v>TF03-485(单品包装)-V1.1</v>
      </c>
      <c r="C29" s="20" t="str">
        <v>TF03</v>
      </c>
      <c r="D29" s="20">
        <v>4</v>
      </c>
      <c r="E29" s="20">
        <v>3</v>
      </c>
      <c r="F29" s="20">
        <v>1</v>
      </c>
      <c r="G29" s="20">
        <v>1</v>
      </c>
      <c r="H29" s="20">
        <v>2</v>
      </c>
      <c r="I29" s="20">
        <v>1</v>
      </c>
    </row>
    <row customHeight="true" ht="16" r="30">
      <c r="A30" s="20" t="str">
        <v>13.01.05.018</v>
      </c>
      <c r="B30" s="20" t="str">
        <v>TF03-485(整箱包装)-V1.1</v>
      </c>
      <c r="C30" s="20" t="str">
        <v>TF03</v>
      </c>
      <c r="D30" s="20">
        <v>4</v>
      </c>
      <c r="E30" s="20">
        <v>3</v>
      </c>
      <c r="F30" s="20">
        <v>1</v>
      </c>
      <c r="G30" s="20">
        <v>1</v>
      </c>
      <c r="H30" s="20">
        <v>2</v>
      </c>
      <c r="I30" s="20">
        <v>1</v>
      </c>
    </row>
    <row customHeight="true" ht="16" r="31">
      <c r="A31" s="20" t="str">
        <v>13.01.05.005</v>
      </c>
      <c r="B31" s="20" t="str">
        <v>TF03-UART(单品包装)-V1.1</v>
      </c>
      <c r="C31" s="20" t="str">
        <v>TF03</v>
      </c>
      <c r="D31" s="20">
        <v>4</v>
      </c>
      <c r="E31" s="20">
        <v>3</v>
      </c>
      <c r="F31" s="20">
        <v>1</v>
      </c>
      <c r="G31" s="20">
        <v>1</v>
      </c>
      <c r="H31" s="20">
        <v>2</v>
      </c>
      <c r="I31" s="20">
        <v>1</v>
      </c>
    </row>
    <row customHeight="true" ht="16" r="32">
      <c r="A32" s="20" t="str">
        <v>13.01.05.015</v>
      </c>
      <c r="B32" s="20" t="str">
        <v>TF03-232(整箱包装)-V1.0</v>
      </c>
      <c r="C32" s="20" t="str">
        <v>TF03</v>
      </c>
      <c r="D32" s="20">
        <v>4</v>
      </c>
      <c r="E32" s="20">
        <v>3</v>
      </c>
      <c r="F32" s="20">
        <v>1</v>
      </c>
      <c r="G32" s="20">
        <v>1</v>
      </c>
      <c r="H32" s="20">
        <v>2</v>
      </c>
      <c r="I32" s="20">
        <v>1</v>
      </c>
    </row>
    <row customHeight="true" ht="16" r="33">
      <c r="A33" s="20" t="str">
        <v>13.01.05.017</v>
      </c>
      <c r="B33" s="20" t="str">
        <v>TF03-UART(整箱包装)-V1.1</v>
      </c>
      <c r="C33" s="20" t="str">
        <v>TF03</v>
      </c>
      <c r="D33" s="20">
        <v>4</v>
      </c>
      <c r="E33" s="20">
        <v>3</v>
      </c>
      <c r="F33" s="20">
        <v>1</v>
      </c>
      <c r="G33" s="20">
        <v>1</v>
      </c>
      <c r="H33" s="20">
        <v>2</v>
      </c>
      <c r="I33" s="20">
        <v>1</v>
      </c>
    </row>
    <row customHeight="true" ht="16" r="34">
      <c r="A34" s="20" t="str">
        <v>13.01.05.016</v>
      </c>
      <c r="B34" s="20" t="str">
        <v>TF03-232(单品包装)-V1.0</v>
      </c>
      <c r="C34" s="20" t="str">
        <v>TF03</v>
      </c>
      <c r="D34" s="20">
        <v>4</v>
      </c>
      <c r="E34" s="20">
        <v>3</v>
      </c>
      <c r="F34" s="20">
        <v>1</v>
      </c>
      <c r="G34" s="20">
        <v>1</v>
      </c>
      <c r="H34" s="20">
        <v>2</v>
      </c>
      <c r="I34" s="20">
        <v>1</v>
      </c>
    </row>
    <row customHeight="true" ht="16" r="35">
      <c r="A35" s="20" t="str">
        <v>13.01.05.011</v>
      </c>
      <c r="B35" s="20" t="str">
        <v>TF03-180 4~20mA（单品包装）-V1.0</v>
      </c>
      <c r="C35" s="20" t="str">
        <v>TF03</v>
      </c>
      <c r="D35" s="20">
        <v>4</v>
      </c>
      <c r="E35" s="20">
        <v>3</v>
      </c>
      <c r="F35" s="20">
        <v>1</v>
      </c>
      <c r="G35" s="20">
        <v>1</v>
      </c>
      <c r="H35" s="20">
        <v>2</v>
      </c>
      <c r="I35" s="20">
        <v>1</v>
      </c>
    </row>
    <row customHeight="true" ht="16" r="36">
      <c r="A36" s="20" t="str">
        <v>13.01.05.013</v>
      </c>
      <c r="B36" s="20" t="str">
        <v>TF03-100 4~20mA（单品包装）-V1.0</v>
      </c>
      <c r="C36" s="20" t="str">
        <v>TF03</v>
      </c>
      <c r="D36" s="20">
        <v>4</v>
      </c>
      <c r="E36" s="20">
        <v>3</v>
      </c>
      <c r="F36" s="20">
        <v>1</v>
      </c>
      <c r="G36" s="20">
        <v>1</v>
      </c>
      <c r="H36" s="20">
        <v>2</v>
      </c>
      <c r="I36" s="20">
        <v>1</v>
      </c>
    </row>
    <row customHeight="true" ht="16" r="37">
      <c r="A37" t="str">
        <v>13.01.05.032</v>
      </c>
      <c r="B37" t="str">
        <v>TF03-UART-无LOGO</v>
      </c>
      <c r="C37" s="20" t="str">
        <v>TF03</v>
      </c>
      <c r="D37" s="20">
        <v>4</v>
      </c>
      <c r="E37" s="20">
        <v>3</v>
      </c>
      <c r="F37" s="20">
        <v>1</v>
      </c>
      <c r="G37" s="20">
        <v>1</v>
      </c>
      <c r="H37" s="20">
        <v>2</v>
      </c>
      <c r="I37" s="20">
        <v>1</v>
      </c>
    </row>
    <row customHeight="true" ht="16" r="38">
      <c r="A38" t="str">
        <v>13.01.05.033</v>
      </c>
      <c r="B38" t="str">
        <v>TF03-485-无LOGO</v>
      </c>
      <c r="C38" s="20" t="str">
        <v>TF03</v>
      </c>
      <c r="D38" s="20">
        <v>4</v>
      </c>
      <c r="E38" s="20">
        <v>3</v>
      </c>
      <c r="F38" s="20">
        <v>1</v>
      </c>
      <c r="G38" s="20">
        <v>1</v>
      </c>
      <c r="H38" s="20">
        <v>2</v>
      </c>
      <c r="I38" s="20">
        <v>1</v>
      </c>
    </row>
    <row customHeight="true" ht="16" r="39">
      <c r="A39" t="str">
        <v>13.01.02.026</v>
      </c>
      <c r="B39" t="str">
        <v>TF02-Pro-W(整箱包装)-V1.0</v>
      </c>
      <c r="C39" s="20" t="str">
        <v>TF02</v>
      </c>
      <c r="D39" s="20">
        <v>4</v>
      </c>
      <c r="E39" s="20">
        <v>3</v>
      </c>
      <c r="F39" s="20">
        <v>1</v>
      </c>
      <c r="G39" s="20">
        <v>1</v>
      </c>
      <c r="H39" s="20">
        <v>2</v>
      </c>
      <c r="I39" s="20">
        <v>1</v>
      </c>
    </row>
    <row customHeight="true" ht="16" r="40">
      <c r="A40" t="str">
        <v>13.01.02.030</v>
      </c>
      <c r="B40" t="str">
        <v>TF02-Pro-W-485(整箱包装)-V1.0</v>
      </c>
      <c r="C40" s="20" t="str">
        <v>TF02</v>
      </c>
      <c r="D40" s="20">
        <v>4</v>
      </c>
      <c r="E40" s="20">
        <v>3</v>
      </c>
      <c r="F40" s="20">
        <v>1</v>
      </c>
      <c r="G40" s="20">
        <v>1</v>
      </c>
      <c r="H40" s="20">
        <v>2</v>
      </c>
      <c r="I40" s="20">
        <v>1</v>
      </c>
    </row>
    <row customHeight="true" ht="16" r="41">
      <c r="A41" t="str">
        <v>13.01.02.037</v>
      </c>
      <c r="B41" t="str">
        <v>TF02-Pro-W(单品包装)-V1.0</v>
      </c>
      <c r="C41" s="20" t="str">
        <v>TF02</v>
      </c>
      <c r="D41" s="20">
        <v>4</v>
      </c>
      <c r="E41" s="20">
        <v>3</v>
      </c>
      <c r="F41" s="20">
        <v>1</v>
      </c>
      <c r="G41" s="20">
        <v>1</v>
      </c>
      <c r="H41" s="20">
        <v>2</v>
      </c>
      <c r="I41" s="20">
        <v>1</v>
      </c>
    </row>
    <row customHeight="true" ht="16" r="42">
      <c r="A42" t="str">
        <v>13.01.02.038</v>
      </c>
      <c r="B42" t="str">
        <v>TF02-Pro-W-485(单品包装)-V1.0</v>
      </c>
      <c r="C42" s="20" t="str">
        <v>TF02</v>
      </c>
      <c r="D42" s="20">
        <v>4</v>
      </c>
      <c r="E42" s="20">
        <v>3</v>
      </c>
      <c r="F42" s="20">
        <v>1</v>
      </c>
      <c r="G42" s="20">
        <v>1</v>
      </c>
      <c r="H42" s="20">
        <v>2</v>
      </c>
      <c r="I42" s="20">
        <v>1</v>
      </c>
    </row>
    <row customHeight="true" ht="16" r="43">
      <c r="A43" t="str">
        <v>13.01.02.025</v>
      </c>
      <c r="B43" t="str">
        <v>TF02-Pro-F(整箱包装)-V1.0</v>
      </c>
      <c r="C43" s="20" t="str">
        <v>TF02</v>
      </c>
      <c r="D43" s="20">
        <v>4</v>
      </c>
      <c r="E43" s="20">
        <v>3</v>
      </c>
      <c r="F43" s="20">
        <v>1</v>
      </c>
      <c r="G43" s="20">
        <v>1</v>
      </c>
      <c r="H43" s="20">
        <v>2</v>
      </c>
      <c r="I43" s="20">
        <v>1</v>
      </c>
    </row>
    <row customHeight="true" ht="16" r="44">
      <c r="A44" t="str">
        <v>13.01.02.023</v>
      </c>
      <c r="B44" t="str">
        <v>TF02-Pro标品(整箱包装)-V1.0</v>
      </c>
      <c r="C44" s="20" t="str">
        <v>TF02</v>
      </c>
      <c r="D44" s="20">
        <v>4</v>
      </c>
      <c r="E44" s="20">
        <v>3</v>
      </c>
      <c r="F44" s="20">
        <v>1</v>
      </c>
      <c r="G44" s="20">
        <v>1</v>
      </c>
      <c r="H44" s="20">
        <v>2</v>
      </c>
      <c r="I44" s="20">
        <v>1</v>
      </c>
    </row>
    <row customHeight="true" ht="16" r="45">
      <c r="A45" t="str">
        <v>13.01.02.024</v>
      </c>
      <c r="B45" t="str">
        <v>TF02-Pro标品(单品包装)-V1.0</v>
      </c>
      <c r="C45" s="20" t="str">
        <v>TF02</v>
      </c>
      <c r="D45" s="20">
        <v>4</v>
      </c>
      <c r="E45" s="20">
        <v>3</v>
      </c>
      <c r="F45" s="20">
        <v>1</v>
      </c>
      <c r="G45" s="20">
        <v>1</v>
      </c>
      <c r="H45" s="20">
        <v>3</v>
      </c>
      <c r="I45" s="20">
        <v>1</v>
      </c>
    </row>
    <row customHeight="true" ht="16" r="46">
      <c r="A46" s="2" t="str">
        <v>13.01.02.031</v>
      </c>
      <c r="B46" s="2" t="str">
        <v>TF02-Pro-I²C(单品包装)-V1.0</v>
      </c>
      <c r="C46" s="20" t="str">
        <v>TF02</v>
      </c>
      <c r="D46" s="20">
        <v>4</v>
      </c>
      <c r="E46" s="20">
        <v>3</v>
      </c>
      <c r="F46" s="20">
        <v>1</v>
      </c>
      <c r="G46" s="20">
        <v>1</v>
      </c>
      <c r="H46" s="20">
        <v>3</v>
      </c>
      <c r="I46" s="20">
        <v>1</v>
      </c>
    </row>
    <row customHeight="true" ht="16" r="47">
      <c r="A47" t="str">
        <v>13.01.02.039</v>
      </c>
      <c r="B47" t="str">
        <v>TF02-Pro-Breezer</v>
      </c>
      <c r="C47" s="20" t="str">
        <v>TF02</v>
      </c>
      <c r="D47" s="20">
        <v>4</v>
      </c>
      <c r="E47" s="20">
        <v>3</v>
      </c>
      <c r="F47" s="20">
        <v>1</v>
      </c>
      <c r="G47" s="20">
        <v>1</v>
      </c>
      <c r="H47" s="20">
        <v>2</v>
      </c>
      <c r="I47" s="20">
        <v>1</v>
      </c>
    </row>
    <row customHeight="true" ht="16" r="48">
      <c r="A48" s="20" t="str">
        <v>13.01.02.040</v>
      </c>
      <c r="B48" s="20" t="str">
        <v>TF02-Pro-SY</v>
      </c>
      <c r="C48" s="20" t="str">
        <v>TF02</v>
      </c>
      <c r="D48" s="20">
        <v>4</v>
      </c>
      <c r="E48" s="20">
        <v>3</v>
      </c>
      <c r="F48" s="20">
        <v>1</v>
      </c>
      <c r="G48" s="20">
        <v>1</v>
      </c>
      <c r="H48" s="20">
        <v>2</v>
      </c>
      <c r="I48" s="20">
        <v>1</v>
      </c>
    </row>
    <row customHeight="true" ht="16" r="49">
      <c r="A49" s="20" t="str">
        <v>13.01.04.048</v>
      </c>
      <c r="B49" s="20" t="str">
        <v>TFmini-i-485(单品包装)-V1.0</v>
      </c>
      <c r="C49" s="21" t="str">
        <v>MINI-I</v>
      </c>
      <c r="D49" s="20">
        <v>3</v>
      </c>
      <c r="E49" s="20">
        <v>2</v>
      </c>
      <c r="F49" s="20">
        <v>1</v>
      </c>
      <c r="G49" s="20">
        <v>1</v>
      </c>
      <c r="H49" s="20">
        <v>3</v>
      </c>
      <c r="I49" s="20">
        <v>2</v>
      </c>
    </row>
    <row customHeight="true" ht="16" r="50">
      <c r="A50" s="20" t="str">
        <v>13.01.04.046</v>
      </c>
      <c r="B50" s="20" t="str">
        <v>TFmini-i-485(整箱包装)-V1.0</v>
      </c>
      <c r="C50" s="21" t="str">
        <v>MINI-I</v>
      </c>
      <c r="D50" s="20">
        <v>3</v>
      </c>
      <c r="E50" s="20">
        <v>2</v>
      </c>
      <c r="F50" s="20">
        <v>1</v>
      </c>
      <c r="G50" s="20">
        <v>1</v>
      </c>
      <c r="H50" s="20">
        <v>2</v>
      </c>
      <c r="I50" s="20">
        <v>1</v>
      </c>
    </row>
    <row customHeight="true" ht="16" r="51">
      <c r="A51" s="20" t="str">
        <v>13.01.04.051</v>
      </c>
      <c r="B51" s="20" t="str">
        <v>TFmini-i-485(整箱) 2m散线</v>
      </c>
      <c r="C51" s="21" t="str">
        <v>MINI-I</v>
      </c>
      <c r="D51" s="20">
        <v>3</v>
      </c>
      <c r="E51" s="20">
        <v>2</v>
      </c>
      <c r="F51" s="20">
        <v>1</v>
      </c>
      <c r="G51" s="20">
        <v>1</v>
      </c>
      <c r="H51" s="20">
        <v>2</v>
      </c>
      <c r="I51" s="20">
        <v>1</v>
      </c>
    </row>
    <row customHeight="true" ht="16" r="52">
      <c r="A52" s="20" t="str">
        <v>13.01.04.049</v>
      </c>
      <c r="B52" s="20" t="str">
        <v>TFmini-i-CAN(单品包装)-V1.0</v>
      </c>
      <c r="C52" s="21" t="str">
        <v>MINI-I</v>
      </c>
      <c r="D52" s="20">
        <v>3</v>
      </c>
      <c r="E52" s="20">
        <v>2</v>
      </c>
      <c r="F52" s="20">
        <v>1</v>
      </c>
      <c r="G52" s="20">
        <v>1</v>
      </c>
      <c r="H52" s="20">
        <v>3</v>
      </c>
      <c r="I52" s="20">
        <v>2</v>
      </c>
    </row>
    <row customHeight="true" ht="16" r="53">
      <c r="A53" s="20" t="str">
        <v>13.01.04.047</v>
      </c>
      <c r="B53" s="20" t="str">
        <v>TFmini-i-CAN(整箱包装)-V1.0</v>
      </c>
      <c r="C53" s="21" t="str">
        <v>MINI-I</v>
      </c>
      <c r="D53" s="20">
        <v>3</v>
      </c>
      <c r="E53" s="20">
        <v>2</v>
      </c>
      <c r="F53" s="20">
        <v>1</v>
      </c>
      <c r="G53" s="20">
        <v>1</v>
      </c>
      <c r="H53" s="20">
        <v>2</v>
      </c>
      <c r="I53" s="20">
        <v>1</v>
      </c>
    </row>
    <row customHeight="true" ht="16" r="54">
      <c r="A54" s="20" t="str">
        <v>13.01.04.050</v>
      </c>
      <c r="B54" s="20" t="str">
        <v>TFmini-i-CAN(整箱) 2m散线</v>
      </c>
      <c r="C54" s="21" t="str">
        <v>MINI-I</v>
      </c>
      <c r="D54" s="20">
        <v>3</v>
      </c>
      <c r="E54" s="20">
        <v>2</v>
      </c>
      <c r="F54" s="20">
        <v>1</v>
      </c>
      <c r="G54" s="20">
        <v>1</v>
      </c>
      <c r="H54" s="20">
        <v>2</v>
      </c>
      <c r="I54" s="20">
        <v>1</v>
      </c>
    </row>
    <row customHeight="true" ht="16" r="55">
      <c r="A55" s="20" t="str">
        <v>13.01.04.054</v>
      </c>
      <c r="B55" s="20" t="str">
        <v>TFmini-i-CAN(单品包装)-V1.1</v>
      </c>
      <c r="C55" s="21" t="str">
        <v>MINI-I</v>
      </c>
      <c r="D55" s="20">
        <v>3</v>
      </c>
      <c r="E55" s="20">
        <v>2</v>
      </c>
      <c r="F55" s="20">
        <v>1</v>
      </c>
      <c r="G55" s="20">
        <v>1</v>
      </c>
      <c r="H55" s="20">
        <v>3</v>
      </c>
      <c r="I55" s="20">
        <v>2</v>
      </c>
    </row>
    <row customHeight="true" ht="16" r="56">
      <c r="A56" t="str">
        <v>13.01.04.055</v>
      </c>
      <c r="B56" t="str">
        <v>TFmini-i-CAN(整箱包装)-V1.1</v>
      </c>
      <c r="C56" s="21" t="str">
        <v>MINI-I</v>
      </c>
      <c r="D56" s="20">
        <v>3</v>
      </c>
      <c r="E56" s="20">
        <v>2</v>
      </c>
      <c r="F56" s="20">
        <v>1</v>
      </c>
      <c r="G56" s="20">
        <v>1</v>
      </c>
      <c r="H56" s="20">
        <v>2</v>
      </c>
      <c r="I56" s="20">
        <v>1</v>
      </c>
    </row>
    <row customHeight="true" ht="16" r="57">
      <c r="A57" t="str">
        <v>13.01.04.056</v>
      </c>
      <c r="B57" t="str">
        <v>TFmini-i-CAN-2m散线-V1.1</v>
      </c>
      <c r="C57" s="21" t="str">
        <v>MINI-I</v>
      </c>
      <c r="D57" s="20">
        <v>3</v>
      </c>
      <c r="E57" s="20">
        <v>2</v>
      </c>
      <c r="F57" s="20">
        <v>1</v>
      </c>
      <c r="G57" s="20">
        <v>1</v>
      </c>
      <c r="H57" s="20">
        <v>2</v>
      </c>
      <c r="I57" s="20">
        <v>1</v>
      </c>
    </row>
    <row customHeight="true" ht="16" r="58">
      <c r="A58" t="str">
        <v>13.01.02.035</v>
      </c>
      <c r="B58" t="str">
        <v>TF02-i-485(单品包装)-V1.0</v>
      </c>
      <c r="C58" s="21" t="str">
        <v>TF02-I</v>
      </c>
      <c r="D58" s="20">
        <v>4</v>
      </c>
      <c r="E58" s="20">
        <v>3</v>
      </c>
      <c r="F58" s="20">
        <v>1</v>
      </c>
      <c r="G58" s="20">
        <v>1</v>
      </c>
      <c r="H58" s="20">
        <v>3</v>
      </c>
      <c r="I58" s="20">
        <v>2</v>
      </c>
    </row>
    <row customHeight="true" ht="16" r="59">
      <c r="A59" t="str">
        <v>13.01.02.033</v>
      </c>
      <c r="B59" t="str">
        <v>TF02-i-485(整箱包装)-V1.0</v>
      </c>
      <c r="C59" s="21" t="str">
        <v>TF02-I</v>
      </c>
      <c r="D59" s="20">
        <v>4</v>
      </c>
      <c r="E59" s="20">
        <v>3</v>
      </c>
      <c r="F59" s="20">
        <v>1</v>
      </c>
      <c r="G59" s="20">
        <v>1</v>
      </c>
      <c r="H59" s="20">
        <v>2</v>
      </c>
      <c r="I59" s="20">
        <v>1</v>
      </c>
    </row>
    <row customHeight="true" ht="16" r="60">
      <c r="A60" t="str">
        <v>13.01.02.036</v>
      </c>
      <c r="B60" t="str">
        <v>TF02-i-CAN(单品包装)-V1.0</v>
      </c>
      <c r="C60" s="21" t="str">
        <v>TF02-I</v>
      </c>
      <c r="D60" s="20">
        <v>4</v>
      </c>
      <c r="E60" s="20">
        <v>3</v>
      </c>
      <c r="F60" s="20">
        <v>1</v>
      </c>
      <c r="G60" s="20">
        <v>1</v>
      </c>
      <c r="H60" s="20">
        <v>3</v>
      </c>
      <c r="I60" s="20">
        <v>2</v>
      </c>
    </row>
    <row customHeight="true" ht="16" r="61">
      <c r="A61" t="str">
        <v>13.01.02.034</v>
      </c>
      <c r="B61" t="str">
        <v>TF02-i-CAN(整箱包装)-V1.0</v>
      </c>
      <c r="C61" s="21" t="str">
        <v>TF02-I</v>
      </c>
      <c r="D61" s="20">
        <v>4</v>
      </c>
      <c r="E61" s="20">
        <v>3</v>
      </c>
      <c r="F61" s="20">
        <v>1</v>
      </c>
      <c r="G61" s="20">
        <v>1</v>
      </c>
      <c r="H61" s="20">
        <v>2</v>
      </c>
      <c r="I61" s="20">
        <v>1</v>
      </c>
    </row>
    <row r="62">
      <c r="A62" t="str">
        <v>13.01.05.035</v>
      </c>
      <c r="B62" t="str">
        <v>TF03-100-CAN-无logo-SDJL(整箱包装)</v>
      </c>
      <c r="C62" s="20" t="str">
        <v>TF03</v>
      </c>
      <c r="D62" s="20">
        <v>4</v>
      </c>
      <c r="E62" s="20">
        <v>3</v>
      </c>
      <c r="F62" s="20">
        <v>1</v>
      </c>
      <c r="G62" s="20">
        <v>1</v>
      </c>
      <c r="H62" s="20">
        <v>2</v>
      </c>
      <c r="I62" s="20">
        <v>1</v>
      </c>
    </row>
    <row r="63">
      <c r="A63" t="str">
        <v>13.01.05.021</v>
      </c>
      <c r="B63" t="str">
        <v>TF03-V3-MT</v>
      </c>
      <c r="C63" s="20" t="str">
        <v>TF03</v>
      </c>
      <c r="D63" s="20">
        <v>4</v>
      </c>
      <c r="E63" s="20">
        <v>3</v>
      </c>
      <c r="F63" s="20">
        <v>1</v>
      </c>
      <c r="G63" s="20">
        <v>1</v>
      </c>
      <c r="H63" s="20">
        <v>2</v>
      </c>
      <c r="I63" s="20">
        <v>1</v>
      </c>
    </row>
    <row r="64">
      <c r="A64" t="str">
        <v>13.01.06.004</v>
      </c>
      <c r="B64" t="str">
        <v>S2R继电器板</v>
      </c>
      <c r="C64" s="20" t="str">
        <v>S2R</v>
      </c>
      <c r="D64" s="20">
        <v>4</v>
      </c>
      <c r="E64" s="20">
        <v>3</v>
      </c>
      <c r="F64" s="20">
        <v>1</v>
      </c>
      <c r="G64" s="20">
        <v>1</v>
      </c>
      <c r="H64" s="20">
        <v>1</v>
      </c>
      <c r="I64" s="20">
        <v>1</v>
      </c>
    </row>
    <row r="65">
      <c r="A65" s="2" t="str">
        <v>DZ.01.02.023-001</v>
      </c>
      <c r="B65" t="str">
        <v>TF02-Pro标品(整箱包装)-V1.0</v>
      </c>
      <c r="C65" s="20" t="str">
        <v>TF02</v>
      </c>
      <c r="D65" s="20">
        <v>4</v>
      </c>
      <c r="E65" s="20">
        <v>3</v>
      </c>
      <c r="F65" s="20">
        <v>1</v>
      </c>
      <c r="G65" s="20">
        <v>1</v>
      </c>
      <c r="H65" s="20">
        <v>2</v>
      </c>
      <c r="I65" s="20">
        <v>2</v>
      </c>
    </row>
  </sheetData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39"/>
    <col collapsed="false" customWidth="true" hidden="false" max="3" min="3" style="0" width="9"/>
    <col collapsed="false" customWidth="true" hidden="false" max="4" min="4" style="0" width="7"/>
    <col collapsed="false" customWidth="true" hidden="false" max="5" min="5" style="0" width="7"/>
    <col collapsed="false" customWidth="true" hidden="false" max="6" min="6" style="0" width="8"/>
    <col collapsed="false" customWidth="true" hidden="false" max="7" min="7" style="0" width="7"/>
    <col collapsed="false" customWidth="true" hidden="false" max="8" min="8" style="0" width="7"/>
    <col collapsed="false" customWidth="true" hidden="false" max="9" min="9" style="0" width="7"/>
    <col collapsed="false" customWidth="true" hidden="false" max="10" min="10" style="0" width="7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8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7"/>
    <col collapsed="false" customWidth="true" hidden="false" max="19" min="19" style="0" width="8"/>
    <col collapsed="false" customWidth="true" hidden="false" max="20" min="20" style="0" width="8"/>
    <col collapsed="false" customWidth="true" hidden="false" max="21" min="21" style="0" width="8"/>
    <col collapsed="false" customWidth="true" hidden="false" max="22" min="22" style="0" width="8"/>
    <col collapsed="false" customWidth="true" hidden="false" max="23" min="23" style="0" width="8"/>
  </cols>
  <sheetData>
    <row r="1">
      <c r="A1" s="20" t="str">
        <v>物料编码</v>
      </c>
      <c r="B1" s="20" t="str">
        <v>物料名称</v>
      </c>
      <c r="C1" s="20" t="str">
        <v>产品类型</v>
      </c>
      <c r="D1" s="3" t="str">
        <v>工序1_max</v>
      </c>
      <c r="E1" s="3" t="str">
        <v>工序1min</v>
      </c>
      <c r="F1" s="3" t="str">
        <v>工序2_max</v>
      </c>
      <c r="G1" s="3" t="str">
        <v>工序2min</v>
      </c>
      <c r="H1" s="3" t="str">
        <v>工序3_max</v>
      </c>
      <c r="I1" s="3" t="str">
        <v>工序3min</v>
      </c>
      <c r="J1" s="3" t="str">
        <v>工序4_max</v>
      </c>
      <c r="K1" s="3" t="str">
        <v>工序4min</v>
      </c>
      <c r="L1" s="3" t="str">
        <v>工序5_max</v>
      </c>
      <c r="M1" s="3" t="str">
        <v>工序5min</v>
      </c>
      <c r="N1" s="3" t="str">
        <v>工序6_max</v>
      </c>
      <c r="O1" s="3" t="str">
        <v>工序6min</v>
      </c>
      <c r="P1" s="3" t="str">
        <v>工序7_max</v>
      </c>
      <c r="Q1" s="3" t="str">
        <v>工序7min</v>
      </c>
      <c r="R1" s="3" t="str">
        <v>工序8_max</v>
      </c>
      <c r="S1" s="3" t="str">
        <v>工序8min</v>
      </c>
      <c r="T1" s="3" t="str">
        <v>工序9_max</v>
      </c>
      <c r="U1" s="3" t="str">
        <v>工序9min</v>
      </c>
      <c r="V1" s="3" t="str">
        <v>工序10_max</v>
      </c>
      <c r="W1" s="3" t="str">
        <v>工序10_min</v>
      </c>
    </row>
    <row r="2">
      <c r="A2" s="20" t="str">
        <v>13.01.04.041</v>
      </c>
      <c r="B2" s="20" t="str">
        <v>TFmini-S-V1.8.1(单品包装)-V1.0</v>
      </c>
      <c r="C2" s="21" t="str">
        <v>MINI-S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/>
      <c r="M2" s="3"/>
      <c r="N2" s="3">
        <v>1</v>
      </c>
      <c r="O2" s="3">
        <v>1</v>
      </c>
      <c r="P2" s="3"/>
      <c r="Q2" s="3"/>
      <c r="R2" s="3"/>
      <c r="T2" s="20">
        <v>1</v>
      </c>
      <c r="U2" s="20">
        <v>1</v>
      </c>
      <c r="V2" s="20">
        <v>3</v>
      </c>
      <c r="W2" s="20">
        <v>2</v>
      </c>
    </row>
    <row r="3">
      <c r="A3" s="20" t="str">
        <v>13.01.04.042</v>
      </c>
      <c r="B3" s="20" t="str">
        <v>TFmini-S-V1.8.1(整箱包装)-V1.0</v>
      </c>
      <c r="C3" s="21" t="str">
        <v>MINI-S</v>
      </c>
      <c r="D3" s="3">
        <v>1</v>
      </c>
      <c r="E3" s="3">
        <v>1</v>
      </c>
      <c r="F3" s="3">
        <v>1</v>
      </c>
      <c r="G3" s="3">
        <v>1</v>
      </c>
      <c r="H3" s="3"/>
      <c r="I3" s="3"/>
      <c r="J3" s="3">
        <v>1</v>
      </c>
      <c r="K3" s="3">
        <v>1</v>
      </c>
      <c r="L3" s="3"/>
      <c r="M3" s="3"/>
      <c r="N3" s="3">
        <v>1</v>
      </c>
      <c r="O3" s="3">
        <v>1</v>
      </c>
      <c r="P3" s="3">
        <v>1</v>
      </c>
      <c r="Q3" s="3">
        <v>1</v>
      </c>
      <c r="R3" s="3"/>
      <c r="T3" s="20">
        <v>1</v>
      </c>
      <c r="U3" s="20">
        <v>1</v>
      </c>
      <c r="V3" s="20">
        <v>2</v>
      </c>
      <c r="W3" s="20">
        <v>1</v>
      </c>
    </row>
    <row r="4">
      <c r="A4" t="str">
        <v>13.01.07.001</v>
      </c>
      <c r="B4" t="str">
        <v>TF-luna(标品/单品包装)-V1.0</v>
      </c>
      <c r="C4" s="21" t="str">
        <v>LUNA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/>
      <c r="M4" s="3"/>
      <c r="N4" s="3"/>
      <c r="O4" s="3"/>
      <c r="R4" s="3">
        <v>1</v>
      </c>
      <c r="S4" s="3">
        <v>1</v>
      </c>
      <c r="T4" s="20">
        <v>1</v>
      </c>
      <c r="U4" s="20">
        <v>1</v>
      </c>
      <c r="V4" s="20">
        <v>2</v>
      </c>
      <c r="W4" s="20">
        <v>1</v>
      </c>
    </row>
    <row r="5">
      <c r="A5" t="str">
        <v>13.01.07.002</v>
      </c>
      <c r="B5" t="str">
        <v>TF-luna(标品/整箱包装)-V1.0</v>
      </c>
      <c r="C5" s="21" t="str">
        <v>LUNA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/>
      <c r="O5" s="3"/>
      <c r="P5" s="3"/>
      <c r="Q5" s="3"/>
      <c r="R5" s="3"/>
      <c r="T5" s="20">
        <v>1</v>
      </c>
      <c r="U5" s="20">
        <v>1</v>
      </c>
      <c r="V5" s="20">
        <v>2</v>
      </c>
      <c r="W5" s="20">
        <v>1</v>
      </c>
    </row>
    <row r="6">
      <c r="A6" s="20" t="str">
        <v>13.01.08.005</v>
      </c>
      <c r="B6" t="str">
        <v>TFmini Plus-2400标品(单品包装)-V1.0</v>
      </c>
      <c r="C6" s="20" t="str">
        <v>PLUS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20">
        <v>2</v>
      </c>
      <c r="U6" s="20">
        <v>1</v>
      </c>
      <c r="V6" s="20">
        <v>4</v>
      </c>
      <c r="W6" s="20">
        <v>2</v>
      </c>
    </row>
    <row r="7">
      <c r="A7" s="20" t="str">
        <v>13.01.08.006</v>
      </c>
      <c r="B7" t="str">
        <v>TFmini Plus-2400标品(整箱包装)-V1.0</v>
      </c>
      <c r="C7" s="20" t="str">
        <v>PLUS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20">
        <v>2</v>
      </c>
      <c r="U7" s="20">
        <v>1</v>
      </c>
      <c r="V7" s="20">
        <v>3</v>
      </c>
      <c r="W7" s="20">
        <v>2</v>
      </c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