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zhaograce/Box/online_courses/MMM/"/>
    </mc:Choice>
  </mc:AlternateContent>
  <xr:revisionPtr revIDLastSave="0" documentId="13_ncr:1_{A6AB7D6E-308D-9045-A67C-1C4D761B7F02}" xr6:coauthVersionLast="47" xr6:coauthVersionMax="47" xr10:uidLastSave="{00000000-0000-0000-0000-000000000000}"/>
  <bookViews>
    <workbookView xWindow="14400" yWindow="500" windowWidth="14400" windowHeight="17500" xr2:uid="{00000000-000D-0000-FFFF-FFFF00000000}"/>
  </bookViews>
  <sheets>
    <sheet name="Summary" sheetId="4" r:id="rId1"/>
    <sheet name="2018 activity" sheetId="1" r:id="rId2"/>
    <sheet name="2018 spend" sheetId="3" r:id="rId3"/>
    <sheet name="Parameter" sheetId="2" r:id="rId4"/>
    <sheet name="Forecast" sheetId="5" r:id="rId5"/>
  </sheets>
  <definedNames>
    <definedName name="solver_adj" localSheetId="0" hidden="1">Summary!$B$3:$G$3</definedName>
    <definedName name="solver_cvg" localSheetId="0" hidden="1">0.0001</definedName>
    <definedName name="solver_drv" localSheetId="0" hidden="1">1</definedName>
    <definedName name="solver_eng" localSheetId="3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Summary!$B$3:$G$3</definedName>
    <definedName name="solver_lhs2" localSheetId="0" hidden="1">Summary!$B$3:$G$3</definedName>
    <definedName name="solver_lhs3" localSheetId="0" hidden="1">Summary!$I$3</definedName>
    <definedName name="solver_lin" localSheetId="3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0" hidden="1">2147483647</definedName>
    <definedName name="solver_num" localSheetId="3" hidden="1">0</definedName>
    <definedName name="solver_num" localSheetId="0" hidden="1">3</definedName>
    <definedName name="solver_nwt" localSheetId="0" hidden="1">1</definedName>
    <definedName name="solver_opt" localSheetId="3" hidden="1">Parameter!$B$2</definedName>
    <definedName name="solver_opt" localSheetId="0" hidden="1">Summary!$I$4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Summary!$B$6:$G$6</definedName>
    <definedName name="solver_rhs2" localSheetId="0" hidden="1">Summary!$B$5:$G$5</definedName>
    <definedName name="solver_rhs3" localSheetId="0" hidden="1">Summary!$I$2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3" hidden="1">1</definedName>
    <definedName name="solver_typ" localSheetId="0" hidden="1">1</definedName>
    <definedName name="solver_val" localSheetId="3" hidden="1">0</definedName>
    <definedName name="solver_val" localSheetId="0" hidden="1">0</definedName>
    <definedName name="solver_ver" localSheetId="3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5" l="1"/>
  <c r="F62" i="5" s="1"/>
  <c r="E55" i="5"/>
  <c r="E59" i="5" s="1"/>
  <c r="D55" i="5"/>
  <c r="D64" i="5" s="1"/>
  <c r="C55" i="5"/>
  <c r="C61" i="5" s="1"/>
  <c r="B55" i="5"/>
  <c r="B58" i="5" s="1"/>
  <c r="C6" i="4"/>
  <c r="D6" i="4"/>
  <c r="E6" i="4"/>
  <c r="F6" i="4"/>
  <c r="G6" i="4"/>
  <c r="B6" i="4"/>
  <c r="C5" i="4"/>
  <c r="D5" i="4"/>
  <c r="E5" i="4"/>
  <c r="F5" i="4"/>
  <c r="G5" i="4"/>
  <c r="B5" i="4"/>
  <c r="AU3" i="1"/>
  <c r="AT3" i="1"/>
  <c r="AS3" i="1"/>
  <c r="AR3" i="1"/>
  <c r="AQ3" i="1"/>
  <c r="AP3" i="1"/>
  <c r="S9" i="1"/>
  <c r="AA9" i="1" s="1"/>
  <c r="S8" i="1"/>
  <c r="AA8" i="1" s="1"/>
  <c r="AI8" i="1" s="1"/>
  <c r="AQ8" i="1" s="1"/>
  <c r="B57" i="5" l="1"/>
  <c r="B105" i="5"/>
  <c r="B97" i="5"/>
  <c r="B89" i="5"/>
  <c r="B81" i="5"/>
  <c r="B73" i="5"/>
  <c r="B65" i="5"/>
  <c r="C108" i="5"/>
  <c r="C100" i="5"/>
  <c r="C92" i="5"/>
  <c r="C84" i="5"/>
  <c r="C76" i="5"/>
  <c r="C68" i="5"/>
  <c r="C60" i="5"/>
  <c r="D103" i="5"/>
  <c r="D95" i="5"/>
  <c r="D87" i="5"/>
  <c r="D79" i="5"/>
  <c r="D71" i="5"/>
  <c r="D63" i="5"/>
  <c r="E106" i="5"/>
  <c r="E98" i="5"/>
  <c r="E90" i="5"/>
  <c r="E82" i="5"/>
  <c r="E74" i="5"/>
  <c r="E66" i="5"/>
  <c r="E58" i="5"/>
  <c r="F101" i="5"/>
  <c r="F93" i="5"/>
  <c r="F85" i="5"/>
  <c r="F77" i="5"/>
  <c r="F69" i="5"/>
  <c r="F61" i="5"/>
  <c r="F57" i="5"/>
  <c r="B104" i="5"/>
  <c r="B96" i="5"/>
  <c r="B88" i="5"/>
  <c r="B80" i="5"/>
  <c r="B72" i="5"/>
  <c r="N72" i="5" s="1"/>
  <c r="B64" i="5"/>
  <c r="C107" i="5"/>
  <c r="C99" i="5"/>
  <c r="C91" i="5"/>
  <c r="C83" i="5"/>
  <c r="C75" i="5"/>
  <c r="C67" i="5"/>
  <c r="C59" i="5"/>
  <c r="D102" i="5"/>
  <c r="D94" i="5"/>
  <c r="D86" i="5"/>
  <c r="D78" i="5"/>
  <c r="D70" i="5"/>
  <c r="D62" i="5"/>
  <c r="E105" i="5"/>
  <c r="E97" i="5"/>
  <c r="E89" i="5"/>
  <c r="E81" i="5"/>
  <c r="E73" i="5"/>
  <c r="E65" i="5"/>
  <c r="F108" i="5"/>
  <c r="F100" i="5"/>
  <c r="F92" i="5"/>
  <c r="F84" i="5"/>
  <c r="F76" i="5"/>
  <c r="F68" i="5"/>
  <c r="F60" i="5"/>
  <c r="E57" i="5"/>
  <c r="B103" i="5"/>
  <c r="B95" i="5"/>
  <c r="B87" i="5"/>
  <c r="B79" i="5"/>
  <c r="B71" i="5"/>
  <c r="B63" i="5"/>
  <c r="C106" i="5"/>
  <c r="C98" i="5"/>
  <c r="C90" i="5"/>
  <c r="C82" i="5"/>
  <c r="C74" i="5"/>
  <c r="C66" i="5"/>
  <c r="C58" i="5"/>
  <c r="N58" i="5" s="1"/>
  <c r="D101" i="5"/>
  <c r="D93" i="5"/>
  <c r="D85" i="5"/>
  <c r="D77" i="5"/>
  <c r="D69" i="5"/>
  <c r="D61" i="5"/>
  <c r="E104" i="5"/>
  <c r="E96" i="5"/>
  <c r="E88" i="5"/>
  <c r="E80" i="5"/>
  <c r="E72" i="5"/>
  <c r="E64" i="5"/>
  <c r="F107" i="5"/>
  <c r="F99" i="5"/>
  <c r="F91" i="5"/>
  <c r="F83" i="5"/>
  <c r="F75" i="5"/>
  <c r="F67" i="5"/>
  <c r="F59" i="5"/>
  <c r="D57" i="5"/>
  <c r="B102" i="5"/>
  <c r="B94" i="5"/>
  <c r="N94" i="5" s="1"/>
  <c r="B86" i="5"/>
  <c r="N86" i="5" s="1"/>
  <c r="B78" i="5"/>
  <c r="B70" i="5"/>
  <c r="B62" i="5"/>
  <c r="C105" i="5"/>
  <c r="C97" i="5"/>
  <c r="C89" i="5"/>
  <c r="C81" i="5"/>
  <c r="C73" i="5"/>
  <c r="C65" i="5"/>
  <c r="D108" i="5"/>
  <c r="D100" i="5"/>
  <c r="D92" i="5"/>
  <c r="D84" i="5"/>
  <c r="D76" i="5"/>
  <c r="D68" i="5"/>
  <c r="D60" i="5"/>
  <c r="E103" i="5"/>
  <c r="E95" i="5"/>
  <c r="E87" i="5"/>
  <c r="E79" i="5"/>
  <c r="E71" i="5"/>
  <c r="E63" i="5"/>
  <c r="F106" i="5"/>
  <c r="F98" i="5"/>
  <c r="F90" i="5"/>
  <c r="F82" i="5"/>
  <c r="F74" i="5"/>
  <c r="F66" i="5"/>
  <c r="F58" i="5"/>
  <c r="C57" i="5"/>
  <c r="B101" i="5"/>
  <c r="N101" i="5" s="1"/>
  <c r="B93" i="5"/>
  <c r="N93" i="5" s="1"/>
  <c r="B85" i="5"/>
  <c r="B77" i="5"/>
  <c r="B69" i="5"/>
  <c r="B61" i="5"/>
  <c r="C104" i="5"/>
  <c r="C96" i="5"/>
  <c r="C88" i="5"/>
  <c r="C80" i="5"/>
  <c r="C72" i="5"/>
  <c r="C64" i="5"/>
  <c r="D107" i="5"/>
  <c r="D99" i="5"/>
  <c r="D91" i="5"/>
  <c r="D83" i="5"/>
  <c r="D75" i="5"/>
  <c r="D67" i="5"/>
  <c r="D59" i="5"/>
  <c r="E102" i="5"/>
  <c r="E94" i="5"/>
  <c r="E86" i="5"/>
  <c r="E78" i="5"/>
  <c r="E70" i="5"/>
  <c r="E62" i="5"/>
  <c r="F105" i="5"/>
  <c r="F97" i="5"/>
  <c r="F89" i="5"/>
  <c r="F81" i="5"/>
  <c r="F73" i="5"/>
  <c r="F65" i="5"/>
  <c r="B108" i="5"/>
  <c r="N108" i="5" s="1"/>
  <c r="B100" i="5"/>
  <c r="N100" i="5" s="1"/>
  <c r="B92" i="5"/>
  <c r="N92" i="5" s="1"/>
  <c r="B84" i="5"/>
  <c r="B76" i="5"/>
  <c r="B68" i="5"/>
  <c r="B60" i="5"/>
  <c r="C103" i="5"/>
  <c r="C95" i="5"/>
  <c r="C87" i="5"/>
  <c r="C79" i="5"/>
  <c r="C71" i="5"/>
  <c r="C63" i="5"/>
  <c r="D106" i="5"/>
  <c r="D98" i="5"/>
  <c r="D90" i="5"/>
  <c r="D82" i="5"/>
  <c r="D74" i="5"/>
  <c r="D66" i="5"/>
  <c r="D58" i="5"/>
  <c r="E101" i="5"/>
  <c r="E93" i="5"/>
  <c r="E85" i="5"/>
  <c r="E77" i="5"/>
  <c r="E69" i="5"/>
  <c r="E61" i="5"/>
  <c r="F104" i="5"/>
  <c r="F96" i="5"/>
  <c r="F88" i="5"/>
  <c r="F80" i="5"/>
  <c r="F72" i="5"/>
  <c r="F64" i="5"/>
  <c r="B107" i="5"/>
  <c r="B99" i="5"/>
  <c r="B91" i="5"/>
  <c r="B83" i="5"/>
  <c r="B75" i="5"/>
  <c r="B67" i="5"/>
  <c r="B59" i="5"/>
  <c r="C102" i="5"/>
  <c r="C94" i="5"/>
  <c r="C86" i="5"/>
  <c r="C78" i="5"/>
  <c r="C70" i="5"/>
  <c r="C62" i="5"/>
  <c r="D105" i="5"/>
  <c r="D97" i="5"/>
  <c r="D89" i="5"/>
  <c r="D81" i="5"/>
  <c r="D73" i="5"/>
  <c r="D65" i="5"/>
  <c r="E108" i="5"/>
  <c r="E100" i="5"/>
  <c r="E92" i="5"/>
  <c r="E84" i="5"/>
  <c r="E76" i="5"/>
  <c r="E68" i="5"/>
  <c r="E60" i="5"/>
  <c r="F103" i="5"/>
  <c r="F95" i="5"/>
  <c r="F87" i="5"/>
  <c r="F79" i="5"/>
  <c r="F71" i="5"/>
  <c r="F63" i="5"/>
  <c r="B106" i="5"/>
  <c r="B98" i="5"/>
  <c r="B90" i="5"/>
  <c r="N90" i="5" s="1"/>
  <c r="B82" i="5"/>
  <c r="B74" i="5"/>
  <c r="B66" i="5"/>
  <c r="C101" i="5"/>
  <c r="C93" i="5"/>
  <c r="C85" i="5"/>
  <c r="C77" i="5"/>
  <c r="C69" i="5"/>
  <c r="D104" i="5"/>
  <c r="D96" i="5"/>
  <c r="D88" i="5"/>
  <c r="D80" i="5"/>
  <c r="D72" i="5"/>
  <c r="E107" i="5"/>
  <c r="E99" i="5"/>
  <c r="E91" i="5"/>
  <c r="E83" i="5"/>
  <c r="E75" i="5"/>
  <c r="E67" i="5"/>
  <c r="F102" i="5"/>
  <c r="F94" i="5"/>
  <c r="F86" i="5"/>
  <c r="F78" i="5"/>
  <c r="F70" i="5"/>
  <c r="AI9" i="1"/>
  <c r="N79" i="5" l="1"/>
  <c r="N98" i="5"/>
  <c r="N107" i="5"/>
  <c r="N102" i="5"/>
  <c r="N95" i="5"/>
  <c r="N88" i="5"/>
  <c r="N81" i="5"/>
  <c r="N99" i="5"/>
  <c r="N73" i="5"/>
  <c r="N103" i="5"/>
  <c r="N96" i="5"/>
  <c r="N89" i="5"/>
  <c r="N65" i="5"/>
  <c r="N87" i="5"/>
  <c r="N106" i="5"/>
  <c r="N59" i="5"/>
  <c r="N60" i="5"/>
  <c r="N61" i="5"/>
  <c r="N104" i="5"/>
  <c r="N97" i="5"/>
  <c r="N66" i="5"/>
  <c r="N68" i="5"/>
  <c r="N69" i="5"/>
  <c r="N62" i="5"/>
  <c r="N105" i="5"/>
  <c r="N91" i="5"/>
  <c r="N80" i="5"/>
  <c r="N67" i="5"/>
  <c r="N76" i="5"/>
  <c r="N70" i="5"/>
  <c r="N63" i="5"/>
  <c r="N57" i="5"/>
  <c r="N74" i="5"/>
  <c r="N75" i="5"/>
  <c r="N77" i="5"/>
  <c r="N82" i="5"/>
  <c r="N83" i="5"/>
  <c r="N84" i="5"/>
  <c r="N85" i="5"/>
  <c r="N78" i="5"/>
  <c r="N71" i="5"/>
  <c r="N64" i="5"/>
  <c r="AQ9" i="1"/>
  <c r="J9" i="1"/>
  <c r="R9" i="1" s="1"/>
  <c r="Z9" i="1" s="1"/>
  <c r="K9" i="1"/>
  <c r="S11" i="1" s="1"/>
  <c r="AA11" i="1" s="1"/>
  <c r="L9" i="1"/>
  <c r="T9" i="1" s="1"/>
  <c r="AB9" i="1" s="1"/>
  <c r="M9" i="1"/>
  <c r="U9" i="1" s="1"/>
  <c r="AC9" i="1" s="1"/>
  <c r="N9" i="1"/>
  <c r="V9" i="1" s="1"/>
  <c r="AD9" i="1" s="1"/>
  <c r="J10" i="1"/>
  <c r="R10" i="1" s="1"/>
  <c r="Z10" i="1" s="1"/>
  <c r="K10" i="1"/>
  <c r="S12" i="1" s="1"/>
  <c r="AA12" i="1" s="1"/>
  <c r="L10" i="1"/>
  <c r="T10" i="1" s="1"/>
  <c r="AB10" i="1" s="1"/>
  <c r="M10" i="1"/>
  <c r="U10" i="1" s="1"/>
  <c r="AC10" i="1" s="1"/>
  <c r="N10" i="1"/>
  <c r="V10" i="1" s="1"/>
  <c r="AD10" i="1" s="1"/>
  <c r="J11" i="1"/>
  <c r="R11" i="1" s="1"/>
  <c r="Z11" i="1" s="1"/>
  <c r="K11" i="1"/>
  <c r="S13" i="1" s="1"/>
  <c r="AA13" i="1" s="1"/>
  <c r="L11" i="1"/>
  <c r="T11" i="1" s="1"/>
  <c r="AB11" i="1" s="1"/>
  <c r="M11" i="1"/>
  <c r="U11" i="1" s="1"/>
  <c r="AC11" i="1" s="1"/>
  <c r="N11" i="1"/>
  <c r="V11" i="1" s="1"/>
  <c r="AD11" i="1" s="1"/>
  <c r="J12" i="1"/>
  <c r="R12" i="1" s="1"/>
  <c r="Z12" i="1" s="1"/>
  <c r="K12" i="1"/>
  <c r="S14" i="1" s="1"/>
  <c r="AA14" i="1" s="1"/>
  <c r="L12" i="1"/>
  <c r="T12" i="1" s="1"/>
  <c r="AB12" i="1" s="1"/>
  <c r="M12" i="1"/>
  <c r="U12" i="1" s="1"/>
  <c r="AC12" i="1" s="1"/>
  <c r="N12" i="1"/>
  <c r="V12" i="1" s="1"/>
  <c r="AD12" i="1" s="1"/>
  <c r="J13" i="1"/>
  <c r="R13" i="1" s="1"/>
  <c r="Z13" i="1" s="1"/>
  <c r="K13" i="1"/>
  <c r="S15" i="1" s="1"/>
  <c r="AA15" i="1" s="1"/>
  <c r="L13" i="1"/>
  <c r="T13" i="1" s="1"/>
  <c r="AB13" i="1" s="1"/>
  <c r="M13" i="1"/>
  <c r="U13" i="1" s="1"/>
  <c r="AC13" i="1" s="1"/>
  <c r="N13" i="1"/>
  <c r="V13" i="1" s="1"/>
  <c r="AD13" i="1" s="1"/>
  <c r="J14" i="1"/>
  <c r="R14" i="1" s="1"/>
  <c r="Z14" i="1" s="1"/>
  <c r="K14" i="1"/>
  <c r="S16" i="1" s="1"/>
  <c r="AA16" i="1" s="1"/>
  <c r="L14" i="1"/>
  <c r="T14" i="1" s="1"/>
  <c r="AB14" i="1" s="1"/>
  <c r="M14" i="1"/>
  <c r="U14" i="1" s="1"/>
  <c r="AC14" i="1" s="1"/>
  <c r="N14" i="1"/>
  <c r="V14" i="1" s="1"/>
  <c r="AD14" i="1" s="1"/>
  <c r="J15" i="1"/>
  <c r="R15" i="1" s="1"/>
  <c r="Z15" i="1" s="1"/>
  <c r="K15" i="1"/>
  <c r="S17" i="1" s="1"/>
  <c r="AA17" i="1" s="1"/>
  <c r="L15" i="1"/>
  <c r="T15" i="1" s="1"/>
  <c r="AB15" i="1" s="1"/>
  <c r="M15" i="1"/>
  <c r="U15" i="1" s="1"/>
  <c r="AC15" i="1" s="1"/>
  <c r="N15" i="1"/>
  <c r="V15" i="1" s="1"/>
  <c r="AD15" i="1" s="1"/>
  <c r="J16" i="1"/>
  <c r="R16" i="1" s="1"/>
  <c r="Z16" i="1" s="1"/>
  <c r="K16" i="1"/>
  <c r="S18" i="1" s="1"/>
  <c r="AA18" i="1" s="1"/>
  <c r="L16" i="1"/>
  <c r="T16" i="1" s="1"/>
  <c r="AB16" i="1" s="1"/>
  <c r="M16" i="1"/>
  <c r="U16" i="1" s="1"/>
  <c r="AC16" i="1" s="1"/>
  <c r="N16" i="1"/>
  <c r="V16" i="1" s="1"/>
  <c r="AD16" i="1" s="1"/>
  <c r="J17" i="1"/>
  <c r="R17" i="1" s="1"/>
  <c r="Z17" i="1" s="1"/>
  <c r="K17" i="1"/>
  <c r="S19" i="1" s="1"/>
  <c r="AA19" i="1" s="1"/>
  <c r="L17" i="1"/>
  <c r="T17" i="1" s="1"/>
  <c r="AB17" i="1" s="1"/>
  <c r="M17" i="1"/>
  <c r="U17" i="1" s="1"/>
  <c r="AC17" i="1" s="1"/>
  <c r="N17" i="1"/>
  <c r="V17" i="1" s="1"/>
  <c r="AD17" i="1" s="1"/>
  <c r="J18" i="1"/>
  <c r="R18" i="1" s="1"/>
  <c r="Z18" i="1" s="1"/>
  <c r="K18" i="1"/>
  <c r="S20" i="1" s="1"/>
  <c r="AA20" i="1" s="1"/>
  <c r="L18" i="1"/>
  <c r="T18" i="1" s="1"/>
  <c r="AB18" i="1" s="1"/>
  <c r="M18" i="1"/>
  <c r="U18" i="1" s="1"/>
  <c r="AC18" i="1" s="1"/>
  <c r="N18" i="1"/>
  <c r="V18" i="1" s="1"/>
  <c r="AD18" i="1" s="1"/>
  <c r="J19" i="1"/>
  <c r="R19" i="1" s="1"/>
  <c r="Z19" i="1" s="1"/>
  <c r="K19" i="1"/>
  <c r="S21" i="1" s="1"/>
  <c r="AA21" i="1" s="1"/>
  <c r="L19" i="1"/>
  <c r="T19" i="1" s="1"/>
  <c r="AB19" i="1" s="1"/>
  <c r="M19" i="1"/>
  <c r="U19" i="1" s="1"/>
  <c r="AC19" i="1" s="1"/>
  <c r="N19" i="1"/>
  <c r="V19" i="1" s="1"/>
  <c r="AD19" i="1" s="1"/>
  <c r="J20" i="1"/>
  <c r="R20" i="1" s="1"/>
  <c r="Z20" i="1" s="1"/>
  <c r="K20" i="1"/>
  <c r="S22" i="1" s="1"/>
  <c r="AA22" i="1" s="1"/>
  <c r="L20" i="1"/>
  <c r="T20" i="1" s="1"/>
  <c r="AB20" i="1" s="1"/>
  <c r="M20" i="1"/>
  <c r="U20" i="1" s="1"/>
  <c r="AC20" i="1" s="1"/>
  <c r="N20" i="1"/>
  <c r="V20" i="1" s="1"/>
  <c r="AD20" i="1" s="1"/>
  <c r="J21" i="1"/>
  <c r="R21" i="1" s="1"/>
  <c r="Z21" i="1" s="1"/>
  <c r="K21" i="1"/>
  <c r="S23" i="1" s="1"/>
  <c r="AA23" i="1" s="1"/>
  <c r="L21" i="1"/>
  <c r="T21" i="1" s="1"/>
  <c r="AB21" i="1" s="1"/>
  <c r="M21" i="1"/>
  <c r="U21" i="1" s="1"/>
  <c r="AC21" i="1" s="1"/>
  <c r="N21" i="1"/>
  <c r="V21" i="1" s="1"/>
  <c r="AD21" i="1" s="1"/>
  <c r="J22" i="1"/>
  <c r="R22" i="1" s="1"/>
  <c r="Z22" i="1" s="1"/>
  <c r="K22" i="1"/>
  <c r="S24" i="1" s="1"/>
  <c r="AA24" i="1" s="1"/>
  <c r="L22" i="1"/>
  <c r="T22" i="1" s="1"/>
  <c r="AB22" i="1" s="1"/>
  <c r="M22" i="1"/>
  <c r="U22" i="1" s="1"/>
  <c r="AC22" i="1" s="1"/>
  <c r="N22" i="1"/>
  <c r="V22" i="1" s="1"/>
  <c r="AD22" i="1" s="1"/>
  <c r="J23" i="1"/>
  <c r="R23" i="1" s="1"/>
  <c r="Z23" i="1" s="1"/>
  <c r="K23" i="1"/>
  <c r="S25" i="1" s="1"/>
  <c r="AA25" i="1" s="1"/>
  <c r="L23" i="1"/>
  <c r="T23" i="1" s="1"/>
  <c r="AB23" i="1" s="1"/>
  <c r="M23" i="1"/>
  <c r="U23" i="1" s="1"/>
  <c r="AC23" i="1" s="1"/>
  <c r="N23" i="1"/>
  <c r="V23" i="1" s="1"/>
  <c r="AD23" i="1" s="1"/>
  <c r="J24" i="1"/>
  <c r="R24" i="1" s="1"/>
  <c r="Z24" i="1" s="1"/>
  <c r="K24" i="1"/>
  <c r="S26" i="1" s="1"/>
  <c r="AA26" i="1" s="1"/>
  <c r="L24" i="1"/>
  <c r="T24" i="1" s="1"/>
  <c r="AB24" i="1" s="1"/>
  <c r="M24" i="1"/>
  <c r="U24" i="1" s="1"/>
  <c r="AC24" i="1" s="1"/>
  <c r="N24" i="1"/>
  <c r="V24" i="1" s="1"/>
  <c r="AD24" i="1" s="1"/>
  <c r="J25" i="1"/>
  <c r="R25" i="1" s="1"/>
  <c r="Z25" i="1" s="1"/>
  <c r="K25" i="1"/>
  <c r="S27" i="1" s="1"/>
  <c r="AA27" i="1" s="1"/>
  <c r="L25" i="1"/>
  <c r="T25" i="1" s="1"/>
  <c r="AB25" i="1" s="1"/>
  <c r="M25" i="1"/>
  <c r="U25" i="1" s="1"/>
  <c r="AC25" i="1" s="1"/>
  <c r="N25" i="1"/>
  <c r="V25" i="1" s="1"/>
  <c r="AD25" i="1" s="1"/>
  <c r="J26" i="1"/>
  <c r="R26" i="1" s="1"/>
  <c r="Z26" i="1" s="1"/>
  <c r="K26" i="1"/>
  <c r="S28" i="1" s="1"/>
  <c r="AA28" i="1" s="1"/>
  <c r="L26" i="1"/>
  <c r="T26" i="1" s="1"/>
  <c r="AB26" i="1" s="1"/>
  <c r="M26" i="1"/>
  <c r="U26" i="1" s="1"/>
  <c r="AC26" i="1" s="1"/>
  <c r="N26" i="1"/>
  <c r="V26" i="1" s="1"/>
  <c r="AD26" i="1" s="1"/>
  <c r="J27" i="1"/>
  <c r="R27" i="1" s="1"/>
  <c r="Z27" i="1" s="1"/>
  <c r="K27" i="1"/>
  <c r="S29" i="1" s="1"/>
  <c r="AA29" i="1" s="1"/>
  <c r="L27" i="1"/>
  <c r="T27" i="1" s="1"/>
  <c r="AB27" i="1" s="1"/>
  <c r="M27" i="1"/>
  <c r="U27" i="1" s="1"/>
  <c r="AC27" i="1" s="1"/>
  <c r="N27" i="1"/>
  <c r="V27" i="1" s="1"/>
  <c r="AD27" i="1" s="1"/>
  <c r="J28" i="1"/>
  <c r="R28" i="1" s="1"/>
  <c r="Z28" i="1" s="1"/>
  <c r="K28" i="1"/>
  <c r="S30" i="1" s="1"/>
  <c r="AA30" i="1" s="1"/>
  <c r="L28" i="1"/>
  <c r="T28" i="1" s="1"/>
  <c r="AB28" i="1" s="1"/>
  <c r="M28" i="1"/>
  <c r="U28" i="1" s="1"/>
  <c r="AC28" i="1" s="1"/>
  <c r="N28" i="1"/>
  <c r="V28" i="1" s="1"/>
  <c r="AD28" i="1" s="1"/>
  <c r="J29" i="1"/>
  <c r="R29" i="1" s="1"/>
  <c r="Z29" i="1" s="1"/>
  <c r="K29" i="1"/>
  <c r="S31" i="1" s="1"/>
  <c r="AA31" i="1" s="1"/>
  <c r="L29" i="1"/>
  <c r="T29" i="1" s="1"/>
  <c r="AB29" i="1" s="1"/>
  <c r="M29" i="1"/>
  <c r="U29" i="1" s="1"/>
  <c r="AC29" i="1" s="1"/>
  <c r="N29" i="1"/>
  <c r="V29" i="1" s="1"/>
  <c r="AD29" i="1" s="1"/>
  <c r="J30" i="1"/>
  <c r="R30" i="1" s="1"/>
  <c r="Z30" i="1" s="1"/>
  <c r="K30" i="1"/>
  <c r="S32" i="1" s="1"/>
  <c r="AA32" i="1" s="1"/>
  <c r="L30" i="1"/>
  <c r="T30" i="1" s="1"/>
  <c r="AB30" i="1" s="1"/>
  <c r="M30" i="1"/>
  <c r="U30" i="1" s="1"/>
  <c r="AC30" i="1" s="1"/>
  <c r="N30" i="1"/>
  <c r="V30" i="1" s="1"/>
  <c r="AD30" i="1" s="1"/>
  <c r="J31" i="1"/>
  <c r="R31" i="1" s="1"/>
  <c r="Z31" i="1" s="1"/>
  <c r="K31" i="1"/>
  <c r="S33" i="1" s="1"/>
  <c r="AA33" i="1" s="1"/>
  <c r="L31" i="1"/>
  <c r="T31" i="1" s="1"/>
  <c r="AB31" i="1" s="1"/>
  <c r="M31" i="1"/>
  <c r="U31" i="1" s="1"/>
  <c r="AC31" i="1" s="1"/>
  <c r="N31" i="1"/>
  <c r="V31" i="1" s="1"/>
  <c r="AD31" i="1" s="1"/>
  <c r="J32" i="1"/>
  <c r="R32" i="1" s="1"/>
  <c r="Z32" i="1" s="1"/>
  <c r="K32" i="1"/>
  <c r="S34" i="1" s="1"/>
  <c r="AA34" i="1" s="1"/>
  <c r="L32" i="1"/>
  <c r="T32" i="1" s="1"/>
  <c r="AB32" i="1" s="1"/>
  <c r="M32" i="1"/>
  <c r="U32" i="1" s="1"/>
  <c r="AC32" i="1" s="1"/>
  <c r="N32" i="1"/>
  <c r="V32" i="1" s="1"/>
  <c r="AD32" i="1" s="1"/>
  <c r="J33" i="1"/>
  <c r="R33" i="1" s="1"/>
  <c r="Z33" i="1" s="1"/>
  <c r="K33" i="1"/>
  <c r="S35" i="1" s="1"/>
  <c r="AA35" i="1" s="1"/>
  <c r="L33" i="1"/>
  <c r="T33" i="1" s="1"/>
  <c r="AB33" i="1" s="1"/>
  <c r="M33" i="1"/>
  <c r="U33" i="1" s="1"/>
  <c r="AC33" i="1" s="1"/>
  <c r="N33" i="1"/>
  <c r="V33" i="1" s="1"/>
  <c r="AD33" i="1" s="1"/>
  <c r="J34" i="1"/>
  <c r="R34" i="1" s="1"/>
  <c r="Z34" i="1" s="1"/>
  <c r="K34" i="1"/>
  <c r="S36" i="1" s="1"/>
  <c r="AA36" i="1" s="1"/>
  <c r="L34" i="1"/>
  <c r="T34" i="1" s="1"/>
  <c r="AB34" i="1" s="1"/>
  <c r="M34" i="1"/>
  <c r="U34" i="1" s="1"/>
  <c r="AC34" i="1" s="1"/>
  <c r="N34" i="1"/>
  <c r="V34" i="1" s="1"/>
  <c r="AD34" i="1" s="1"/>
  <c r="J35" i="1"/>
  <c r="R35" i="1" s="1"/>
  <c r="Z35" i="1" s="1"/>
  <c r="K35" i="1"/>
  <c r="S37" i="1" s="1"/>
  <c r="AA37" i="1" s="1"/>
  <c r="L35" i="1"/>
  <c r="T35" i="1" s="1"/>
  <c r="AB35" i="1" s="1"/>
  <c r="M35" i="1"/>
  <c r="U35" i="1" s="1"/>
  <c r="AC35" i="1" s="1"/>
  <c r="N35" i="1"/>
  <c r="V35" i="1" s="1"/>
  <c r="AD35" i="1" s="1"/>
  <c r="J36" i="1"/>
  <c r="R36" i="1" s="1"/>
  <c r="Z36" i="1" s="1"/>
  <c r="K36" i="1"/>
  <c r="S38" i="1" s="1"/>
  <c r="AA38" i="1" s="1"/>
  <c r="L36" i="1"/>
  <c r="T36" i="1" s="1"/>
  <c r="AB36" i="1" s="1"/>
  <c r="M36" i="1"/>
  <c r="U36" i="1" s="1"/>
  <c r="AC36" i="1" s="1"/>
  <c r="N36" i="1"/>
  <c r="V36" i="1" s="1"/>
  <c r="AD36" i="1" s="1"/>
  <c r="J37" i="1"/>
  <c r="R37" i="1" s="1"/>
  <c r="Z37" i="1" s="1"/>
  <c r="K37" i="1"/>
  <c r="S39" i="1" s="1"/>
  <c r="AA39" i="1" s="1"/>
  <c r="L37" i="1"/>
  <c r="T37" i="1" s="1"/>
  <c r="AB37" i="1" s="1"/>
  <c r="M37" i="1"/>
  <c r="U37" i="1" s="1"/>
  <c r="AC37" i="1" s="1"/>
  <c r="N37" i="1"/>
  <c r="V37" i="1" s="1"/>
  <c r="AD37" i="1" s="1"/>
  <c r="J38" i="1"/>
  <c r="R38" i="1" s="1"/>
  <c r="Z38" i="1" s="1"/>
  <c r="K38" i="1"/>
  <c r="S40" i="1" s="1"/>
  <c r="AA40" i="1" s="1"/>
  <c r="L38" i="1"/>
  <c r="T38" i="1" s="1"/>
  <c r="AB38" i="1" s="1"/>
  <c r="M38" i="1"/>
  <c r="U38" i="1" s="1"/>
  <c r="AC38" i="1" s="1"/>
  <c r="N38" i="1"/>
  <c r="V38" i="1" s="1"/>
  <c r="AD38" i="1" s="1"/>
  <c r="J39" i="1"/>
  <c r="R39" i="1" s="1"/>
  <c r="Z39" i="1" s="1"/>
  <c r="K39" i="1"/>
  <c r="S41" i="1" s="1"/>
  <c r="AA41" i="1" s="1"/>
  <c r="L39" i="1"/>
  <c r="T39" i="1" s="1"/>
  <c r="AB39" i="1" s="1"/>
  <c r="M39" i="1"/>
  <c r="U39" i="1" s="1"/>
  <c r="AC39" i="1" s="1"/>
  <c r="N39" i="1"/>
  <c r="V39" i="1" s="1"/>
  <c r="AD39" i="1" s="1"/>
  <c r="J40" i="1"/>
  <c r="R40" i="1" s="1"/>
  <c r="Z40" i="1" s="1"/>
  <c r="K40" i="1"/>
  <c r="S42" i="1" s="1"/>
  <c r="AA42" i="1" s="1"/>
  <c r="L40" i="1"/>
  <c r="T40" i="1" s="1"/>
  <c r="AB40" i="1" s="1"/>
  <c r="M40" i="1"/>
  <c r="U40" i="1" s="1"/>
  <c r="AC40" i="1" s="1"/>
  <c r="N40" i="1"/>
  <c r="V40" i="1" s="1"/>
  <c r="AD40" i="1" s="1"/>
  <c r="J41" i="1"/>
  <c r="R41" i="1" s="1"/>
  <c r="Z41" i="1" s="1"/>
  <c r="K41" i="1"/>
  <c r="S43" i="1" s="1"/>
  <c r="AA43" i="1" s="1"/>
  <c r="L41" i="1"/>
  <c r="T41" i="1" s="1"/>
  <c r="AB41" i="1" s="1"/>
  <c r="M41" i="1"/>
  <c r="U41" i="1" s="1"/>
  <c r="AC41" i="1" s="1"/>
  <c r="N41" i="1"/>
  <c r="V41" i="1" s="1"/>
  <c r="AD41" i="1" s="1"/>
  <c r="J42" i="1"/>
  <c r="R42" i="1" s="1"/>
  <c r="Z42" i="1" s="1"/>
  <c r="K42" i="1"/>
  <c r="S44" i="1" s="1"/>
  <c r="AA44" i="1" s="1"/>
  <c r="L42" i="1"/>
  <c r="T42" i="1" s="1"/>
  <c r="AB42" i="1" s="1"/>
  <c r="M42" i="1"/>
  <c r="U42" i="1" s="1"/>
  <c r="AC42" i="1" s="1"/>
  <c r="N42" i="1"/>
  <c r="V42" i="1" s="1"/>
  <c r="AD42" i="1" s="1"/>
  <c r="J43" i="1"/>
  <c r="R43" i="1" s="1"/>
  <c r="Z43" i="1" s="1"/>
  <c r="K43" i="1"/>
  <c r="S45" i="1" s="1"/>
  <c r="AA45" i="1" s="1"/>
  <c r="L43" i="1"/>
  <c r="T43" i="1" s="1"/>
  <c r="AB43" i="1" s="1"/>
  <c r="M43" i="1"/>
  <c r="U43" i="1" s="1"/>
  <c r="AC43" i="1" s="1"/>
  <c r="N43" i="1"/>
  <c r="V43" i="1" s="1"/>
  <c r="AD43" i="1" s="1"/>
  <c r="J44" i="1"/>
  <c r="R44" i="1" s="1"/>
  <c r="Z44" i="1" s="1"/>
  <c r="K44" i="1"/>
  <c r="S46" i="1" s="1"/>
  <c r="AA46" i="1" s="1"/>
  <c r="L44" i="1"/>
  <c r="T44" i="1" s="1"/>
  <c r="AB44" i="1" s="1"/>
  <c r="M44" i="1"/>
  <c r="U44" i="1" s="1"/>
  <c r="AC44" i="1" s="1"/>
  <c r="N44" i="1"/>
  <c r="V44" i="1" s="1"/>
  <c r="AD44" i="1" s="1"/>
  <c r="J45" i="1"/>
  <c r="R45" i="1" s="1"/>
  <c r="Z45" i="1" s="1"/>
  <c r="K45" i="1"/>
  <c r="S47" i="1" s="1"/>
  <c r="AA47" i="1" s="1"/>
  <c r="L45" i="1"/>
  <c r="T45" i="1" s="1"/>
  <c r="AB45" i="1" s="1"/>
  <c r="M45" i="1"/>
  <c r="U45" i="1" s="1"/>
  <c r="AC45" i="1" s="1"/>
  <c r="N45" i="1"/>
  <c r="V45" i="1" s="1"/>
  <c r="AD45" i="1" s="1"/>
  <c r="J46" i="1"/>
  <c r="R46" i="1" s="1"/>
  <c r="Z46" i="1" s="1"/>
  <c r="K46" i="1"/>
  <c r="S48" i="1" s="1"/>
  <c r="AA48" i="1" s="1"/>
  <c r="L46" i="1"/>
  <c r="T46" i="1" s="1"/>
  <c r="AB46" i="1" s="1"/>
  <c r="M46" i="1"/>
  <c r="U46" i="1" s="1"/>
  <c r="AC46" i="1" s="1"/>
  <c r="N46" i="1"/>
  <c r="V46" i="1" s="1"/>
  <c r="AD46" i="1" s="1"/>
  <c r="J47" i="1"/>
  <c r="R47" i="1" s="1"/>
  <c r="Z47" i="1" s="1"/>
  <c r="K47" i="1"/>
  <c r="S49" i="1" s="1"/>
  <c r="AA49" i="1" s="1"/>
  <c r="L47" i="1"/>
  <c r="T47" i="1" s="1"/>
  <c r="AB47" i="1" s="1"/>
  <c r="M47" i="1"/>
  <c r="U47" i="1" s="1"/>
  <c r="AC47" i="1" s="1"/>
  <c r="N47" i="1"/>
  <c r="V47" i="1" s="1"/>
  <c r="AD47" i="1" s="1"/>
  <c r="J48" i="1"/>
  <c r="R48" i="1" s="1"/>
  <c r="Z48" i="1" s="1"/>
  <c r="K48" i="1"/>
  <c r="S50" i="1" s="1"/>
  <c r="AA50" i="1" s="1"/>
  <c r="L48" i="1"/>
  <c r="T48" i="1" s="1"/>
  <c r="AB48" i="1" s="1"/>
  <c r="M48" i="1"/>
  <c r="U48" i="1" s="1"/>
  <c r="AC48" i="1" s="1"/>
  <c r="N48" i="1"/>
  <c r="V48" i="1" s="1"/>
  <c r="AD48" i="1" s="1"/>
  <c r="J49" i="1"/>
  <c r="R49" i="1" s="1"/>
  <c r="Z49" i="1" s="1"/>
  <c r="K49" i="1"/>
  <c r="S51" i="1" s="1"/>
  <c r="AA51" i="1" s="1"/>
  <c r="L49" i="1"/>
  <c r="T49" i="1" s="1"/>
  <c r="AB49" i="1" s="1"/>
  <c r="M49" i="1"/>
  <c r="U49" i="1" s="1"/>
  <c r="AC49" i="1" s="1"/>
  <c r="N49" i="1"/>
  <c r="V49" i="1" s="1"/>
  <c r="AD49" i="1" s="1"/>
  <c r="J50" i="1"/>
  <c r="R50" i="1" s="1"/>
  <c r="Z50" i="1" s="1"/>
  <c r="K50" i="1"/>
  <c r="S52" i="1" s="1"/>
  <c r="AA52" i="1" s="1"/>
  <c r="L50" i="1"/>
  <c r="T50" i="1" s="1"/>
  <c r="AB50" i="1" s="1"/>
  <c r="M50" i="1"/>
  <c r="U50" i="1" s="1"/>
  <c r="AC50" i="1" s="1"/>
  <c r="N50" i="1"/>
  <c r="V50" i="1" s="1"/>
  <c r="AD50" i="1" s="1"/>
  <c r="J51" i="1"/>
  <c r="R51" i="1" s="1"/>
  <c r="Z51" i="1" s="1"/>
  <c r="K51" i="1"/>
  <c r="S53" i="1" s="1"/>
  <c r="AA53" i="1" s="1"/>
  <c r="L51" i="1"/>
  <c r="T51" i="1" s="1"/>
  <c r="AB51" i="1" s="1"/>
  <c r="M51" i="1"/>
  <c r="U51" i="1" s="1"/>
  <c r="AC51" i="1" s="1"/>
  <c r="N51" i="1"/>
  <c r="V51" i="1" s="1"/>
  <c r="AD51" i="1" s="1"/>
  <c r="J52" i="1"/>
  <c r="R52" i="1" s="1"/>
  <c r="Z52" i="1" s="1"/>
  <c r="K52" i="1"/>
  <c r="S54" i="1" s="1"/>
  <c r="AA54" i="1" s="1"/>
  <c r="L52" i="1"/>
  <c r="T52" i="1" s="1"/>
  <c r="AB52" i="1" s="1"/>
  <c r="M52" i="1"/>
  <c r="U52" i="1" s="1"/>
  <c r="AC52" i="1" s="1"/>
  <c r="N52" i="1"/>
  <c r="V52" i="1" s="1"/>
  <c r="AD52" i="1" s="1"/>
  <c r="J53" i="1"/>
  <c r="R53" i="1" s="1"/>
  <c r="Z53" i="1" s="1"/>
  <c r="K53" i="1"/>
  <c r="S55" i="1" s="1"/>
  <c r="AA55" i="1" s="1"/>
  <c r="L53" i="1"/>
  <c r="T53" i="1" s="1"/>
  <c r="AB53" i="1" s="1"/>
  <c r="M53" i="1"/>
  <c r="U53" i="1" s="1"/>
  <c r="AC53" i="1" s="1"/>
  <c r="N53" i="1"/>
  <c r="V53" i="1" s="1"/>
  <c r="AD53" i="1" s="1"/>
  <c r="J54" i="1"/>
  <c r="R54" i="1" s="1"/>
  <c r="Z54" i="1" s="1"/>
  <c r="K54" i="1"/>
  <c r="S56" i="1" s="1"/>
  <c r="AA56" i="1" s="1"/>
  <c r="L54" i="1"/>
  <c r="T54" i="1" s="1"/>
  <c r="AB54" i="1" s="1"/>
  <c r="M54" i="1"/>
  <c r="U54" i="1" s="1"/>
  <c r="AC54" i="1" s="1"/>
  <c r="N54" i="1"/>
  <c r="V54" i="1" s="1"/>
  <c r="AD54" i="1" s="1"/>
  <c r="J55" i="1"/>
  <c r="R55" i="1" s="1"/>
  <c r="Z55" i="1" s="1"/>
  <c r="K55" i="1"/>
  <c r="S57" i="1" s="1"/>
  <c r="AA57" i="1" s="1"/>
  <c r="L55" i="1"/>
  <c r="T55" i="1" s="1"/>
  <c r="AB55" i="1" s="1"/>
  <c r="M55" i="1"/>
  <c r="U55" i="1" s="1"/>
  <c r="AC55" i="1" s="1"/>
  <c r="N55" i="1"/>
  <c r="V55" i="1" s="1"/>
  <c r="AD55" i="1" s="1"/>
  <c r="J56" i="1"/>
  <c r="R56" i="1" s="1"/>
  <c r="Z56" i="1" s="1"/>
  <c r="K56" i="1"/>
  <c r="S58" i="1" s="1"/>
  <c r="AA58" i="1" s="1"/>
  <c r="L56" i="1"/>
  <c r="T56" i="1" s="1"/>
  <c r="AB56" i="1" s="1"/>
  <c r="M56" i="1"/>
  <c r="U56" i="1" s="1"/>
  <c r="AC56" i="1" s="1"/>
  <c r="N56" i="1"/>
  <c r="V56" i="1" s="1"/>
  <c r="AD56" i="1" s="1"/>
  <c r="J57" i="1"/>
  <c r="R57" i="1" s="1"/>
  <c r="Z57" i="1" s="1"/>
  <c r="K57" i="1"/>
  <c r="S59" i="1" s="1"/>
  <c r="AA59" i="1" s="1"/>
  <c r="L57" i="1"/>
  <c r="T57" i="1" s="1"/>
  <c r="AB57" i="1" s="1"/>
  <c r="M57" i="1"/>
  <c r="U57" i="1" s="1"/>
  <c r="AC57" i="1" s="1"/>
  <c r="N57" i="1"/>
  <c r="V57" i="1" s="1"/>
  <c r="AD57" i="1" s="1"/>
  <c r="J58" i="1"/>
  <c r="R58" i="1" s="1"/>
  <c r="Z58" i="1" s="1"/>
  <c r="K58" i="1"/>
  <c r="L58" i="1"/>
  <c r="T58" i="1" s="1"/>
  <c r="AB58" i="1" s="1"/>
  <c r="M58" i="1"/>
  <c r="U58" i="1" s="1"/>
  <c r="AC58" i="1" s="1"/>
  <c r="N58" i="1"/>
  <c r="V58" i="1" s="1"/>
  <c r="AD58" i="1" s="1"/>
  <c r="J59" i="1"/>
  <c r="R59" i="1" s="1"/>
  <c r="Z59" i="1" s="1"/>
  <c r="K59" i="1"/>
  <c r="L59" i="1"/>
  <c r="T59" i="1" s="1"/>
  <c r="AB59" i="1" s="1"/>
  <c r="M59" i="1"/>
  <c r="U59" i="1" s="1"/>
  <c r="AC59" i="1" s="1"/>
  <c r="N59" i="1"/>
  <c r="V59" i="1" s="1"/>
  <c r="AD59" i="1" s="1"/>
  <c r="K8" i="1"/>
  <c r="S10" i="1" s="1"/>
  <c r="AA10" i="1" s="1"/>
  <c r="AI10" i="1" s="1"/>
  <c r="L8" i="1"/>
  <c r="T8" i="1" s="1"/>
  <c r="AB8" i="1" s="1"/>
  <c r="AJ8" i="1" s="1"/>
  <c r="AR8" i="1" s="1"/>
  <c r="M8" i="1"/>
  <c r="U8" i="1" s="1"/>
  <c r="AC8" i="1" s="1"/>
  <c r="AK8" i="1" s="1"/>
  <c r="AS8" i="1" s="1"/>
  <c r="N8" i="1"/>
  <c r="V8" i="1" s="1"/>
  <c r="AD8" i="1" s="1"/>
  <c r="AL8" i="1" s="1"/>
  <c r="AT8" i="1" s="1"/>
  <c r="J8" i="1"/>
  <c r="O11" i="1"/>
  <c r="W11" i="1" s="1"/>
  <c r="AE11" i="1" s="1"/>
  <c r="AL9" i="1" l="1"/>
  <c r="AT9" i="1" s="1"/>
  <c r="AK9" i="1"/>
  <c r="AS9" i="1" s="1"/>
  <c r="AJ9" i="1"/>
  <c r="AR9" i="1" s="1"/>
  <c r="O42" i="1"/>
  <c r="W42" i="1" s="1"/>
  <c r="AE42" i="1" s="1"/>
  <c r="O17" i="1"/>
  <c r="W17" i="1" s="1"/>
  <c r="AE17" i="1" s="1"/>
  <c r="O8" i="1"/>
  <c r="W8" i="1" s="1"/>
  <c r="AE8" i="1" s="1"/>
  <c r="AM8" i="1" s="1"/>
  <c r="AU8" i="1" s="1"/>
  <c r="O57" i="1"/>
  <c r="W57" i="1" s="1"/>
  <c r="AE57" i="1" s="1"/>
  <c r="O58" i="1"/>
  <c r="W58" i="1" s="1"/>
  <c r="AE58" i="1" s="1"/>
  <c r="O26" i="1"/>
  <c r="W26" i="1" s="1"/>
  <c r="AE26" i="1" s="1"/>
  <c r="O12" i="1"/>
  <c r="W12" i="1" s="1"/>
  <c r="AE12" i="1" s="1"/>
  <c r="O9" i="1"/>
  <c r="W9" i="1" s="1"/>
  <c r="AE9" i="1" s="1"/>
  <c r="O29" i="1"/>
  <c r="W29" i="1" s="1"/>
  <c r="AE29" i="1" s="1"/>
  <c r="O22" i="1"/>
  <c r="W22" i="1" s="1"/>
  <c r="AE22" i="1" s="1"/>
  <c r="O40" i="1"/>
  <c r="W40" i="1" s="1"/>
  <c r="AE40" i="1" s="1"/>
  <c r="O33" i="1"/>
  <c r="W33" i="1" s="1"/>
  <c r="AE33" i="1" s="1"/>
  <c r="O44" i="1"/>
  <c r="W44" i="1" s="1"/>
  <c r="AE44" i="1" s="1"/>
  <c r="O37" i="1"/>
  <c r="W37" i="1" s="1"/>
  <c r="AE37" i="1" s="1"/>
  <c r="O30" i="1"/>
  <c r="W30" i="1" s="1"/>
  <c r="AE30" i="1" s="1"/>
  <c r="O49" i="1"/>
  <c r="W49" i="1" s="1"/>
  <c r="AE49" i="1" s="1"/>
  <c r="O24" i="1"/>
  <c r="W24" i="1" s="1"/>
  <c r="AE24" i="1" s="1"/>
  <c r="O28" i="1"/>
  <c r="W28" i="1" s="1"/>
  <c r="AE28" i="1" s="1"/>
  <c r="O21" i="1"/>
  <c r="W21" i="1" s="1"/>
  <c r="AE21" i="1" s="1"/>
  <c r="O50" i="1"/>
  <c r="W50" i="1" s="1"/>
  <c r="AE50" i="1" s="1"/>
  <c r="O25" i="1"/>
  <c r="W25" i="1" s="1"/>
  <c r="AE25" i="1" s="1"/>
  <c r="O18" i="1"/>
  <c r="W18" i="1" s="1"/>
  <c r="AE18" i="1" s="1"/>
  <c r="O54" i="1"/>
  <c r="W54" i="1" s="1"/>
  <c r="AE54" i="1" s="1"/>
  <c r="O36" i="1"/>
  <c r="W36" i="1" s="1"/>
  <c r="AE36" i="1" s="1"/>
  <c r="O48" i="1"/>
  <c r="W48" i="1" s="1"/>
  <c r="AE48" i="1" s="1"/>
  <c r="O41" i="1"/>
  <c r="W41" i="1" s="1"/>
  <c r="AE41" i="1" s="1"/>
  <c r="O34" i="1"/>
  <c r="W34" i="1" s="1"/>
  <c r="AE34" i="1" s="1"/>
  <c r="O16" i="1"/>
  <c r="W16" i="1" s="1"/>
  <c r="AE16" i="1" s="1"/>
  <c r="O13" i="1"/>
  <c r="W13" i="1" s="1"/>
  <c r="AE13" i="1" s="1"/>
  <c r="O56" i="1"/>
  <c r="W56" i="1" s="1"/>
  <c r="AE56" i="1" s="1"/>
  <c r="O53" i="1"/>
  <c r="W53" i="1" s="1"/>
  <c r="AE53" i="1" s="1"/>
  <c r="O46" i="1"/>
  <c r="W46" i="1" s="1"/>
  <c r="AE46" i="1" s="1"/>
  <c r="O32" i="1"/>
  <c r="W32" i="1" s="1"/>
  <c r="AE32" i="1" s="1"/>
  <c r="O52" i="1"/>
  <c r="W52" i="1" s="1"/>
  <c r="AE52" i="1" s="1"/>
  <c r="O45" i="1"/>
  <c r="W45" i="1" s="1"/>
  <c r="AE45" i="1" s="1"/>
  <c r="O38" i="1"/>
  <c r="W38" i="1" s="1"/>
  <c r="AE38" i="1" s="1"/>
  <c r="O20" i="1"/>
  <c r="W20" i="1" s="1"/>
  <c r="AE20" i="1" s="1"/>
  <c r="R8" i="1"/>
  <c r="Z8" i="1" s="1"/>
  <c r="AH8" i="1" s="1"/>
  <c r="O14" i="1"/>
  <c r="W14" i="1" s="1"/>
  <c r="AE14" i="1" s="1"/>
  <c r="O10" i="1"/>
  <c r="W10" i="1" s="1"/>
  <c r="AE10" i="1" s="1"/>
  <c r="O59" i="1"/>
  <c r="W59" i="1" s="1"/>
  <c r="AE59" i="1" s="1"/>
  <c r="O55" i="1"/>
  <c r="W55" i="1" s="1"/>
  <c r="AE55" i="1" s="1"/>
  <c r="O51" i="1"/>
  <c r="W51" i="1" s="1"/>
  <c r="AE51" i="1" s="1"/>
  <c r="O47" i="1"/>
  <c r="W47" i="1" s="1"/>
  <c r="AE47" i="1" s="1"/>
  <c r="O43" i="1"/>
  <c r="W43" i="1" s="1"/>
  <c r="AE43" i="1" s="1"/>
  <c r="O39" i="1"/>
  <c r="W39" i="1" s="1"/>
  <c r="AE39" i="1" s="1"/>
  <c r="O35" i="1"/>
  <c r="W35" i="1" s="1"/>
  <c r="AE35" i="1" s="1"/>
  <c r="O31" i="1"/>
  <c r="W31" i="1" s="1"/>
  <c r="AE31" i="1" s="1"/>
  <c r="O27" i="1"/>
  <c r="W27" i="1" s="1"/>
  <c r="AE27" i="1" s="1"/>
  <c r="O23" i="1"/>
  <c r="W23" i="1" s="1"/>
  <c r="AE23" i="1" s="1"/>
  <c r="O19" i="1"/>
  <c r="W19" i="1" s="1"/>
  <c r="AE19" i="1" s="1"/>
  <c r="O15" i="1"/>
  <c r="W15" i="1" s="1"/>
  <c r="AE15" i="1" s="1"/>
  <c r="AI11" i="1"/>
  <c r="AQ10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M9" i="1" l="1"/>
  <c r="AU9" i="1" s="1"/>
  <c r="AL10" i="1"/>
  <c r="AK10" i="1"/>
  <c r="AJ10" i="1"/>
  <c r="AP8" i="1"/>
  <c r="AH9" i="1"/>
  <c r="AH10" i="1" s="1"/>
  <c r="AI12" i="1"/>
  <c r="AQ11" i="1"/>
  <c r="I2" i="4"/>
  <c r="AM10" i="1" l="1"/>
  <c r="AM11" i="1" s="1"/>
  <c r="AM12" i="1" s="1"/>
  <c r="AM13" i="1" s="1"/>
  <c r="AR10" i="1"/>
  <c r="AJ11" i="1"/>
  <c r="AK11" i="1"/>
  <c r="AS10" i="1"/>
  <c r="AL11" i="1"/>
  <c r="AT10" i="1"/>
  <c r="AP9" i="1"/>
  <c r="AI13" i="1"/>
  <c r="AQ12" i="1"/>
  <c r="AH11" i="1"/>
  <c r="AP10" i="1"/>
  <c r="I3" i="4"/>
  <c r="F55" i="3"/>
  <c r="G55" i="3"/>
  <c r="F56" i="3"/>
  <c r="F57" i="3" s="1"/>
  <c r="G56" i="3"/>
  <c r="G57" i="3" l="1"/>
  <c r="AU11" i="1"/>
  <c r="AU12" i="1"/>
  <c r="AU10" i="1"/>
  <c r="AK12" i="1"/>
  <c r="AS11" i="1"/>
  <c r="AR11" i="1"/>
  <c r="AJ12" i="1"/>
  <c r="AL12" i="1"/>
  <c r="AT11" i="1"/>
  <c r="AM14" i="1"/>
  <c r="AU13" i="1"/>
  <c r="AH12" i="1"/>
  <c r="AP11" i="1"/>
  <c r="AI14" i="1"/>
  <c r="AQ13" i="1"/>
  <c r="C56" i="3"/>
  <c r="D56" i="3"/>
  <c r="E56" i="3"/>
  <c r="B56" i="3"/>
  <c r="C55" i="3"/>
  <c r="D55" i="3"/>
  <c r="E55" i="3"/>
  <c r="B55" i="3"/>
  <c r="AJ13" i="1" l="1"/>
  <c r="AR12" i="1"/>
  <c r="AT12" i="1"/>
  <c r="AL13" i="1"/>
  <c r="AK13" i="1"/>
  <c r="AS12" i="1"/>
  <c r="AI15" i="1"/>
  <c r="AQ14" i="1"/>
  <c r="AH13" i="1"/>
  <c r="AP12" i="1"/>
  <c r="AM15" i="1"/>
  <c r="AU14" i="1"/>
  <c r="B57" i="3"/>
  <c r="E57" i="3"/>
  <c r="D57" i="3"/>
  <c r="C57" i="3"/>
  <c r="AK14" i="1" l="1"/>
  <c r="AS13" i="1"/>
  <c r="AT13" i="1"/>
  <c r="AL14" i="1"/>
  <c r="AJ14" i="1"/>
  <c r="AR13" i="1"/>
  <c r="AM16" i="1"/>
  <c r="AU15" i="1"/>
  <c r="AI16" i="1"/>
  <c r="AQ15" i="1"/>
  <c r="AH14" i="1"/>
  <c r="AP13" i="1"/>
  <c r="AL15" i="1" l="1"/>
  <c r="AT14" i="1"/>
  <c r="AJ15" i="1"/>
  <c r="AR14" i="1"/>
  <c r="AK15" i="1"/>
  <c r="AS14" i="1"/>
  <c r="AH15" i="1"/>
  <c r="AP14" i="1"/>
  <c r="AI17" i="1"/>
  <c r="AQ16" i="1"/>
  <c r="AM17" i="1"/>
  <c r="AU16" i="1"/>
  <c r="AJ16" i="1" l="1"/>
  <c r="AR15" i="1"/>
  <c r="AK16" i="1"/>
  <c r="AS15" i="1"/>
  <c r="AT15" i="1"/>
  <c r="AL16" i="1"/>
  <c r="AI18" i="1"/>
  <c r="AQ17" i="1"/>
  <c r="AM18" i="1"/>
  <c r="AU17" i="1"/>
  <c r="AH16" i="1"/>
  <c r="AP15" i="1"/>
  <c r="AL17" i="1" l="1"/>
  <c r="AT16" i="1"/>
  <c r="AK17" i="1"/>
  <c r="AS16" i="1"/>
  <c r="AJ17" i="1"/>
  <c r="AR16" i="1"/>
  <c r="AM19" i="1"/>
  <c r="AU18" i="1"/>
  <c r="AH17" i="1"/>
  <c r="AP16" i="1"/>
  <c r="AI19" i="1"/>
  <c r="AQ18" i="1"/>
  <c r="AJ18" i="1" l="1"/>
  <c r="AR17" i="1"/>
  <c r="AK18" i="1"/>
  <c r="AS17" i="1"/>
  <c r="AL18" i="1"/>
  <c r="AT17" i="1"/>
  <c r="AH18" i="1"/>
  <c r="AP17" i="1"/>
  <c r="AI20" i="1"/>
  <c r="AQ19" i="1"/>
  <c r="AM20" i="1"/>
  <c r="AU19" i="1"/>
  <c r="AK19" i="1" l="1"/>
  <c r="AS18" i="1"/>
  <c r="AL19" i="1"/>
  <c r="AT18" i="1"/>
  <c r="AJ19" i="1"/>
  <c r="AR18" i="1"/>
  <c r="AI21" i="1"/>
  <c r="AQ20" i="1"/>
  <c r="AM21" i="1"/>
  <c r="AU20" i="1"/>
  <c r="AH19" i="1"/>
  <c r="AP18" i="1"/>
  <c r="AL20" i="1" l="1"/>
  <c r="AT19" i="1"/>
  <c r="AJ20" i="1"/>
  <c r="AR19" i="1"/>
  <c r="AK20" i="1"/>
  <c r="AS19" i="1"/>
  <c r="AM22" i="1"/>
  <c r="AU21" i="1"/>
  <c r="AH20" i="1"/>
  <c r="AP19" i="1"/>
  <c r="AI22" i="1"/>
  <c r="AQ21" i="1"/>
  <c r="AK21" i="1" l="1"/>
  <c r="AS20" i="1"/>
  <c r="AJ21" i="1"/>
  <c r="AR20" i="1"/>
  <c r="AL21" i="1"/>
  <c r="AT20" i="1"/>
  <c r="AH21" i="1"/>
  <c r="AP20" i="1"/>
  <c r="AI23" i="1"/>
  <c r="AQ22" i="1"/>
  <c r="AM23" i="1"/>
  <c r="AU22" i="1"/>
  <c r="AL22" i="1" l="1"/>
  <c r="AT21" i="1"/>
  <c r="AJ22" i="1"/>
  <c r="AR21" i="1"/>
  <c r="AS21" i="1"/>
  <c r="AK22" i="1"/>
  <c r="AI24" i="1"/>
  <c r="AQ23" i="1"/>
  <c r="AM24" i="1"/>
  <c r="AU23" i="1"/>
  <c r="AH22" i="1"/>
  <c r="AP21" i="1"/>
  <c r="AK23" i="1" l="1"/>
  <c r="AS22" i="1"/>
  <c r="AJ23" i="1"/>
  <c r="AR22" i="1"/>
  <c r="AT22" i="1"/>
  <c r="AL23" i="1"/>
  <c r="AH23" i="1"/>
  <c r="AP22" i="1"/>
  <c r="AM25" i="1"/>
  <c r="AU24" i="1"/>
  <c r="AI25" i="1"/>
  <c r="AQ24" i="1"/>
  <c r="AT23" i="1" l="1"/>
  <c r="AL24" i="1"/>
  <c r="AJ24" i="1"/>
  <c r="AR23" i="1"/>
  <c r="AK24" i="1"/>
  <c r="AS23" i="1"/>
  <c r="AI26" i="1"/>
  <c r="AQ25" i="1"/>
  <c r="AM26" i="1"/>
  <c r="AU25" i="1"/>
  <c r="AH24" i="1"/>
  <c r="AP23" i="1"/>
  <c r="AK25" i="1" l="1"/>
  <c r="AS24" i="1"/>
  <c r="AJ25" i="1"/>
  <c r="AR24" i="1"/>
  <c r="AL25" i="1"/>
  <c r="AT24" i="1"/>
  <c r="AM27" i="1"/>
  <c r="AU26" i="1"/>
  <c r="AH25" i="1"/>
  <c r="AP24" i="1"/>
  <c r="AI27" i="1"/>
  <c r="AQ26" i="1"/>
  <c r="AJ26" i="1" l="1"/>
  <c r="AR25" i="1"/>
  <c r="AL26" i="1"/>
  <c r="AT25" i="1"/>
  <c r="AK26" i="1"/>
  <c r="AS25" i="1"/>
  <c r="AH26" i="1"/>
  <c r="AP25" i="1"/>
  <c r="AI28" i="1"/>
  <c r="AQ27" i="1"/>
  <c r="AM28" i="1"/>
  <c r="AU27" i="1"/>
  <c r="AK27" i="1" l="1"/>
  <c r="AS26" i="1"/>
  <c r="AL27" i="1"/>
  <c r="AT26" i="1"/>
  <c r="AJ27" i="1"/>
  <c r="AR26" i="1"/>
  <c r="AI29" i="1"/>
  <c r="AQ28" i="1"/>
  <c r="AM29" i="1"/>
  <c r="AU28" i="1"/>
  <c r="AH27" i="1"/>
  <c r="AP26" i="1"/>
  <c r="AJ28" i="1" l="1"/>
  <c r="AR27" i="1"/>
  <c r="AT27" i="1"/>
  <c r="AL28" i="1"/>
  <c r="AS27" i="1"/>
  <c r="AK28" i="1"/>
  <c r="AM30" i="1"/>
  <c r="AU29" i="1"/>
  <c r="AH28" i="1"/>
  <c r="AP27" i="1"/>
  <c r="AI30" i="1"/>
  <c r="AQ29" i="1"/>
  <c r="AK29" i="1" l="1"/>
  <c r="AS28" i="1"/>
  <c r="AT28" i="1"/>
  <c r="AL29" i="1"/>
  <c r="AJ29" i="1"/>
  <c r="AR28" i="1"/>
  <c r="AI31" i="1"/>
  <c r="AQ30" i="1"/>
  <c r="AH29" i="1"/>
  <c r="AP28" i="1"/>
  <c r="AM31" i="1"/>
  <c r="AU30" i="1"/>
  <c r="AJ30" i="1" l="1"/>
  <c r="AR29" i="1"/>
  <c r="AL30" i="1"/>
  <c r="AT29" i="1"/>
  <c r="AS29" i="1"/>
  <c r="AK30" i="1"/>
  <c r="AH30" i="1"/>
  <c r="AP29" i="1"/>
  <c r="AI32" i="1"/>
  <c r="AQ31" i="1"/>
  <c r="AM32" i="1"/>
  <c r="AU31" i="1"/>
  <c r="AK31" i="1" l="1"/>
  <c r="AS30" i="1"/>
  <c r="AL31" i="1"/>
  <c r="AT30" i="1"/>
  <c r="AJ31" i="1"/>
  <c r="AR30" i="1"/>
  <c r="AM33" i="1"/>
  <c r="AU32" i="1"/>
  <c r="AI33" i="1"/>
  <c r="AQ32" i="1"/>
  <c r="AH31" i="1"/>
  <c r="AP30" i="1"/>
  <c r="AJ32" i="1" l="1"/>
  <c r="AR31" i="1"/>
  <c r="AL32" i="1"/>
  <c r="AT31" i="1"/>
  <c r="AK32" i="1"/>
  <c r="AS31" i="1"/>
  <c r="AI34" i="1"/>
  <c r="AQ33" i="1"/>
  <c r="AH32" i="1"/>
  <c r="AP31" i="1"/>
  <c r="AM34" i="1"/>
  <c r="AU33" i="1"/>
  <c r="AK33" i="1" l="1"/>
  <c r="AS32" i="1"/>
  <c r="AL33" i="1"/>
  <c r="AT32" i="1"/>
  <c r="AJ33" i="1"/>
  <c r="AR32" i="1"/>
  <c r="AM35" i="1"/>
  <c r="AU34" i="1"/>
  <c r="AH33" i="1"/>
  <c r="AP32" i="1"/>
  <c r="AI35" i="1"/>
  <c r="AQ34" i="1"/>
  <c r="AJ34" i="1" l="1"/>
  <c r="AR33" i="1"/>
  <c r="AT33" i="1"/>
  <c r="AL34" i="1"/>
  <c r="AS33" i="1"/>
  <c r="AK34" i="1"/>
  <c r="AI36" i="1"/>
  <c r="AQ35" i="1"/>
  <c r="AH34" i="1"/>
  <c r="AP33" i="1"/>
  <c r="AM36" i="1"/>
  <c r="AU35" i="1"/>
  <c r="AK35" i="1" l="1"/>
  <c r="AS34" i="1"/>
  <c r="AL35" i="1"/>
  <c r="AT34" i="1"/>
  <c r="AJ35" i="1"/>
  <c r="AR34" i="1"/>
  <c r="AH35" i="1"/>
  <c r="AP34" i="1"/>
  <c r="AM37" i="1"/>
  <c r="AU36" i="1"/>
  <c r="AI37" i="1"/>
  <c r="AQ36" i="1"/>
  <c r="AJ36" i="1" l="1"/>
  <c r="AR35" i="1"/>
  <c r="AL36" i="1"/>
  <c r="AT35" i="1"/>
  <c r="AK36" i="1"/>
  <c r="AS35" i="1"/>
  <c r="AM38" i="1"/>
  <c r="AU37" i="1"/>
  <c r="AI38" i="1"/>
  <c r="AQ37" i="1"/>
  <c r="AH36" i="1"/>
  <c r="AP35" i="1"/>
  <c r="AK37" i="1" l="1"/>
  <c r="AS36" i="1"/>
  <c r="AL37" i="1"/>
  <c r="AT36" i="1"/>
  <c r="AJ37" i="1"/>
  <c r="AR36" i="1"/>
  <c r="AH37" i="1"/>
  <c r="AP36" i="1"/>
  <c r="AI39" i="1"/>
  <c r="AQ38" i="1"/>
  <c r="AM39" i="1"/>
  <c r="AU38" i="1"/>
  <c r="AJ38" i="1" l="1"/>
  <c r="AR37" i="1"/>
  <c r="AL38" i="1"/>
  <c r="AT37" i="1"/>
  <c r="AK38" i="1"/>
  <c r="AS37" i="1"/>
  <c r="AM40" i="1"/>
  <c r="AU39" i="1"/>
  <c r="AI40" i="1"/>
  <c r="AQ39" i="1"/>
  <c r="AH38" i="1"/>
  <c r="AP37" i="1"/>
  <c r="AK39" i="1" l="1"/>
  <c r="AS38" i="1"/>
  <c r="AT38" i="1"/>
  <c r="AL39" i="1"/>
  <c r="AJ39" i="1"/>
  <c r="AR38" i="1"/>
  <c r="AH39" i="1"/>
  <c r="AP38" i="1"/>
  <c r="AI41" i="1"/>
  <c r="AQ40" i="1"/>
  <c r="AM41" i="1"/>
  <c r="AU40" i="1"/>
  <c r="AJ40" i="1" l="1"/>
  <c r="AR39" i="1"/>
  <c r="AL40" i="1"/>
  <c r="AT39" i="1"/>
  <c r="AK40" i="1"/>
  <c r="AS39" i="1"/>
  <c r="AI42" i="1"/>
  <c r="AQ41" i="1"/>
  <c r="AM42" i="1"/>
  <c r="AU41" i="1"/>
  <c r="AH40" i="1"/>
  <c r="AP39" i="1"/>
  <c r="AK41" i="1" l="1"/>
  <c r="AS40" i="1"/>
  <c r="AL41" i="1"/>
  <c r="AT40" i="1"/>
  <c r="AJ41" i="1"/>
  <c r="AR40" i="1"/>
  <c r="AI43" i="1"/>
  <c r="AQ42" i="1"/>
  <c r="AM43" i="1"/>
  <c r="AU42" i="1"/>
  <c r="AH41" i="1"/>
  <c r="AP40" i="1"/>
  <c r="AJ42" i="1" l="1"/>
  <c r="AR41" i="1"/>
  <c r="AL42" i="1"/>
  <c r="AT41" i="1"/>
  <c r="AK42" i="1"/>
  <c r="AS41" i="1"/>
  <c r="AH42" i="1"/>
  <c r="AP41" i="1"/>
  <c r="AM44" i="1"/>
  <c r="AU43" i="1"/>
  <c r="AI44" i="1"/>
  <c r="AQ43" i="1"/>
  <c r="AK43" i="1" l="1"/>
  <c r="AS42" i="1"/>
  <c r="AL43" i="1"/>
  <c r="AT42" i="1"/>
  <c r="AJ43" i="1"/>
  <c r="AR42" i="1"/>
  <c r="AM45" i="1"/>
  <c r="AU44" i="1"/>
  <c r="AI45" i="1"/>
  <c r="AQ44" i="1"/>
  <c r="AH43" i="1"/>
  <c r="AP42" i="1"/>
  <c r="AJ44" i="1" l="1"/>
  <c r="AR43" i="1"/>
  <c r="AL44" i="1"/>
  <c r="AT43" i="1"/>
  <c r="AK44" i="1"/>
  <c r="AS43" i="1"/>
  <c r="AI46" i="1"/>
  <c r="AQ45" i="1"/>
  <c r="AH44" i="1"/>
  <c r="AP43" i="1"/>
  <c r="AM46" i="1"/>
  <c r="AU45" i="1"/>
  <c r="AK45" i="1" l="1"/>
  <c r="AS44" i="1"/>
  <c r="AL45" i="1"/>
  <c r="AT44" i="1"/>
  <c r="AJ45" i="1"/>
  <c r="AR44" i="1"/>
  <c r="AM47" i="1"/>
  <c r="AU46" i="1"/>
  <c r="AH45" i="1"/>
  <c r="AP44" i="1"/>
  <c r="AI47" i="1"/>
  <c r="AQ46" i="1"/>
  <c r="AJ46" i="1" l="1"/>
  <c r="AR45" i="1"/>
  <c r="AL46" i="1"/>
  <c r="AT45" i="1"/>
  <c r="AK46" i="1"/>
  <c r="AS45" i="1"/>
  <c r="AM48" i="1"/>
  <c r="AU47" i="1"/>
  <c r="AI48" i="1"/>
  <c r="AQ47" i="1"/>
  <c r="AH46" i="1"/>
  <c r="AP45" i="1"/>
  <c r="AK47" i="1" l="1"/>
  <c r="AS46" i="1"/>
  <c r="AL47" i="1"/>
  <c r="AT46" i="1"/>
  <c r="AJ47" i="1"/>
  <c r="AR46" i="1"/>
  <c r="AI49" i="1"/>
  <c r="AQ48" i="1"/>
  <c r="AH47" i="1"/>
  <c r="AP46" i="1"/>
  <c r="AM49" i="1"/>
  <c r="AU48" i="1"/>
  <c r="AJ48" i="1" l="1"/>
  <c r="AR47" i="1"/>
  <c r="AL48" i="1"/>
  <c r="AT47" i="1"/>
  <c r="AK48" i="1"/>
  <c r="AS47" i="1"/>
  <c r="AH48" i="1"/>
  <c r="AP47" i="1"/>
  <c r="AM50" i="1"/>
  <c r="AU49" i="1"/>
  <c r="AI50" i="1"/>
  <c r="AQ49" i="1"/>
  <c r="AK49" i="1" l="1"/>
  <c r="AS48" i="1"/>
  <c r="AL49" i="1"/>
  <c r="AT48" i="1"/>
  <c r="AJ49" i="1"/>
  <c r="AR48" i="1"/>
  <c r="AI51" i="1"/>
  <c r="AQ50" i="1"/>
  <c r="AM51" i="1"/>
  <c r="AU50" i="1"/>
  <c r="AH49" i="1"/>
  <c r="AP48" i="1"/>
  <c r="AJ50" i="1" l="1"/>
  <c r="AR49" i="1"/>
  <c r="AL50" i="1"/>
  <c r="AT49" i="1"/>
  <c r="AK50" i="1"/>
  <c r="AS49" i="1"/>
  <c r="AI52" i="1"/>
  <c r="AQ51" i="1"/>
  <c r="AH50" i="1"/>
  <c r="AP49" i="1"/>
  <c r="AM52" i="1"/>
  <c r="AU51" i="1"/>
  <c r="AK51" i="1" l="1"/>
  <c r="AS50" i="1"/>
  <c r="AL51" i="1"/>
  <c r="AT50" i="1"/>
  <c r="AJ51" i="1"/>
  <c r="AR50" i="1"/>
  <c r="AH51" i="1"/>
  <c r="AP50" i="1"/>
  <c r="AM53" i="1"/>
  <c r="AU52" i="1"/>
  <c r="AI53" i="1"/>
  <c r="AQ52" i="1"/>
  <c r="AJ52" i="1" l="1"/>
  <c r="AR51" i="1"/>
  <c r="AT51" i="1"/>
  <c r="AL52" i="1"/>
  <c r="AK52" i="1"/>
  <c r="AS51" i="1"/>
  <c r="AI54" i="1"/>
  <c r="AQ53" i="1"/>
  <c r="AH52" i="1"/>
  <c r="AP51" i="1"/>
  <c r="AM54" i="1"/>
  <c r="AU53" i="1"/>
  <c r="AK53" i="1" l="1"/>
  <c r="AS52" i="1"/>
  <c r="AL53" i="1"/>
  <c r="AT52" i="1"/>
  <c r="AJ53" i="1"/>
  <c r="AR52" i="1"/>
  <c r="AH53" i="1"/>
  <c r="AP52" i="1"/>
  <c r="AI55" i="1"/>
  <c r="AQ54" i="1"/>
  <c r="AM55" i="1"/>
  <c r="AU54" i="1"/>
  <c r="AR53" i="1" l="1"/>
  <c r="AJ54" i="1"/>
  <c r="AL54" i="1"/>
  <c r="AT53" i="1"/>
  <c r="AK54" i="1"/>
  <c r="AS53" i="1"/>
  <c r="AI56" i="1"/>
  <c r="AQ55" i="1"/>
  <c r="AM56" i="1"/>
  <c r="AU55" i="1"/>
  <c r="AH54" i="1"/>
  <c r="AP53" i="1"/>
  <c r="AK55" i="1" l="1"/>
  <c r="AS54" i="1"/>
  <c r="AL55" i="1"/>
  <c r="AT54" i="1"/>
  <c r="AR54" i="1"/>
  <c r="AJ55" i="1"/>
  <c r="AI57" i="1"/>
  <c r="AQ56" i="1"/>
  <c r="AH55" i="1"/>
  <c r="AP54" i="1"/>
  <c r="AM57" i="1"/>
  <c r="AU56" i="1"/>
  <c r="AJ56" i="1" l="1"/>
  <c r="AR55" i="1"/>
  <c r="AL56" i="1"/>
  <c r="AT55" i="1"/>
  <c r="AK56" i="1"/>
  <c r="AS55" i="1"/>
  <c r="AH56" i="1"/>
  <c r="AP55" i="1"/>
  <c r="AM58" i="1"/>
  <c r="AU57" i="1"/>
  <c r="AI58" i="1"/>
  <c r="AQ57" i="1"/>
  <c r="AK57" i="1" l="1"/>
  <c r="AS56" i="1"/>
  <c r="AL57" i="1"/>
  <c r="AT56" i="1"/>
  <c r="AJ57" i="1"/>
  <c r="AR56" i="1"/>
  <c r="AI59" i="1"/>
  <c r="AQ59" i="1" s="1"/>
  <c r="AQ58" i="1"/>
  <c r="AH57" i="1"/>
  <c r="AP56" i="1"/>
  <c r="AM59" i="1"/>
  <c r="AU59" i="1" s="1"/>
  <c r="AU58" i="1"/>
  <c r="AJ58" i="1" l="1"/>
  <c r="AR57" i="1"/>
  <c r="AL58" i="1"/>
  <c r="AT57" i="1"/>
  <c r="AK58" i="1"/>
  <c r="AS57" i="1"/>
  <c r="AU61" i="1"/>
  <c r="G4" i="4" s="1"/>
  <c r="AQ61" i="1"/>
  <c r="C4" i="4" s="1"/>
  <c r="AH58" i="1"/>
  <c r="AP57" i="1"/>
  <c r="AL59" i="1" l="1"/>
  <c r="AT59" i="1" s="1"/>
  <c r="AT58" i="1"/>
  <c r="AK59" i="1"/>
  <c r="AS59" i="1" s="1"/>
  <c r="AS58" i="1"/>
  <c r="AJ59" i="1"/>
  <c r="AR59" i="1" s="1"/>
  <c r="AR58" i="1"/>
  <c r="AH59" i="1"/>
  <c r="AP59" i="1" s="1"/>
  <c r="AP58" i="1"/>
  <c r="AT61" i="1" l="1"/>
  <c r="F4" i="4" s="1"/>
  <c r="AR61" i="1"/>
  <c r="D4" i="4" s="1"/>
  <c r="AS61" i="1"/>
  <c r="E4" i="4" s="1"/>
  <c r="AP61" i="1"/>
  <c r="B4" i="4" l="1"/>
  <c r="I4" i="4" s="1"/>
  <c r="AV61" i="1"/>
</calcChain>
</file>

<file path=xl/sharedStrings.xml><?xml version="1.0" encoding="utf-8"?>
<sst xmlns="http://schemas.openxmlformats.org/spreadsheetml/2006/main" count="97" uniqueCount="37">
  <si>
    <t>Date</t>
  </si>
  <si>
    <t>National TV</t>
  </si>
  <si>
    <t>Magazine</t>
  </si>
  <si>
    <t xml:space="preserve">Paid Search </t>
  </si>
  <si>
    <t>Display</t>
  </si>
  <si>
    <t>Decay</t>
  </si>
  <si>
    <t>Lag</t>
  </si>
  <si>
    <t>Alpha</t>
  </si>
  <si>
    <t>Coefficient</t>
  </si>
  <si>
    <t>Total Spend</t>
  </si>
  <si>
    <t>Total Activity</t>
  </si>
  <si>
    <t>Cpp</t>
  </si>
  <si>
    <t>Facebook</t>
  </si>
  <si>
    <t>Wechat</t>
  </si>
  <si>
    <t>Original Spend</t>
  </si>
  <si>
    <t>Optimized Spend</t>
  </si>
  <si>
    <t>Optimized Revenue</t>
  </si>
  <si>
    <t>Mininum spend</t>
  </si>
  <si>
    <t>Max spend</t>
  </si>
  <si>
    <t>Total</t>
  </si>
  <si>
    <t>Original roi</t>
  </si>
  <si>
    <t>Optimized ROI</t>
  </si>
  <si>
    <t>Optimized Activity</t>
  </si>
  <si>
    <t>Period</t>
  </si>
  <si>
    <t>CCI</t>
  </si>
  <si>
    <t xml:space="preserve">Sales Event </t>
  </si>
  <si>
    <t>BlackFriday</t>
  </si>
  <si>
    <t>July4th</t>
  </si>
  <si>
    <t>Intercept</t>
  </si>
  <si>
    <t>NationalTV</t>
  </si>
  <si>
    <t>PaidSearch</t>
  </si>
  <si>
    <t>Sales Event</t>
  </si>
  <si>
    <t>July 4th</t>
  </si>
  <si>
    <t>coefficients</t>
  </si>
  <si>
    <t>coefficient</t>
  </si>
  <si>
    <t>Original Revenue</t>
  </si>
  <si>
    <t>Forcast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</si>
</sst>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 applyAlignment="1">
      <alignment horizontal="center"/>
    </xf>
    <xf numFmtId="164" fontId="0" fillId="0" borderId="0" xfId="1" applyNumberFormat="1" applyFont="1"/>
    <xf numFmtId="3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1" fontId="0" fillId="0" borderId="0" xfId="0" applyNumberFormat="1"/>
    <xf numFmtId="14" fontId="0" fillId="0" borderId="0" xfId="0" applyNumberForma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30B7-EF2D-4D2B-B476-7415816A0DA9}">
  <dimension ref="A1:K7"/>
  <sheetViews>
    <sheetView tabSelected="1" workbookViewId="0">
      <selection activeCell="D17" sqref="D17"/>
    </sheetView>
  </sheetViews>
  <sheetFormatPr baseColWidth="10" defaultColWidth="8.83203125" defaultRowHeight="15" x14ac:dyDescent="0.2"/>
  <cols>
    <col min="1" max="1" width="25.33203125" customWidth="1"/>
    <col min="2" max="2" width="11.33203125" bestFit="1" customWidth="1"/>
    <col min="3" max="3" width="9.5" bestFit="1" customWidth="1"/>
    <col min="4" max="4" width="11.5" bestFit="1" customWidth="1"/>
    <col min="9" max="9" width="14" bestFit="1" customWidth="1"/>
    <col min="10" max="10" width="15" customWidth="1"/>
  </cols>
  <sheetData>
    <row r="1" spans="1:11" x14ac:dyDescent="0.2"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  <c r="I1" t="s">
        <v>19</v>
      </c>
    </row>
    <row r="2" spans="1:11" x14ac:dyDescent="0.2">
      <c r="A2" t="s">
        <v>14</v>
      </c>
      <c r="B2">
        <v>274552.34999999998</v>
      </c>
      <c r="C2">
        <v>57546.76</v>
      </c>
      <c r="D2">
        <v>209566.26</v>
      </c>
      <c r="E2">
        <v>46368.03</v>
      </c>
      <c r="F2">
        <v>25770.720000000001</v>
      </c>
      <c r="G2">
        <v>9532.82</v>
      </c>
      <c r="I2" s="7">
        <f>SUM(B2:G2)</f>
        <v>623336.93999999994</v>
      </c>
    </row>
    <row r="3" spans="1:11" x14ac:dyDescent="0.2">
      <c r="A3" t="s">
        <v>15</v>
      </c>
      <c r="B3">
        <v>219641.88</v>
      </c>
      <c r="C3">
        <v>69056.111999999994</v>
      </c>
      <c r="D3">
        <v>251479.51199999999</v>
      </c>
      <c r="E3">
        <v>40795.185553602554</v>
      </c>
      <c r="F3">
        <v>30924.864000000001</v>
      </c>
      <c r="G3" s="7">
        <v>11439.384</v>
      </c>
      <c r="I3" s="7">
        <f>SUM(B3:G3)</f>
        <v>623336.93755360239</v>
      </c>
    </row>
    <row r="4" spans="1:11" x14ac:dyDescent="0.2">
      <c r="A4" t="s">
        <v>16</v>
      </c>
      <c r="B4">
        <f ca="1">'2018 activity'!AP61</f>
        <v>143054.27955897155</v>
      </c>
      <c r="C4">
        <f ca="1">'2018 activity'!AQ61</f>
        <v>263981.17965577677</v>
      </c>
      <c r="D4">
        <f ca="1">'2018 activity'!AR61</f>
        <v>1295345.5554628849</v>
      </c>
      <c r="E4">
        <f ca="1">'2018 activity'!AS61</f>
        <v>56890.287383799339</v>
      </c>
      <c r="F4">
        <f ca="1">'2018 activity'!AT61</f>
        <v>56408.203165507104</v>
      </c>
      <c r="G4">
        <f ca="1">'2018 activity'!AU61</f>
        <v>198232.62384846527</v>
      </c>
      <c r="I4" s="7">
        <f ca="1">SUM(B4:G4)</f>
        <v>2013912.1290754052</v>
      </c>
      <c r="J4" t="s">
        <v>35</v>
      </c>
      <c r="K4">
        <v>1744503</v>
      </c>
    </row>
    <row r="5" spans="1:11" x14ac:dyDescent="0.2">
      <c r="A5" t="s">
        <v>17</v>
      </c>
      <c r="B5">
        <f>B$2*0.8</f>
        <v>219641.88</v>
      </c>
      <c r="C5">
        <f t="shared" ref="C5:G5" si="0">C$2*0.8</f>
        <v>46037.408000000003</v>
      </c>
      <c r="D5">
        <f t="shared" si="0"/>
        <v>167653.00800000003</v>
      </c>
      <c r="E5">
        <f t="shared" si="0"/>
        <v>37094.423999999999</v>
      </c>
      <c r="F5">
        <f t="shared" si="0"/>
        <v>20616.576000000001</v>
      </c>
      <c r="G5">
        <f t="shared" si="0"/>
        <v>7626.2560000000003</v>
      </c>
    </row>
    <row r="6" spans="1:11" x14ac:dyDescent="0.2">
      <c r="A6" t="s">
        <v>18</v>
      </c>
      <c r="B6">
        <f>B$2*1.2</f>
        <v>329462.81999999995</v>
      </c>
      <c r="C6">
        <f t="shared" ref="C6:G6" si="1">C$2*1.2</f>
        <v>69056.111999999994</v>
      </c>
      <c r="D6">
        <f t="shared" si="1"/>
        <v>251479.51199999999</v>
      </c>
      <c r="E6">
        <f t="shared" si="1"/>
        <v>55641.635999999999</v>
      </c>
      <c r="F6">
        <f t="shared" si="1"/>
        <v>30924.864000000001</v>
      </c>
      <c r="G6">
        <f t="shared" si="1"/>
        <v>11439.384</v>
      </c>
      <c r="I6" t="s">
        <v>20</v>
      </c>
    </row>
    <row r="7" spans="1:11" x14ac:dyDescent="0.2">
      <c r="I7" t="s">
        <v>21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68"/>
  <sheetViews>
    <sheetView workbookViewId="0">
      <selection activeCell="AP8" sqref="AP8:AU59"/>
    </sheetView>
  </sheetViews>
  <sheetFormatPr baseColWidth="10" defaultColWidth="8.83203125" defaultRowHeight="15" x14ac:dyDescent="0.2"/>
  <cols>
    <col min="1" max="1" width="11.83203125" style="1" customWidth="1"/>
    <col min="2" max="2" width="14.83203125" style="1" bestFit="1" customWidth="1"/>
    <col min="3" max="3" width="16.33203125" style="1" customWidth="1"/>
    <col min="4" max="4" width="17.5" style="1" customWidth="1"/>
    <col min="5" max="5" width="18.83203125" style="1" bestFit="1" customWidth="1"/>
    <col min="6" max="7" width="18.83203125" style="1" customWidth="1"/>
    <col min="9" max="9" width="17.6640625" bestFit="1" customWidth="1"/>
    <col min="10" max="10" width="12" bestFit="1" customWidth="1"/>
    <col min="17" max="17" width="10.6640625" bestFit="1" customWidth="1"/>
    <col min="25" max="25" width="10.6640625" bestFit="1" customWidth="1"/>
    <col min="33" max="33" width="10.6640625" bestFit="1" customWidth="1"/>
    <col min="41" max="41" width="10.83203125" bestFit="1" customWidth="1"/>
  </cols>
  <sheetData>
    <row r="1" spans="1:47" x14ac:dyDescent="0.2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  <c r="I1" t="s">
        <v>22</v>
      </c>
      <c r="J1" t="s">
        <v>1</v>
      </c>
      <c r="K1" t="s">
        <v>2</v>
      </c>
      <c r="L1" t="s">
        <v>3</v>
      </c>
      <c r="M1" t="s">
        <v>4</v>
      </c>
      <c r="N1" t="s">
        <v>12</v>
      </c>
      <c r="O1" t="s">
        <v>13</v>
      </c>
      <c r="Q1" t="s">
        <v>6</v>
      </c>
      <c r="R1" t="s">
        <v>1</v>
      </c>
      <c r="S1" t="s">
        <v>2</v>
      </c>
      <c r="T1" t="s">
        <v>3</v>
      </c>
      <c r="U1" t="s">
        <v>4</v>
      </c>
      <c r="V1" t="s">
        <v>12</v>
      </c>
      <c r="W1" t="s">
        <v>13</v>
      </c>
      <c r="Y1" t="s">
        <v>7</v>
      </c>
      <c r="Z1" t="s">
        <v>1</v>
      </c>
      <c r="AA1" t="s">
        <v>2</v>
      </c>
      <c r="AB1" t="s">
        <v>3</v>
      </c>
      <c r="AC1" t="s">
        <v>4</v>
      </c>
      <c r="AD1" t="s">
        <v>12</v>
      </c>
      <c r="AE1" t="s">
        <v>13</v>
      </c>
      <c r="AG1" t="s">
        <v>5</v>
      </c>
      <c r="AH1" t="s">
        <v>1</v>
      </c>
      <c r="AI1" t="s">
        <v>2</v>
      </c>
      <c r="AJ1" t="s">
        <v>3</v>
      </c>
      <c r="AK1" t="s">
        <v>4</v>
      </c>
      <c r="AL1" t="s">
        <v>12</v>
      </c>
      <c r="AM1" t="s">
        <v>13</v>
      </c>
      <c r="AO1" t="s">
        <v>34</v>
      </c>
      <c r="AP1" t="s">
        <v>1</v>
      </c>
      <c r="AQ1" t="s">
        <v>2</v>
      </c>
      <c r="AR1" t="s">
        <v>3</v>
      </c>
      <c r="AS1" t="s">
        <v>4</v>
      </c>
      <c r="AT1" t="s">
        <v>12</v>
      </c>
      <c r="AU1" t="s">
        <v>13</v>
      </c>
    </row>
    <row r="2" spans="1:47" x14ac:dyDescent="0.2">
      <c r="A2" s="6"/>
      <c r="B2"/>
      <c r="C2"/>
      <c r="D2"/>
      <c r="E2"/>
      <c r="F2"/>
      <c r="G2"/>
      <c r="AP2" s="5"/>
      <c r="AQ2" s="5"/>
      <c r="AR2" s="5"/>
      <c r="AS2" s="5"/>
      <c r="AT2" s="5"/>
      <c r="AU2" s="5"/>
    </row>
    <row r="3" spans="1:47" x14ac:dyDescent="0.2">
      <c r="A3" s="6"/>
      <c r="B3"/>
      <c r="C3"/>
      <c r="D3"/>
      <c r="E3"/>
      <c r="F3"/>
      <c r="G3"/>
      <c r="R3">
        <v>0</v>
      </c>
      <c r="S3">
        <v>2</v>
      </c>
      <c r="T3">
        <v>0</v>
      </c>
      <c r="U3">
        <v>0</v>
      </c>
      <c r="V3">
        <v>0</v>
      </c>
      <c r="W3">
        <v>0</v>
      </c>
      <c r="Z3">
        <v>0.6</v>
      </c>
      <c r="AA3">
        <v>1</v>
      </c>
      <c r="AB3">
        <v>1</v>
      </c>
      <c r="AC3">
        <v>0.85</v>
      </c>
      <c r="AD3">
        <v>0.85</v>
      </c>
      <c r="AE3">
        <v>0.85</v>
      </c>
      <c r="AH3">
        <v>1</v>
      </c>
      <c r="AI3">
        <v>0.9</v>
      </c>
      <c r="AJ3">
        <v>0.7</v>
      </c>
      <c r="AK3">
        <v>0.8</v>
      </c>
      <c r="AL3">
        <v>0.8</v>
      </c>
      <c r="AM3">
        <v>0.8</v>
      </c>
      <c r="AO3" t="s">
        <v>33</v>
      </c>
      <c r="AP3">
        <f>Parameter!$E2</f>
        <v>286.15199009999998</v>
      </c>
      <c r="AQ3">
        <f>Parameter!$E3</f>
        <v>398.6826519</v>
      </c>
      <c r="AR3">
        <f>Parameter!$E4</f>
        <v>5.9736866999999999E-2</v>
      </c>
      <c r="AS3">
        <f>Parameter!$E5</f>
        <v>4.3875799999999998E-4</v>
      </c>
      <c r="AT3">
        <f>Parameter!$E6</f>
        <v>5.8488699999999997E-4</v>
      </c>
      <c r="AU3">
        <f>Parameter!$E7</f>
        <v>5.5118970000000003</v>
      </c>
    </row>
    <row r="4" spans="1:47" x14ac:dyDescent="0.2">
      <c r="A4" s="6"/>
      <c r="B4"/>
      <c r="C4"/>
      <c r="D4"/>
      <c r="E4"/>
      <c r="F4"/>
      <c r="G4"/>
    </row>
    <row r="5" spans="1:47" x14ac:dyDescent="0.2">
      <c r="A5" s="6"/>
      <c r="B5"/>
      <c r="C5"/>
      <c r="D5"/>
      <c r="E5"/>
      <c r="F5"/>
      <c r="G5"/>
    </row>
    <row r="6" spans="1:47" x14ac:dyDescent="0.2">
      <c r="A6" s="6"/>
      <c r="B6"/>
      <c r="C6"/>
      <c r="D6"/>
      <c r="E6"/>
      <c r="F6"/>
      <c r="G6"/>
    </row>
    <row r="7" spans="1:47" x14ac:dyDescent="0.2">
      <c r="A7" s="6"/>
      <c r="B7"/>
      <c r="C7"/>
      <c r="D7"/>
      <c r="E7"/>
      <c r="F7"/>
      <c r="G7"/>
    </row>
    <row r="8" spans="1:47" x14ac:dyDescent="0.2">
      <c r="A8" s="2">
        <v>43101</v>
      </c>
      <c r="B8">
        <v>64</v>
      </c>
      <c r="C8">
        <v>16</v>
      </c>
      <c r="D8">
        <v>398881</v>
      </c>
      <c r="E8">
        <v>31447922</v>
      </c>
      <c r="F8">
        <v>10912086</v>
      </c>
      <c r="G8">
        <v>1199</v>
      </c>
      <c r="I8" s="2">
        <v>43101</v>
      </c>
      <c r="J8">
        <f>B8*Summary!B$3/Summary!B$2</f>
        <v>51.2</v>
      </c>
      <c r="K8">
        <f>C8*Summary!C$3/Summary!C$2</f>
        <v>19.2</v>
      </c>
      <c r="L8">
        <f>D8*Summary!D$3/Summary!D$2</f>
        <v>478657.19999999995</v>
      </c>
      <c r="M8">
        <f>E8*Summary!E$3/Summary!E$2</f>
        <v>27668283.799532134</v>
      </c>
      <c r="N8">
        <f>F8*Summary!F$3/Summary!F$2</f>
        <v>13094503.199999999</v>
      </c>
      <c r="O8">
        <f>G8*Summary!G$3/Summary!G$2</f>
        <v>1438.8</v>
      </c>
      <c r="Q8" s="2">
        <v>43101</v>
      </c>
      <c r="R8">
        <f ca="1">OFFSET(J8,-R$3,0)</f>
        <v>51.2</v>
      </c>
      <c r="S8">
        <f t="shared" ref="S8:W8" ca="1" si="0">OFFSET(K8,-S$3,0)</f>
        <v>0</v>
      </c>
      <c r="T8">
        <f t="shared" ca="1" si="0"/>
        <v>478657.19999999995</v>
      </c>
      <c r="U8">
        <f t="shared" ca="1" si="0"/>
        <v>27668283.799532134</v>
      </c>
      <c r="V8">
        <f t="shared" ca="1" si="0"/>
        <v>13094503.199999999</v>
      </c>
      <c r="W8">
        <f t="shared" ca="1" si="0"/>
        <v>1438.8</v>
      </c>
      <c r="Y8" s="2">
        <v>43101</v>
      </c>
      <c r="Z8">
        <f ca="1">R8^Z$3</f>
        <v>10.606252855487957</v>
      </c>
      <c r="AA8">
        <f t="shared" ref="AA8:AE8" ca="1" si="1">S8^AA$3</f>
        <v>0</v>
      </c>
      <c r="AB8">
        <f t="shared" ca="1" si="1"/>
        <v>478657.19999999995</v>
      </c>
      <c r="AC8">
        <f t="shared" ca="1" si="1"/>
        <v>2116824.670879934</v>
      </c>
      <c r="AD8">
        <f t="shared" ca="1" si="1"/>
        <v>1120793.6770201786</v>
      </c>
      <c r="AE8">
        <f t="shared" ca="1" si="1"/>
        <v>483.39300852946337</v>
      </c>
      <c r="AG8" s="2">
        <v>43101</v>
      </c>
      <c r="AH8">
        <f ca="1">Z8*AH$3+AH7*(1-AH$3)</f>
        <v>10.606252855487957</v>
      </c>
      <c r="AI8">
        <f t="shared" ref="AI8:AM8" ca="1" si="2">AA8*AI$3+AI7*(1-AI$3)</f>
        <v>0</v>
      </c>
      <c r="AJ8">
        <f t="shared" ca="1" si="2"/>
        <v>335060.03999999992</v>
      </c>
      <c r="AK8">
        <f t="shared" ca="1" si="2"/>
        <v>1693459.7367039472</v>
      </c>
      <c r="AL8">
        <f t="shared" ca="1" si="2"/>
        <v>896634.94161614298</v>
      </c>
      <c r="AM8">
        <f t="shared" ca="1" si="2"/>
        <v>386.7144068235707</v>
      </c>
      <c r="AO8" s="2">
        <v>43101</v>
      </c>
      <c r="AP8">
        <f ca="1">AH8*AP$3</f>
        <v>3035.0003621016863</v>
      </c>
      <c r="AQ8">
        <f t="shared" ref="AQ8:AU8" ca="1" si="3">AI8*AQ$3</f>
        <v>0</v>
      </c>
      <c r="AR8">
        <f t="shared" ca="1" si="3"/>
        <v>20015.437046494673</v>
      </c>
      <c r="AS8">
        <f t="shared" ca="1" si="3"/>
        <v>743.01900715675038</v>
      </c>
      <c r="AT8">
        <f t="shared" ca="1" si="3"/>
        <v>524.43012109704102</v>
      </c>
      <c r="AU8">
        <f t="shared" ca="1" si="3"/>
        <v>2131.5299788276188</v>
      </c>
    </row>
    <row r="9" spans="1:47" x14ac:dyDescent="0.2">
      <c r="A9" s="2">
        <f>A8+7</f>
        <v>43108</v>
      </c>
      <c r="B9">
        <v>77</v>
      </c>
      <c r="C9">
        <v>16</v>
      </c>
      <c r="D9">
        <v>332411</v>
      </c>
      <c r="E9">
        <v>37061034</v>
      </c>
      <c r="F9">
        <v>10231860</v>
      </c>
      <c r="G9">
        <v>1224</v>
      </c>
      <c r="I9" s="2">
        <v>43108</v>
      </c>
      <c r="J9">
        <f>B9*Summary!B$3/Summary!B$2</f>
        <v>61.600000000000009</v>
      </c>
      <c r="K9">
        <f>C9*Summary!C$3/Summary!C$2</f>
        <v>19.2</v>
      </c>
      <c r="L9">
        <f>D9*Summary!D$3/Summary!D$2</f>
        <v>398893.19999999995</v>
      </c>
      <c r="M9">
        <f>E9*Summary!E$3/Summary!E$2</f>
        <v>32606771.494030975</v>
      </c>
      <c r="N9">
        <f>F9*Summary!F$3/Summary!F$2</f>
        <v>12278232.000000002</v>
      </c>
      <c r="O9">
        <f>G9*Summary!G$3/Summary!G$2</f>
        <v>1468.8000000000002</v>
      </c>
      <c r="Q9" s="2">
        <v>43108</v>
      </c>
      <c r="R9">
        <f t="shared" ref="R9:R59" ca="1" si="4">OFFSET(J9,-R$3,0)</f>
        <v>61.600000000000009</v>
      </c>
      <c r="S9">
        <f t="shared" ref="S9:S59" ca="1" si="5">OFFSET(K9,-S$3,0)</f>
        <v>0</v>
      </c>
      <c r="T9">
        <f t="shared" ref="T9:T59" ca="1" si="6">OFFSET(L9,-T$3,0)</f>
        <v>398893.19999999995</v>
      </c>
      <c r="U9">
        <f t="shared" ref="U9:U59" ca="1" si="7">OFFSET(M9,-U$3,0)</f>
        <v>32606771.494030975</v>
      </c>
      <c r="V9">
        <f t="shared" ref="V9:V59" ca="1" si="8">OFFSET(N9,-V$3,0)</f>
        <v>12278232.000000002</v>
      </c>
      <c r="W9">
        <f t="shared" ref="W9:W59" ca="1" si="9">OFFSET(O9,-W$3,0)</f>
        <v>1468.8000000000002</v>
      </c>
      <c r="Y9" s="2">
        <v>43108</v>
      </c>
      <c r="Z9">
        <f t="shared" ref="Z9:Z59" ca="1" si="10">R9^Z$3</f>
        <v>11.850820697117406</v>
      </c>
      <c r="AA9">
        <f t="shared" ref="AA9:AA59" ca="1" si="11">S9^AA$3</f>
        <v>0</v>
      </c>
      <c r="AB9">
        <f t="shared" ref="AB9:AB59" ca="1" si="12">T9^AB$3</f>
        <v>398893.19999999995</v>
      </c>
      <c r="AC9">
        <f t="shared" ref="AC9:AC59" ca="1" si="13">U9^AC$3</f>
        <v>2433949.8744335738</v>
      </c>
      <c r="AD9">
        <f t="shared" ref="AD9:AD59" ca="1" si="14">V9^AD$3</f>
        <v>1061122.3449411215</v>
      </c>
      <c r="AE9">
        <f t="shared" ref="AE9:AE59" ca="1" si="15">W9^AE$3</f>
        <v>491.94694085509553</v>
      </c>
      <c r="AG9" s="2">
        <v>43108</v>
      </c>
      <c r="AH9">
        <f t="shared" ref="AH9:AH59" ca="1" si="16">Z9*AH$3+AH8*(1-AH$3)</f>
        <v>11.850820697117406</v>
      </c>
      <c r="AI9">
        <f t="shared" ref="AI9:AI59" ca="1" si="17">AA9*AI$3+AI8*(1-AI$3)</f>
        <v>0</v>
      </c>
      <c r="AJ9">
        <f t="shared" ref="AJ9:AJ59" ca="1" si="18">AB9*AJ$3+AJ8*(1-AJ$3)</f>
        <v>379743.25199999992</v>
      </c>
      <c r="AK9">
        <f t="shared" ref="AK9:AK59" ca="1" si="19">AC9*AK$3+AK8*(1-AK$3)</f>
        <v>2285851.8468876486</v>
      </c>
      <c r="AL9">
        <f t="shared" ref="AL9:AL59" ca="1" si="20">AD9*AL$3+AL8*(1-AL$3)</f>
        <v>1028224.8642761258</v>
      </c>
      <c r="AM9">
        <f t="shared" ref="AM9:AM59" ca="1" si="21">AE9*AM$3+AM8*(1-AM$3)</f>
        <v>470.90043404879054</v>
      </c>
      <c r="AO9" s="2">
        <v>43108</v>
      </c>
      <c r="AP9">
        <f t="shared" ref="AP9:AP59" ca="1" si="22">AH9*AP$3</f>
        <v>3391.1359267984149</v>
      </c>
      <c r="AQ9">
        <f t="shared" ref="AQ9:AQ59" ca="1" si="23">AI9*AQ$3</f>
        <v>0</v>
      </c>
      <c r="AR9">
        <f t="shared" ref="AR9:AR59" ca="1" si="24">AJ9*AR$3</f>
        <v>22684.67213887148</v>
      </c>
      <c r="AS9">
        <f t="shared" ref="AS9:AS59" ca="1" si="25">AK9*AS$3</f>
        <v>1002.9357846367309</v>
      </c>
      <c r="AT9">
        <f t="shared" ref="AT9:AT59" ca="1" si="26">AL9*AT$3</f>
        <v>601.39535619187041</v>
      </c>
      <c r="AU9">
        <f t="shared" ref="AU9:AU59" ca="1" si="27">AM9*AU$3</f>
        <v>2595.5546897322265</v>
      </c>
    </row>
    <row r="10" spans="1:47" x14ac:dyDescent="0.2">
      <c r="A10" s="2">
        <f t="shared" ref="A10:A59" si="28">A9+7</f>
        <v>43115</v>
      </c>
      <c r="B10">
        <v>78</v>
      </c>
      <c r="C10">
        <v>16</v>
      </c>
      <c r="D10">
        <v>404948</v>
      </c>
      <c r="E10">
        <v>36112826</v>
      </c>
      <c r="F10">
        <v>9519178</v>
      </c>
      <c r="G10">
        <v>1338</v>
      </c>
      <c r="I10" s="2">
        <v>43115</v>
      </c>
      <c r="J10">
        <f>B10*Summary!B$3/Summary!B$2</f>
        <v>62.400000000000006</v>
      </c>
      <c r="K10">
        <f>C10*Summary!C$3/Summary!C$2</f>
        <v>19.2</v>
      </c>
      <c r="L10">
        <f>D10*Summary!D$3/Summary!D$2</f>
        <v>485937.59999999992</v>
      </c>
      <c r="M10">
        <f>E10*Summary!E$3/Summary!E$2</f>
        <v>31772525.973929942</v>
      </c>
      <c r="N10">
        <f>F10*Summary!F$3/Summary!F$2</f>
        <v>11423013.6</v>
      </c>
      <c r="O10">
        <f>G10*Summary!G$3/Summary!G$2</f>
        <v>1605.6</v>
      </c>
      <c r="Q10" s="2">
        <v>43115</v>
      </c>
      <c r="R10">
        <f t="shared" ca="1" si="4"/>
        <v>62.400000000000006</v>
      </c>
      <c r="S10">
        <f t="shared" ca="1" si="5"/>
        <v>19.2</v>
      </c>
      <c r="T10">
        <f t="shared" ca="1" si="6"/>
        <v>485937.59999999992</v>
      </c>
      <c r="U10">
        <f t="shared" ca="1" si="7"/>
        <v>31772525.973929942</v>
      </c>
      <c r="V10">
        <f t="shared" ca="1" si="8"/>
        <v>11423013.6</v>
      </c>
      <c r="W10">
        <f t="shared" ca="1" si="9"/>
        <v>1605.6</v>
      </c>
      <c r="Y10" s="2">
        <v>43115</v>
      </c>
      <c r="Z10">
        <f t="shared" ca="1" si="10"/>
        <v>11.942926342239691</v>
      </c>
      <c r="AA10">
        <f t="shared" ca="1" si="11"/>
        <v>19.2</v>
      </c>
      <c r="AB10">
        <f t="shared" ca="1" si="12"/>
        <v>485937.59999999992</v>
      </c>
      <c r="AC10">
        <f t="shared" ca="1" si="13"/>
        <v>2380915.4976212815</v>
      </c>
      <c r="AD10">
        <f t="shared" ca="1" si="14"/>
        <v>997961.04653262405</v>
      </c>
      <c r="AE10">
        <f t="shared" ca="1" si="15"/>
        <v>530.62994586947059</v>
      </c>
      <c r="AG10" s="2">
        <v>43115</v>
      </c>
      <c r="AH10">
        <f t="shared" ca="1" si="16"/>
        <v>11.942926342239691</v>
      </c>
      <c r="AI10">
        <f t="shared" ca="1" si="17"/>
        <v>17.28</v>
      </c>
      <c r="AJ10">
        <f t="shared" ca="1" si="18"/>
        <v>454079.29559999995</v>
      </c>
      <c r="AK10">
        <f t="shared" ca="1" si="19"/>
        <v>2361902.7674745549</v>
      </c>
      <c r="AL10">
        <f t="shared" ca="1" si="20"/>
        <v>1004013.8100813244</v>
      </c>
      <c r="AM10">
        <f t="shared" ca="1" si="21"/>
        <v>518.68404350533456</v>
      </c>
      <c r="AO10" s="2">
        <v>43115</v>
      </c>
      <c r="AP10">
        <f t="shared" ca="1" si="22"/>
        <v>3417.4921404496008</v>
      </c>
      <c r="AQ10">
        <f t="shared" ca="1" si="23"/>
        <v>6889.2362248320005</v>
      </c>
      <c r="AR10">
        <f t="shared" ca="1" si="24"/>
        <v>27125.274488710882</v>
      </c>
      <c r="AS10">
        <f t="shared" ca="1" si="25"/>
        <v>1036.3037344516008</v>
      </c>
      <c r="AT10">
        <f t="shared" ca="1" si="26"/>
        <v>587.2346253370356</v>
      </c>
      <c r="AU10">
        <f t="shared" ca="1" si="27"/>
        <v>2858.9330233449232</v>
      </c>
    </row>
    <row r="11" spans="1:47" x14ac:dyDescent="0.2">
      <c r="A11" s="2">
        <f t="shared" si="28"/>
        <v>43122</v>
      </c>
      <c r="B11">
        <v>79</v>
      </c>
      <c r="C11">
        <v>16</v>
      </c>
      <c r="D11">
        <v>313422</v>
      </c>
      <c r="E11">
        <v>45036943</v>
      </c>
      <c r="F11">
        <v>13401302</v>
      </c>
      <c r="G11">
        <v>1330</v>
      </c>
      <c r="I11" s="2">
        <v>43122</v>
      </c>
      <c r="J11">
        <f>B11*Summary!B$3/Summary!B$2</f>
        <v>63.2</v>
      </c>
      <c r="K11">
        <f>C11*Summary!C$3/Summary!C$2</f>
        <v>19.2</v>
      </c>
      <c r="L11">
        <f>D11*Summary!D$3/Summary!D$2</f>
        <v>376106.39999999997</v>
      </c>
      <c r="M11">
        <f>E11*Summary!E$3/Summary!E$2</f>
        <v>39624078.194653124</v>
      </c>
      <c r="N11">
        <f>F11*Summary!F$3/Summary!F$2</f>
        <v>16081562.4</v>
      </c>
      <c r="O11">
        <f>G11*Summary!G$3/Summary!G$2</f>
        <v>1596.0000000000002</v>
      </c>
      <c r="Q11" s="2">
        <v>43122</v>
      </c>
      <c r="R11">
        <f t="shared" ca="1" si="4"/>
        <v>63.2</v>
      </c>
      <c r="S11">
        <f t="shared" ca="1" si="5"/>
        <v>19.2</v>
      </c>
      <c r="T11">
        <f t="shared" ca="1" si="6"/>
        <v>376106.39999999997</v>
      </c>
      <c r="U11">
        <f t="shared" ca="1" si="7"/>
        <v>39624078.194653124</v>
      </c>
      <c r="V11">
        <f t="shared" ca="1" si="8"/>
        <v>16081562.4</v>
      </c>
      <c r="W11">
        <f t="shared" ca="1" si="9"/>
        <v>1596.0000000000002</v>
      </c>
      <c r="Y11" s="2">
        <v>43122</v>
      </c>
      <c r="Z11">
        <f t="shared" ca="1" si="10"/>
        <v>12.034560844323366</v>
      </c>
      <c r="AA11">
        <f t="shared" ca="1" si="11"/>
        <v>19.2</v>
      </c>
      <c r="AB11">
        <f t="shared" ca="1" si="12"/>
        <v>376106.39999999997</v>
      </c>
      <c r="AC11">
        <f t="shared" ca="1" si="13"/>
        <v>2872534.7831980581</v>
      </c>
      <c r="AD11">
        <f t="shared" ca="1" si="14"/>
        <v>1334685.6901383263</v>
      </c>
      <c r="AE11">
        <f t="shared" ca="1" si="15"/>
        <v>527.9319597582205</v>
      </c>
      <c r="AG11" s="2">
        <v>43122</v>
      </c>
      <c r="AH11">
        <f t="shared" ca="1" si="16"/>
        <v>12.034560844323366</v>
      </c>
      <c r="AI11">
        <f t="shared" ca="1" si="17"/>
        <v>19.008000000000003</v>
      </c>
      <c r="AJ11">
        <f t="shared" ca="1" si="18"/>
        <v>399498.26867999998</v>
      </c>
      <c r="AK11">
        <f t="shared" ca="1" si="19"/>
        <v>2770408.3800533572</v>
      </c>
      <c r="AL11">
        <f t="shared" ca="1" si="20"/>
        <v>1268551.314126926</v>
      </c>
      <c r="AM11">
        <f t="shared" ca="1" si="21"/>
        <v>526.08237650764329</v>
      </c>
      <c r="AO11" s="2">
        <v>43122</v>
      </c>
      <c r="AP11">
        <f t="shared" ca="1" si="22"/>
        <v>3443.7135355826672</v>
      </c>
      <c r="AQ11">
        <f t="shared" ca="1" si="23"/>
        <v>7578.1598473152008</v>
      </c>
      <c r="AR11">
        <f t="shared" ca="1" si="24"/>
        <v>23864.774942867425</v>
      </c>
      <c r="AS11">
        <f t="shared" ca="1" si="25"/>
        <v>1215.5388400154509</v>
      </c>
      <c r="AT11">
        <f t="shared" ca="1" si="26"/>
        <v>741.95917246575539</v>
      </c>
      <c r="AU11">
        <f t="shared" ca="1" si="27"/>
        <v>2899.7118728253495</v>
      </c>
    </row>
    <row r="12" spans="1:47" x14ac:dyDescent="0.2">
      <c r="A12" s="2">
        <f t="shared" si="28"/>
        <v>43129</v>
      </c>
      <c r="B12">
        <v>71</v>
      </c>
      <c r="C12">
        <v>16</v>
      </c>
      <c r="D12">
        <v>451893</v>
      </c>
      <c r="E12">
        <v>40835980</v>
      </c>
      <c r="F12">
        <v>16318632</v>
      </c>
      <c r="G12">
        <v>1465</v>
      </c>
      <c r="I12" s="2">
        <v>43129</v>
      </c>
      <c r="J12">
        <f>B12*Summary!B$3/Summary!B$2</f>
        <v>56.800000000000004</v>
      </c>
      <c r="K12">
        <f>C12*Summary!C$3/Summary!C$2</f>
        <v>19.2</v>
      </c>
      <c r="L12">
        <f>D12*Summary!D$3/Summary!D$2</f>
        <v>542271.6</v>
      </c>
      <c r="M12">
        <f>E12*Summary!E$3/Summary!E$2</f>
        <v>35928017.242984079</v>
      </c>
      <c r="N12">
        <f>F12*Summary!F$3/Summary!F$2</f>
        <v>19582358.400000002</v>
      </c>
      <c r="O12">
        <f>G12*Summary!G$3/Summary!G$2</f>
        <v>1758</v>
      </c>
      <c r="Q12" s="2">
        <v>43129</v>
      </c>
      <c r="R12">
        <f t="shared" ca="1" si="4"/>
        <v>56.800000000000004</v>
      </c>
      <c r="S12">
        <f t="shared" ca="1" si="5"/>
        <v>19.2</v>
      </c>
      <c r="T12">
        <f t="shared" ca="1" si="6"/>
        <v>542271.6</v>
      </c>
      <c r="U12">
        <f t="shared" ca="1" si="7"/>
        <v>35928017.242984079</v>
      </c>
      <c r="V12">
        <f t="shared" ca="1" si="8"/>
        <v>19582358.400000002</v>
      </c>
      <c r="W12">
        <f t="shared" ca="1" si="9"/>
        <v>1758</v>
      </c>
      <c r="Y12" s="2">
        <v>43129</v>
      </c>
      <c r="Z12">
        <f t="shared" ca="1" si="10"/>
        <v>11.287792086953147</v>
      </c>
      <c r="AA12">
        <f t="shared" ca="1" si="11"/>
        <v>19.2</v>
      </c>
      <c r="AB12">
        <f t="shared" ca="1" si="12"/>
        <v>542271.6</v>
      </c>
      <c r="AC12">
        <f t="shared" ca="1" si="13"/>
        <v>2643128.4107439937</v>
      </c>
      <c r="AD12">
        <f t="shared" ca="1" si="14"/>
        <v>1577920.9619725668</v>
      </c>
      <c r="AE12">
        <f t="shared" ca="1" si="15"/>
        <v>573.14702189015213</v>
      </c>
      <c r="AG12" s="2">
        <v>43129</v>
      </c>
      <c r="AH12">
        <f t="shared" ca="1" si="16"/>
        <v>11.287792086953147</v>
      </c>
      <c r="AI12">
        <f t="shared" ca="1" si="17"/>
        <v>19.180800000000001</v>
      </c>
      <c r="AJ12">
        <f t="shared" ca="1" si="18"/>
        <v>499439.60060399992</v>
      </c>
      <c r="AK12">
        <f t="shared" ca="1" si="19"/>
        <v>2668584.4046058664</v>
      </c>
      <c r="AL12">
        <f t="shared" ca="1" si="20"/>
        <v>1516047.0324034388</v>
      </c>
      <c r="AM12">
        <f t="shared" ca="1" si="21"/>
        <v>563.73409281365036</v>
      </c>
      <c r="AO12" s="2">
        <v>43129</v>
      </c>
      <c r="AP12">
        <f t="shared" ca="1" si="22"/>
        <v>3230.0241695166746</v>
      </c>
      <c r="AQ12">
        <f t="shared" ca="1" si="23"/>
        <v>7647.0522095635206</v>
      </c>
      <c r="AR12">
        <f t="shared" ca="1" si="24"/>
        <v>29834.956995814264</v>
      </c>
      <c r="AS12">
        <f t="shared" ca="1" si="25"/>
        <v>1170.8627561960607</v>
      </c>
      <c r="AT12">
        <f t="shared" ca="1" si="26"/>
        <v>886.71620064135004</v>
      </c>
      <c r="AU12">
        <f t="shared" ca="1" si="27"/>
        <v>3107.2442549772813</v>
      </c>
    </row>
    <row r="13" spans="1:47" x14ac:dyDescent="0.2">
      <c r="A13" s="2">
        <f t="shared" si="28"/>
        <v>43136</v>
      </c>
      <c r="B13">
        <v>72</v>
      </c>
      <c r="C13">
        <v>16</v>
      </c>
      <c r="D13">
        <v>301461</v>
      </c>
      <c r="E13">
        <v>41971240</v>
      </c>
      <c r="F13">
        <v>14106654</v>
      </c>
      <c r="G13">
        <v>1300</v>
      </c>
      <c r="I13" s="2">
        <v>43136</v>
      </c>
      <c r="J13">
        <f>B13*Summary!B$3/Summary!B$2</f>
        <v>57.6</v>
      </c>
      <c r="K13">
        <f>C13*Summary!C$3/Summary!C$2</f>
        <v>19.2</v>
      </c>
      <c r="L13">
        <f>D13*Summary!D$3/Summary!D$2</f>
        <v>361753.19999999995</v>
      </c>
      <c r="M13">
        <f>E13*Summary!E$3/Summary!E$2</f>
        <v>36926833.503920391</v>
      </c>
      <c r="N13">
        <f>F13*Summary!F$3/Summary!F$2</f>
        <v>16927984.800000001</v>
      </c>
      <c r="O13">
        <f>G13*Summary!G$3/Summary!G$2</f>
        <v>1560</v>
      </c>
      <c r="Q13" s="2">
        <v>43136</v>
      </c>
      <c r="R13">
        <f t="shared" ca="1" si="4"/>
        <v>57.6</v>
      </c>
      <c r="S13">
        <f t="shared" ca="1" si="5"/>
        <v>19.2</v>
      </c>
      <c r="T13">
        <f t="shared" ca="1" si="6"/>
        <v>361753.19999999995</v>
      </c>
      <c r="U13">
        <f t="shared" ca="1" si="7"/>
        <v>36926833.503920391</v>
      </c>
      <c r="V13">
        <f t="shared" ca="1" si="8"/>
        <v>16927984.800000001</v>
      </c>
      <c r="W13">
        <f t="shared" ca="1" si="9"/>
        <v>1560</v>
      </c>
      <c r="Y13" s="2">
        <v>43136</v>
      </c>
      <c r="Z13">
        <f t="shared" ca="1" si="10"/>
        <v>11.382914926940694</v>
      </c>
      <c r="AA13">
        <f t="shared" ca="1" si="11"/>
        <v>19.2</v>
      </c>
      <c r="AB13">
        <f t="shared" ca="1" si="12"/>
        <v>361753.19999999995</v>
      </c>
      <c r="AC13">
        <f t="shared" ca="1" si="13"/>
        <v>2705457.7617974775</v>
      </c>
      <c r="AD13">
        <f t="shared" ca="1" si="14"/>
        <v>1394165.9489307178</v>
      </c>
      <c r="AE13">
        <f t="shared" ca="1" si="15"/>
        <v>517.79268244494529</v>
      </c>
      <c r="AG13" s="2">
        <v>43136</v>
      </c>
      <c r="AH13">
        <f t="shared" ca="1" si="16"/>
        <v>11.382914926940694</v>
      </c>
      <c r="AI13">
        <f t="shared" ca="1" si="17"/>
        <v>19.198080000000001</v>
      </c>
      <c r="AJ13">
        <f t="shared" ca="1" si="18"/>
        <v>403059.12018119998</v>
      </c>
      <c r="AK13">
        <f t="shared" ca="1" si="19"/>
        <v>2698083.0903591551</v>
      </c>
      <c r="AL13">
        <f t="shared" ca="1" si="20"/>
        <v>1418542.1656252618</v>
      </c>
      <c r="AM13">
        <f t="shared" ca="1" si="21"/>
        <v>526.98096451868628</v>
      </c>
      <c r="AO13" s="2">
        <v>43136</v>
      </c>
      <c r="AP13">
        <f t="shared" ca="1" si="22"/>
        <v>3257.2437594830753</v>
      </c>
      <c r="AQ13">
        <f t="shared" ca="1" si="23"/>
        <v>7653.9414457883522</v>
      </c>
      <c r="AR13">
        <f t="shared" ca="1" si="24"/>
        <v>24077.489055401358</v>
      </c>
      <c r="AS13">
        <f t="shared" ca="1" si="25"/>
        <v>1183.805540559802</v>
      </c>
      <c r="AT13">
        <f t="shared" ca="1" si="26"/>
        <v>829.6868716260625</v>
      </c>
      <c r="AU13">
        <f t="shared" ca="1" si="27"/>
        <v>2904.6647973876534</v>
      </c>
    </row>
    <row r="14" spans="1:47" x14ac:dyDescent="0.2">
      <c r="A14" s="2">
        <f t="shared" si="28"/>
        <v>43143</v>
      </c>
      <c r="B14">
        <v>49</v>
      </c>
      <c r="C14">
        <v>16</v>
      </c>
      <c r="D14">
        <v>466403</v>
      </c>
      <c r="E14">
        <v>39126842</v>
      </c>
      <c r="F14">
        <v>14014633</v>
      </c>
      <c r="G14">
        <v>1456</v>
      </c>
      <c r="I14" s="2">
        <v>43143</v>
      </c>
      <c r="J14">
        <f>B14*Summary!B$3/Summary!B$2</f>
        <v>39.20000000000001</v>
      </c>
      <c r="K14">
        <f>C14*Summary!C$3/Summary!C$2</f>
        <v>19.2</v>
      </c>
      <c r="L14">
        <f>D14*Summary!D$3/Summary!D$2</f>
        <v>559683.6</v>
      </c>
      <c r="M14">
        <f>E14*Summary!E$3/Summary!E$2</f>
        <v>34424295.781306423</v>
      </c>
      <c r="N14">
        <f>F14*Summary!F$3/Summary!F$2</f>
        <v>16817559.600000001</v>
      </c>
      <c r="O14">
        <f>G14*Summary!G$3/Summary!G$2</f>
        <v>1747.2</v>
      </c>
      <c r="Q14" s="2">
        <v>43143</v>
      </c>
      <c r="R14">
        <f t="shared" ca="1" si="4"/>
        <v>39.20000000000001</v>
      </c>
      <c r="S14">
        <f t="shared" ca="1" si="5"/>
        <v>19.2</v>
      </c>
      <c r="T14">
        <f t="shared" ca="1" si="6"/>
        <v>559683.6</v>
      </c>
      <c r="U14">
        <f t="shared" ca="1" si="7"/>
        <v>34424295.781306423</v>
      </c>
      <c r="V14">
        <f t="shared" ca="1" si="8"/>
        <v>16817559.600000001</v>
      </c>
      <c r="W14">
        <f t="shared" ca="1" si="9"/>
        <v>1747.2</v>
      </c>
      <c r="Y14" s="2">
        <v>43143</v>
      </c>
      <c r="Z14">
        <f t="shared" ca="1" si="10"/>
        <v>9.0359046659327475</v>
      </c>
      <c r="AA14">
        <f t="shared" ca="1" si="11"/>
        <v>19.2</v>
      </c>
      <c r="AB14">
        <f t="shared" ca="1" si="12"/>
        <v>559683.6</v>
      </c>
      <c r="AC14">
        <f t="shared" ca="1" si="13"/>
        <v>2548797.3384436932</v>
      </c>
      <c r="AD14">
        <f t="shared" ca="1" si="14"/>
        <v>1386431.8577571437</v>
      </c>
      <c r="AE14">
        <f t="shared" ca="1" si="15"/>
        <v>570.15275589204236</v>
      </c>
      <c r="AG14" s="2">
        <v>43143</v>
      </c>
      <c r="AH14">
        <f t="shared" ca="1" si="16"/>
        <v>9.0359046659327475</v>
      </c>
      <c r="AI14">
        <f t="shared" ca="1" si="17"/>
        <v>19.199808000000001</v>
      </c>
      <c r="AJ14">
        <f t="shared" ca="1" si="18"/>
        <v>512696.25605435995</v>
      </c>
      <c r="AK14">
        <f t="shared" ca="1" si="19"/>
        <v>2578654.4888267857</v>
      </c>
      <c r="AL14">
        <f t="shared" ca="1" si="20"/>
        <v>1392853.9193307674</v>
      </c>
      <c r="AM14">
        <f t="shared" ca="1" si="21"/>
        <v>561.51839761737108</v>
      </c>
      <c r="AO14" s="2">
        <v>43143</v>
      </c>
      <c r="AP14">
        <f t="shared" ca="1" si="22"/>
        <v>2585.642102510531</v>
      </c>
      <c r="AQ14">
        <f t="shared" ca="1" si="23"/>
        <v>7654.6303694108356</v>
      </c>
      <c r="AR14">
        <f t="shared" ca="1" si="24"/>
        <v>30626.868059317247</v>
      </c>
      <c r="AS14">
        <f t="shared" ca="1" si="25"/>
        <v>1131.4052862086628</v>
      </c>
      <c r="AT14">
        <f t="shared" ca="1" si="26"/>
        <v>814.66215031561444</v>
      </c>
      <c r="AU14">
        <f t="shared" ca="1" si="27"/>
        <v>3095.0315712719948</v>
      </c>
    </row>
    <row r="15" spans="1:47" x14ac:dyDescent="0.2">
      <c r="A15" s="2">
        <f t="shared" si="28"/>
        <v>43150</v>
      </c>
      <c r="B15">
        <v>57</v>
      </c>
      <c r="C15">
        <v>16</v>
      </c>
      <c r="D15">
        <v>366586</v>
      </c>
      <c r="E15">
        <v>37513323</v>
      </c>
      <c r="F15">
        <v>15134096</v>
      </c>
      <c r="G15">
        <v>1384</v>
      </c>
      <c r="I15" s="2">
        <v>43150</v>
      </c>
      <c r="J15">
        <f>B15*Summary!B$3/Summary!B$2</f>
        <v>45.6</v>
      </c>
      <c r="K15">
        <f>C15*Summary!C$3/Summary!C$2</f>
        <v>19.2</v>
      </c>
      <c r="L15">
        <f>D15*Summary!D$3/Summary!D$2</f>
        <v>439903.19999999995</v>
      </c>
      <c r="M15">
        <f>E15*Summary!E$3/Summary!E$2</f>
        <v>33004701.138202902</v>
      </c>
      <c r="N15">
        <f>F15*Summary!F$3/Summary!F$2</f>
        <v>18160915.199999999</v>
      </c>
      <c r="O15">
        <f>G15*Summary!G$3/Summary!G$2</f>
        <v>1660.8000000000002</v>
      </c>
      <c r="Q15" s="2">
        <v>43150</v>
      </c>
      <c r="R15">
        <f t="shared" ca="1" si="4"/>
        <v>45.6</v>
      </c>
      <c r="S15">
        <f t="shared" ca="1" si="5"/>
        <v>19.2</v>
      </c>
      <c r="T15">
        <f t="shared" ca="1" si="6"/>
        <v>439903.19999999995</v>
      </c>
      <c r="U15">
        <f t="shared" ca="1" si="7"/>
        <v>33004701.138202902</v>
      </c>
      <c r="V15">
        <f t="shared" ca="1" si="8"/>
        <v>18160915.199999999</v>
      </c>
      <c r="W15">
        <f t="shared" ca="1" si="9"/>
        <v>1660.8000000000002</v>
      </c>
      <c r="Y15" s="2">
        <v>43150</v>
      </c>
      <c r="Z15">
        <f t="shared" ca="1" si="10"/>
        <v>9.8941594639386086</v>
      </c>
      <c r="AA15">
        <f t="shared" ca="1" si="11"/>
        <v>19.2</v>
      </c>
      <c r="AB15">
        <f t="shared" ca="1" si="12"/>
        <v>439903.19999999995</v>
      </c>
      <c r="AC15">
        <f t="shared" ca="1" si="13"/>
        <v>2459174.9926422164</v>
      </c>
      <c r="AD15">
        <f t="shared" ca="1" si="14"/>
        <v>1480018.250956804</v>
      </c>
      <c r="AE15">
        <f t="shared" ca="1" si="15"/>
        <v>546.0969308543896</v>
      </c>
      <c r="AG15" s="2">
        <v>43150</v>
      </c>
      <c r="AH15">
        <f t="shared" ca="1" si="16"/>
        <v>9.8941594639386086</v>
      </c>
      <c r="AI15">
        <f t="shared" ca="1" si="17"/>
        <v>19.199980800000002</v>
      </c>
      <c r="AJ15">
        <f t="shared" ca="1" si="18"/>
        <v>461741.11681630794</v>
      </c>
      <c r="AK15">
        <f t="shared" ca="1" si="19"/>
        <v>2483070.8918791302</v>
      </c>
      <c r="AL15">
        <f t="shared" ca="1" si="20"/>
        <v>1462585.3846315965</v>
      </c>
      <c r="AM15">
        <f t="shared" ca="1" si="21"/>
        <v>549.18122420698592</v>
      </c>
      <c r="AO15" s="2">
        <v>43150</v>
      </c>
      <c r="AP15">
        <f t="shared" ca="1" si="22"/>
        <v>2831.2334209727819</v>
      </c>
      <c r="AQ15">
        <f t="shared" ca="1" si="23"/>
        <v>7654.6992617730848</v>
      </c>
      <c r="AR15">
        <f t="shared" ca="1" si="24"/>
        <v>27582.96768368725</v>
      </c>
      <c r="AS15">
        <f t="shared" ca="1" si="25"/>
        <v>1089.4672183791033</v>
      </c>
      <c r="AT15">
        <f t="shared" ca="1" si="26"/>
        <v>855.44717786102058</v>
      </c>
      <c r="AU15">
        <f t="shared" ca="1" si="27"/>
        <v>3027.0303421628132</v>
      </c>
    </row>
    <row r="16" spans="1:47" x14ac:dyDescent="0.2">
      <c r="A16" s="2">
        <f t="shared" si="28"/>
        <v>43157</v>
      </c>
      <c r="B16">
        <v>47</v>
      </c>
      <c r="C16">
        <v>14</v>
      </c>
      <c r="D16">
        <v>352179</v>
      </c>
      <c r="E16">
        <v>44999642</v>
      </c>
      <c r="F16">
        <v>13334472</v>
      </c>
      <c r="G16">
        <v>1314</v>
      </c>
      <c r="I16" s="2">
        <v>43157</v>
      </c>
      <c r="J16">
        <f>B16*Summary!B$3/Summary!B$2</f>
        <v>37.6</v>
      </c>
      <c r="K16">
        <f>C16*Summary!C$3/Summary!C$2</f>
        <v>16.799999999999997</v>
      </c>
      <c r="L16">
        <f>D16*Summary!D$3/Summary!D$2</f>
        <v>422614.79999999993</v>
      </c>
      <c r="M16">
        <f>E16*Summary!E$3/Summary!E$2</f>
        <v>39591260.298004612</v>
      </c>
      <c r="N16">
        <f>F16*Summary!F$3/Summary!F$2</f>
        <v>16001366.4</v>
      </c>
      <c r="O16">
        <f>G16*Summary!G$3/Summary!G$2</f>
        <v>1576.8</v>
      </c>
      <c r="Q16" s="2">
        <v>43157</v>
      </c>
      <c r="R16">
        <f t="shared" ca="1" si="4"/>
        <v>37.6</v>
      </c>
      <c r="S16">
        <f t="shared" ca="1" si="5"/>
        <v>19.2</v>
      </c>
      <c r="T16">
        <f t="shared" ca="1" si="6"/>
        <v>422614.79999999993</v>
      </c>
      <c r="U16">
        <f t="shared" ca="1" si="7"/>
        <v>39591260.298004612</v>
      </c>
      <c r="V16">
        <f t="shared" ca="1" si="8"/>
        <v>16001366.4</v>
      </c>
      <c r="W16">
        <f t="shared" ca="1" si="9"/>
        <v>1576.8</v>
      </c>
      <c r="Y16" s="2">
        <v>43157</v>
      </c>
      <c r="Z16">
        <f t="shared" ca="1" si="10"/>
        <v>8.812775501554869</v>
      </c>
      <c r="AA16">
        <f t="shared" ca="1" si="11"/>
        <v>19.2</v>
      </c>
      <c r="AB16">
        <f t="shared" ca="1" si="12"/>
        <v>422614.79999999993</v>
      </c>
      <c r="AC16">
        <f t="shared" ca="1" si="13"/>
        <v>2870512.4031230765</v>
      </c>
      <c r="AD16">
        <f t="shared" ca="1" si="14"/>
        <v>1329026.0983324747</v>
      </c>
      <c r="AE16">
        <f t="shared" ca="1" si="15"/>
        <v>522.52866441715639</v>
      </c>
      <c r="AG16" s="2">
        <v>43157</v>
      </c>
      <c r="AH16">
        <f t="shared" ca="1" si="16"/>
        <v>8.812775501554869</v>
      </c>
      <c r="AI16">
        <f t="shared" ca="1" si="17"/>
        <v>19.19999808</v>
      </c>
      <c r="AJ16">
        <f t="shared" ca="1" si="18"/>
        <v>434352.69504489237</v>
      </c>
      <c r="AK16">
        <f t="shared" ca="1" si="19"/>
        <v>2793024.1008742871</v>
      </c>
      <c r="AL16">
        <f t="shared" ca="1" si="20"/>
        <v>1355737.9555922989</v>
      </c>
      <c r="AM16">
        <f t="shared" ca="1" si="21"/>
        <v>527.85917637512227</v>
      </c>
      <c r="AO16" s="2">
        <v>43157</v>
      </c>
      <c r="AP16">
        <f t="shared" ca="1" si="22"/>
        <v>2521.7932480744512</v>
      </c>
      <c r="AQ16">
        <f t="shared" ca="1" si="23"/>
        <v>7654.7061510093081</v>
      </c>
      <c r="AR16">
        <f t="shared" ca="1" si="24"/>
        <v>25946.869174988293</v>
      </c>
      <c r="AS16">
        <f t="shared" ca="1" si="25"/>
        <v>1225.4616684514003</v>
      </c>
      <c r="AT16">
        <f t="shared" ca="1" si="26"/>
        <v>792.95350563251293</v>
      </c>
      <c r="AU16">
        <f t="shared" ca="1" si="27"/>
        <v>2909.5054106845073</v>
      </c>
    </row>
    <row r="17" spans="1:47" x14ac:dyDescent="0.2">
      <c r="A17" s="2">
        <f t="shared" si="28"/>
        <v>43164</v>
      </c>
      <c r="B17">
        <v>70</v>
      </c>
      <c r="C17">
        <v>14</v>
      </c>
      <c r="D17">
        <v>370982</v>
      </c>
      <c r="E17">
        <v>35833418</v>
      </c>
      <c r="F17">
        <v>11954530</v>
      </c>
      <c r="G17">
        <v>1258</v>
      </c>
      <c r="I17" s="2">
        <v>43164</v>
      </c>
      <c r="J17">
        <f>B17*Summary!B$3/Summary!B$2</f>
        <v>56</v>
      </c>
      <c r="K17">
        <f>C17*Summary!C$3/Summary!C$2</f>
        <v>16.799999999999997</v>
      </c>
      <c r="L17">
        <f>D17*Summary!D$3/Summary!D$2</f>
        <v>445178.39999999997</v>
      </c>
      <c r="M17">
        <f>E17*Summary!E$3/Summary!E$2</f>
        <v>31526699.243634067</v>
      </c>
      <c r="N17">
        <f>F17*Summary!F$3/Summary!F$2</f>
        <v>14345436.000000002</v>
      </c>
      <c r="O17">
        <f>G17*Summary!G$3/Summary!G$2</f>
        <v>1509.6000000000001</v>
      </c>
      <c r="Q17" s="2">
        <v>43164</v>
      </c>
      <c r="R17">
        <f t="shared" ca="1" si="4"/>
        <v>56</v>
      </c>
      <c r="S17">
        <f t="shared" ca="1" si="5"/>
        <v>19.2</v>
      </c>
      <c r="T17">
        <f t="shared" ca="1" si="6"/>
        <v>445178.39999999997</v>
      </c>
      <c r="U17">
        <f t="shared" ca="1" si="7"/>
        <v>31526699.243634067</v>
      </c>
      <c r="V17">
        <f t="shared" ca="1" si="8"/>
        <v>14345436.000000002</v>
      </c>
      <c r="W17">
        <f t="shared" ca="1" si="9"/>
        <v>1509.6000000000001</v>
      </c>
      <c r="Y17" s="2">
        <v>43164</v>
      </c>
      <c r="Z17">
        <f t="shared" ca="1" si="10"/>
        <v>11.192131809832132</v>
      </c>
      <c r="AA17">
        <f t="shared" ca="1" si="11"/>
        <v>19.2</v>
      </c>
      <c r="AB17">
        <f t="shared" ca="1" si="12"/>
        <v>445178.39999999997</v>
      </c>
      <c r="AC17">
        <f t="shared" ca="1" si="13"/>
        <v>2365248.240929794</v>
      </c>
      <c r="AD17">
        <f t="shared" ca="1" si="14"/>
        <v>1211174.4185339443</v>
      </c>
      <c r="AE17">
        <f t="shared" ca="1" si="15"/>
        <v>503.53840984852917</v>
      </c>
      <c r="AG17" s="2">
        <v>43164</v>
      </c>
      <c r="AH17">
        <f t="shared" ca="1" si="16"/>
        <v>11.192131809832132</v>
      </c>
      <c r="AI17">
        <f t="shared" ca="1" si="17"/>
        <v>19.199999808000001</v>
      </c>
      <c r="AJ17">
        <f t="shared" ca="1" si="18"/>
        <v>441930.68851346767</v>
      </c>
      <c r="AK17">
        <f t="shared" ca="1" si="19"/>
        <v>2450803.4129186925</v>
      </c>
      <c r="AL17">
        <f t="shared" ca="1" si="20"/>
        <v>1240087.1259456151</v>
      </c>
      <c r="AM17">
        <f t="shared" ca="1" si="21"/>
        <v>508.40256315384784</v>
      </c>
      <c r="AO17" s="2">
        <v>43164</v>
      </c>
      <c r="AP17">
        <f t="shared" ca="1" si="22"/>
        <v>3202.6507908449789</v>
      </c>
      <c r="AQ17">
        <f t="shared" ca="1" si="23"/>
        <v>7654.706839932931</v>
      </c>
      <c r="AR17">
        <f t="shared" ca="1" si="24"/>
        <v>26399.554762947446</v>
      </c>
      <c r="AS17">
        <f t="shared" ca="1" si="25"/>
        <v>1075.3096038453796</v>
      </c>
      <c r="AT17">
        <f t="shared" ca="1" si="26"/>
        <v>725.31083883295298</v>
      </c>
      <c r="AU17">
        <f t="shared" ca="1" si="27"/>
        <v>2802.2625626400045</v>
      </c>
    </row>
    <row r="18" spans="1:47" x14ac:dyDescent="0.2">
      <c r="A18" s="2">
        <f t="shared" si="28"/>
        <v>43171</v>
      </c>
      <c r="B18">
        <v>56</v>
      </c>
      <c r="C18">
        <v>14</v>
      </c>
      <c r="D18">
        <v>370632</v>
      </c>
      <c r="E18">
        <v>39821507</v>
      </c>
      <c r="F18">
        <v>11765278</v>
      </c>
      <c r="G18">
        <v>1714</v>
      </c>
      <c r="I18" s="2">
        <v>43171</v>
      </c>
      <c r="J18">
        <f>B18*Summary!B$3/Summary!B$2</f>
        <v>44.800000000000011</v>
      </c>
      <c r="K18">
        <f>C18*Summary!C$3/Summary!C$2</f>
        <v>16.799999999999997</v>
      </c>
      <c r="L18">
        <f>D18*Summary!D$3/Summary!D$2</f>
        <v>444758.39999999997</v>
      </c>
      <c r="M18">
        <f>E18*Summary!E$3/Summary!E$2</f>
        <v>35035470.928764559</v>
      </c>
      <c r="N18">
        <f>F18*Summary!F$3/Summary!F$2</f>
        <v>14118333.6</v>
      </c>
      <c r="O18">
        <f>G18*Summary!G$3/Summary!G$2</f>
        <v>2056.8000000000002</v>
      </c>
      <c r="Q18" s="2">
        <v>43171</v>
      </c>
      <c r="R18">
        <f t="shared" ca="1" si="4"/>
        <v>44.800000000000011</v>
      </c>
      <c r="S18">
        <f t="shared" ca="1" si="5"/>
        <v>16.799999999999997</v>
      </c>
      <c r="T18">
        <f t="shared" ca="1" si="6"/>
        <v>444758.39999999997</v>
      </c>
      <c r="U18">
        <f t="shared" ca="1" si="7"/>
        <v>35035470.928764559</v>
      </c>
      <c r="V18">
        <f t="shared" ca="1" si="8"/>
        <v>14118333.6</v>
      </c>
      <c r="W18">
        <f t="shared" ca="1" si="9"/>
        <v>2056.8000000000002</v>
      </c>
      <c r="Y18" s="2">
        <v>43171</v>
      </c>
      <c r="Z18">
        <f t="shared" ca="1" si="10"/>
        <v>9.7896419579556717</v>
      </c>
      <c r="AA18">
        <f t="shared" ca="1" si="11"/>
        <v>16.799999999999997</v>
      </c>
      <c r="AB18">
        <f t="shared" ca="1" si="12"/>
        <v>444758.39999999997</v>
      </c>
      <c r="AC18">
        <f t="shared" ca="1" si="13"/>
        <v>2587210.502379389</v>
      </c>
      <c r="AD18">
        <f t="shared" ca="1" si="14"/>
        <v>1194856.9763922303</v>
      </c>
      <c r="AE18">
        <f t="shared" ca="1" si="15"/>
        <v>654.95770272576021</v>
      </c>
      <c r="AG18" s="2">
        <v>43171</v>
      </c>
      <c r="AH18">
        <f t="shared" ca="1" si="16"/>
        <v>9.7896419579556717</v>
      </c>
      <c r="AI18">
        <f t="shared" ca="1" si="17"/>
        <v>17.039999980799998</v>
      </c>
      <c r="AJ18">
        <f t="shared" ca="1" si="18"/>
        <v>443910.08655404026</v>
      </c>
      <c r="AK18">
        <f t="shared" ca="1" si="19"/>
        <v>2559929.0844872496</v>
      </c>
      <c r="AL18">
        <f t="shared" ca="1" si="20"/>
        <v>1203903.0063029071</v>
      </c>
      <c r="AM18">
        <f t="shared" ca="1" si="21"/>
        <v>625.64667481137769</v>
      </c>
      <c r="AO18" s="2">
        <v>43171</v>
      </c>
      <c r="AP18">
        <f t="shared" ca="1" si="22"/>
        <v>2801.3255286354756</v>
      </c>
      <c r="AQ18">
        <f t="shared" ca="1" si="23"/>
        <v>6793.5523807212921</v>
      </c>
      <c r="AR18">
        <f t="shared" ca="1" si="24"/>
        <v>26517.797800437191</v>
      </c>
      <c r="AS18">
        <f t="shared" ca="1" si="25"/>
        <v>1123.1893652514566</v>
      </c>
      <c r="AT18">
        <f t="shared" ca="1" si="26"/>
        <v>704.14721764748845</v>
      </c>
      <c r="AU18">
        <f t="shared" ca="1" si="27"/>
        <v>3448.5000299528083</v>
      </c>
    </row>
    <row r="19" spans="1:47" x14ac:dyDescent="0.2">
      <c r="A19" s="2">
        <f t="shared" si="28"/>
        <v>43178</v>
      </c>
      <c r="B19">
        <v>63</v>
      </c>
      <c r="C19">
        <v>14</v>
      </c>
      <c r="D19">
        <v>393820</v>
      </c>
      <c r="E19">
        <v>35917978</v>
      </c>
      <c r="F19">
        <v>8230923</v>
      </c>
      <c r="G19">
        <v>2004</v>
      </c>
      <c r="I19" s="2">
        <v>43178</v>
      </c>
      <c r="J19">
        <f>B19*Summary!B$3/Summary!B$2</f>
        <v>50.400000000000006</v>
      </c>
      <c r="K19">
        <f>C19*Summary!C$3/Summary!C$2</f>
        <v>16.799999999999997</v>
      </c>
      <c r="L19">
        <f>D19*Summary!D$3/Summary!D$2</f>
        <v>472583.99999999994</v>
      </c>
      <c r="M19">
        <f>E19*Summary!E$3/Summary!E$2</f>
        <v>31601096.212632161</v>
      </c>
      <c r="N19">
        <f>F19*Summary!F$3/Summary!F$2</f>
        <v>9877107.5999999996</v>
      </c>
      <c r="O19">
        <f>G19*Summary!G$3/Summary!G$2</f>
        <v>2404.7999999999997</v>
      </c>
      <c r="Q19" s="2">
        <v>43178</v>
      </c>
      <c r="R19">
        <f t="shared" ca="1" si="4"/>
        <v>50.400000000000006</v>
      </c>
      <c r="S19">
        <f t="shared" ca="1" si="5"/>
        <v>16.799999999999997</v>
      </c>
      <c r="T19">
        <f t="shared" ca="1" si="6"/>
        <v>472583.99999999994</v>
      </c>
      <c r="U19">
        <f t="shared" ca="1" si="7"/>
        <v>31601096.212632161</v>
      </c>
      <c r="V19">
        <f t="shared" ca="1" si="8"/>
        <v>9877107.5999999996</v>
      </c>
      <c r="W19">
        <f t="shared" ca="1" si="9"/>
        <v>2404.7999999999997</v>
      </c>
      <c r="Y19" s="2">
        <v>43178</v>
      </c>
      <c r="Z19">
        <f t="shared" ca="1" si="10"/>
        <v>10.506506217693961</v>
      </c>
      <c r="AA19">
        <f t="shared" ca="1" si="11"/>
        <v>16.799999999999997</v>
      </c>
      <c r="AB19">
        <f t="shared" ca="1" si="12"/>
        <v>472583.99999999994</v>
      </c>
      <c r="AC19">
        <f t="shared" ca="1" si="13"/>
        <v>2369991.7047372516</v>
      </c>
      <c r="AD19">
        <f t="shared" ca="1" si="14"/>
        <v>881932.43941560469</v>
      </c>
      <c r="AE19">
        <f t="shared" ca="1" si="15"/>
        <v>748.02673263215581</v>
      </c>
      <c r="AG19" s="2">
        <v>43178</v>
      </c>
      <c r="AH19">
        <f t="shared" ca="1" si="16"/>
        <v>10.506506217693961</v>
      </c>
      <c r="AI19">
        <f t="shared" ca="1" si="17"/>
        <v>16.823999998079998</v>
      </c>
      <c r="AJ19">
        <f t="shared" ca="1" si="18"/>
        <v>463981.82596621203</v>
      </c>
      <c r="AK19">
        <f t="shared" ca="1" si="19"/>
        <v>2407979.1806872515</v>
      </c>
      <c r="AL19">
        <f t="shared" ca="1" si="20"/>
        <v>946326.5527930652</v>
      </c>
      <c r="AM19">
        <f t="shared" ca="1" si="21"/>
        <v>723.55072106800014</v>
      </c>
      <c r="AO19" s="2">
        <v>43178</v>
      </c>
      <c r="AP19">
        <f t="shared" ca="1" si="22"/>
        <v>3006.4576631911505</v>
      </c>
      <c r="AQ19">
        <f t="shared" ca="1" si="23"/>
        <v>6707.4369348001283</v>
      </c>
      <c r="AR19">
        <f t="shared" ca="1" si="24"/>
        <v>27716.820628160753</v>
      </c>
      <c r="AS19">
        <f t="shared" ca="1" si="25"/>
        <v>1056.5201293599771</v>
      </c>
      <c r="AT19">
        <f t="shared" ca="1" si="26"/>
        <v>553.4940984834775</v>
      </c>
      <c r="AU19">
        <f t="shared" ca="1" si="27"/>
        <v>3988.1370488025468</v>
      </c>
    </row>
    <row r="20" spans="1:47" x14ac:dyDescent="0.2">
      <c r="A20" s="2">
        <f t="shared" si="28"/>
        <v>43185</v>
      </c>
      <c r="B20">
        <v>59</v>
      </c>
      <c r="C20">
        <v>0</v>
      </c>
      <c r="D20">
        <v>307774</v>
      </c>
      <c r="E20">
        <v>39962132</v>
      </c>
      <c r="F20">
        <v>19128060</v>
      </c>
      <c r="G20">
        <v>2082</v>
      </c>
      <c r="I20" s="2">
        <v>43185</v>
      </c>
      <c r="J20">
        <f>B20*Summary!B$3/Summary!B$2</f>
        <v>47.2</v>
      </c>
      <c r="K20">
        <f>C20*Summary!C$3/Summary!C$2</f>
        <v>0</v>
      </c>
      <c r="L20">
        <f>D20*Summary!D$3/Summary!D$2</f>
        <v>369328.79999999993</v>
      </c>
      <c r="M20">
        <f>E20*Summary!E$3/Summary!E$2</f>
        <v>35159194.601486377</v>
      </c>
      <c r="N20">
        <f>F20*Summary!F$3/Summary!F$2</f>
        <v>22953671.999999996</v>
      </c>
      <c r="O20">
        <f>G20*Summary!G$3/Summary!G$2</f>
        <v>2498.4</v>
      </c>
      <c r="Q20" s="2">
        <v>43185</v>
      </c>
      <c r="R20">
        <f t="shared" ca="1" si="4"/>
        <v>47.2</v>
      </c>
      <c r="S20">
        <f t="shared" ca="1" si="5"/>
        <v>16.799999999999997</v>
      </c>
      <c r="T20">
        <f t="shared" ca="1" si="6"/>
        <v>369328.79999999993</v>
      </c>
      <c r="U20">
        <f t="shared" ca="1" si="7"/>
        <v>35159194.601486377</v>
      </c>
      <c r="V20">
        <f t="shared" ca="1" si="8"/>
        <v>22953671.999999996</v>
      </c>
      <c r="W20">
        <f t="shared" ca="1" si="9"/>
        <v>2498.4</v>
      </c>
      <c r="Y20" s="2">
        <v>43185</v>
      </c>
      <c r="Z20">
        <f t="shared" ca="1" si="10"/>
        <v>10.101019259674439</v>
      </c>
      <c r="AA20">
        <f t="shared" ca="1" si="11"/>
        <v>16.799999999999997</v>
      </c>
      <c r="AB20">
        <f t="shared" ca="1" si="12"/>
        <v>369328.79999999993</v>
      </c>
      <c r="AC20">
        <f t="shared" ca="1" si="13"/>
        <v>2594974.4152154163</v>
      </c>
      <c r="AD20">
        <f t="shared" ca="1" si="14"/>
        <v>1806027.4450194386</v>
      </c>
      <c r="AE20">
        <f t="shared" ca="1" si="15"/>
        <v>772.7031372719108</v>
      </c>
      <c r="AG20" s="2">
        <v>43185</v>
      </c>
      <c r="AH20">
        <f t="shared" ca="1" si="16"/>
        <v>10.101019259674439</v>
      </c>
      <c r="AI20">
        <f t="shared" ca="1" si="17"/>
        <v>16.802399999807996</v>
      </c>
      <c r="AJ20">
        <f t="shared" ca="1" si="18"/>
        <v>397724.70778986358</v>
      </c>
      <c r="AK20">
        <f t="shared" ca="1" si="19"/>
        <v>2557575.3683097833</v>
      </c>
      <c r="AL20">
        <f t="shared" ca="1" si="20"/>
        <v>1634087.2665741639</v>
      </c>
      <c r="AM20">
        <f t="shared" ca="1" si="21"/>
        <v>762.8726540311286</v>
      </c>
      <c r="AO20" s="2">
        <v>43185</v>
      </c>
      <c r="AP20">
        <f t="shared" ca="1" si="22"/>
        <v>2890.4267631942694</v>
      </c>
      <c r="AQ20">
        <f t="shared" ca="1" si="23"/>
        <v>6698.8253902080114</v>
      </c>
      <c r="AR20">
        <f t="shared" ca="1" si="24"/>
        <v>23758.827971856943</v>
      </c>
      <c r="AS20">
        <f t="shared" ca="1" si="25"/>
        <v>1122.1566534488638</v>
      </c>
      <c r="AT20">
        <f t="shared" ca="1" si="26"/>
        <v>955.75639908476296</v>
      </c>
      <c r="AU20">
        <f t="shared" ca="1" si="27"/>
        <v>4204.8754931362155</v>
      </c>
    </row>
    <row r="21" spans="1:47" x14ac:dyDescent="0.2">
      <c r="A21" s="2">
        <f t="shared" si="28"/>
        <v>43192</v>
      </c>
      <c r="B21">
        <v>60</v>
      </c>
      <c r="C21">
        <v>0</v>
      </c>
      <c r="D21">
        <v>288716</v>
      </c>
      <c r="E21">
        <v>33340712</v>
      </c>
      <c r="F21">
        <v>23851755</v>
      </c>
      <c r="G21">
        <v>1638</v>
      </c>
      <c r="I21" s="2">
        <v>43192</v>
      </c>
      <c r="J21">
        <f>B21*Summary!B$3/Summary!B$2</f>
        <v>48.000000000000007</v>
      </c>
      <c r="K21">
        <f>C21*Summary!C$3/Summary!C$2</f>
        <v>0</v>
      </c>
      <c r="L21">
        <f>D21*Summary!D$3/Summary!D$2</f>
        <v>346459.19999999995</v>
      </c>
      <c r="M21">
        <f>E21*Summary!E$3/Summary!E$2</f>
        <v>29333584.638580147</v>
      </c>
      <c r="N21">
        <f>F21*Summary!F$3/Summary!F$2</f>
        <v>28622106</v>
      </c>
      <c r="O21">
        <f>G21*Summary!G$3/Summary!G$2</f>
        <v>1965.6</v>
      </c>
      <c r="Q21" s="2">
        <v>43192</v>
      </c>
      <c r="R21">
        <f t="shared" ca="1" si="4"/>
        <v>48.000000000000007</v>
      </c>
      <c r="S21">
        <f t="shared" ca="1" si="5"/>
        <v>16.799999999999997</v>
      </c>
      <c r="T21">
        <f t="shared" ca="1" si="6"/>
        <v>346459.19999999995</v>
      </c>
      <c r="U21">
        <f t="shared" ca="1" si="7"/>
        <v>29333584.638580147</v>
      </c>
      <c r="V21">
        <f t="shared" ca="1" si="8"/>
        <v>28622106</v>
      </c>
      <c r="W21">
        <f t="shared" ca="1" si="9"/>
        <v>1965.6</v>
      </c>
      <c r="Y21" s="2">
        <v>43192</v>
      </c>
      <c r="Z21">
        <f t="shared" ca="1" si="10"/>
        <v>10.203396005006329</v>
      </c>
      <c r="AA21">
        <f t="shared" ca="1" si="11"/>
        <v>16.799999999999997</v>
      </c>
      <c r="AB21">
        <f t="shared" ca="1" si="12"/>
        <v>346459.19999999995</v>
      </c>
      <c r="AC21">
        <f t="shared" ca="1" si="13"/>
        <v>2224643.2047713017</v>
      </c>
      <c r="AD21">
        <f t="shared" ca="1" si="14"/>
        <v>2178694.5544178905</v>
      </c>
      <c r="AE21">
        <f t="shared" ca="1" si="15"/>
        <v>630.18907791111985</v>
      </c>
      <c r="AG21" s="2">
        <v>43192</v>
      </c>
      <c r="AH21">
        <f t="shared" ca="1" si="16"/>
        <v>10.203396005006329</v>
      </c>
      <c r="AI21">
        <f t="shared" ca="1" si="17"/>
        <v>16.800239999980796</v>
      </c>
      <c r="AJ21">
        <f t="shared" ca="1" si="18"/>
        <v>361838.85233695904</v>
      </c>
      <c r="AK21">
        <f t="shared" ca="1" si="19"/>
        <v>2291229.6374789979</v>
      </c>
      <c r="AL21">
        <f t="shared" ca="1" si="20"/>
        <v>2069773.0968491451</v>
      </c>
      <c r="AM21">
        <f t="shared" ca="1" si="21"/>
        <v>656.72579313512153</v>
      </c>
      <c r="AO21" s="2">
        <v>43192</v>
      </c>
      <c r="AP21">
        <f t="shared" ca="1" si="22"/>
        <v>2919.7220726109504</v>
      </c>
      <c r="AQ21">
        <f t="shared" ca="1" si="23"/>
        <v>6697.9642357488001</v>
      </c>
      <c r="AR21">
        <f t="shared" ca="1" si="24"/>
        <v>21615.11939748556</v>
      </c>
      <c r="AS21">
        <f t="shared" ca="1" si="25"/>
        <v>1005.2953332810101</v>
      </c>
      <c r="AT21">
        <f t="shared" ca="1" si="26"/>
        <v>1210.5833772968058</v>
      </c>
      <c r="AU21">
        <f t="shared" ca="1" si="27"/>
        <v>3619.8049290040972</v>
      </c>
    </row>
    <row r="22" spans="1:47" x14ac:dyDescent="0.2">
      <c r="A22" s="2">
        <f t="shared" si="28"/>
        <v>43199</v>
      </c>
      <c r="B22">
        <v>60</v>
      </c>
      <c r="C22">
        <v>0</v>
      </c>
      <c r="D22">
        <v>284496</v>
      </c>
      <c r="E22">
        <v>36828694</v>
      </c>
      <c r="F22">
        <v>24738892</v>
      </c>
      <c r="G22">
        <v>1675</v>
      </c>
      <c r="I22" s="2">
        <v>43199</v>
      </c>
      <c r="J22">
        <f>B22*Summary!B$3/Summary!B$2</f>
        <v>48.000000000000007</v>
      </c>
      <c r="K22">
        <f>C22*Summary!C$3/Summary!C$2</f>
        <v>0</v>
      </c>
      <c r="L22">
        <f>D22*Summary!D$3/Summary!D$2</f>
        <v>341395.19999999995</v>
      </c>
      <c r="M22">
        <f>E22*Summary!E$3/Summary!E$2</f>
        <v>32402355.791842982</v>
      </c>
      <c r="N22">
        <f>F22*Summary!F$3/Summary!F$2</f>
        <v>29686670.399999999</v>
      </c>
      <c r="O22">
        <f>G22*Summary!G$3/Summary!G$2</f>
        <v>2010</v>
      </c>
      <c r="Q22" s="2">
        <v>43199</v>
      </c>
      <c r="R22">
        <f t="shared" ca="1" si="4"/>
        <v>48.000000000000007</v>
      </c>
      <c r="S22">
        <f t="shared" ca="1" si="5"/>
        <v>0</v>
      </c>
      <c r="T22">
        <f t="shared" ca="1" si="6"/>
        <v>341395.19999999995</v>
      </c>
      <c r="U22">
        <f t="shared" ca="1" si="7"/>
        <v>32402355.791842982</v>
      </c>
      <c r="V22">
        <f t="shared" ca="1" si="8"/>
        <v>29686670.399999999</v>
      </c>
      <c r="W22">
        <f t="shared" ca="1" si="9"/>
        <v>2010</v>
      </c>
      <c r="Y22" s="2">
        <v>43199</v>
      </c>
      <c r="Z22">
        <f t="shared" ca="1" si="10"/>
        <v>10.203396005006329</v>
      </c>
      <c r="AA22">
        <f t="shared" ca="1" si="11"/>
        <v>0</v>
      </c>
      <c r="AB22">
        <f t="shared" ca="1" si="12"/>
        <v>341395.19999999995</v>
      </c>
      <c r="AC22">
        <f t="shared" ca="1" si="13"/>
        <v>2420973.8501026761</v>
      </c>
      <c r="AD22">
        <f t="shared" ca="1" si="14"/>
        <v>2247383.9092344316</v>
      </c>
      <c r="AE22">
        <f t="shared" ca="1" si="15"/>
        <v>642.26853875289783</v>
      </c>
      <c r="AG22" s="2">
        <v>43199</v>
      </c>
      <c r="AH22">
        <f t="shared" ca="1" si="16"/>
        <v>10.203396005006329</v>
      </c>
      <c r="AI22">
        <f t="shared" ca="1" si="17"/>
        <v>1.6800239999980793</v>
      </c>
      <c r="AJ22">
        <f t="shared" ca="1" si="18"/>
        <v>347528.29570108769</v>
      </c>
      <c r="AK22">
        <f t="shared" ca="1" si="19"/>
        <v>2395025.0075779404</v>
      </c>
      <c r="AL22">
        <f t="shared" ca="1" si="20"/>
        <v>2211861.7467573741</v>
      </c>
      <c r="AM22">
        <f t="shared" ca="1" si="21"/>
        <v>645.15998962934259</v>
      </c>
      <c r="AO22" s="2">
        <v>43199</v>
      </c>
      <c r="AP22">
        <f t="shared" ca="1" si="22"/>
        <v>2919.7220726109504</v>
      </c>
      <c r="AQ22">
        <f t="shared" ca="1" si="23"/>
        <v>669.79642357487978</v>
      </c>
      <c r="AR22">
        <f t="shared" ca="1" si="24"/>
        <v>20760.251579032545</v>
      </c>
      <c r="AS22">
        <f t="shared" ca="1" si="25"/>
        <v>1050.836382274882</v>
      </c>
      <c r="AT22">
        <f t="shared" ca="1" si="26"/>
        <v>1293.6891814756802</v>
      </c>
      <c r="AU22">
        <f t="shared" ca="1" si="27"/>
        <v>3556.0554113580047</v>
      </c>
    </row>
    <row r="23" spans="1:47" x14ac:dyDescent="0.2">
      <c r="A23" s="2">
        <f t="shared" si="28"/>
        <v>43206</v>
      </c>
      <c r="B23">
        <v>46</v>
      </c>
      <c r="C23">
        <v>0</v>
      </c>
      <c r="D23">
        <v>426874</v>
      </c>
      <c r="E23">
        <v>36174045</v>
      </c>
      <c r="F23">
        <v>27647322</v>
      </c>
      <c r="G23">
        <v>1845</v>
      </c>
      <c r="I23" s="2">
        <v>43206</v>
      </c>
      <c r="J23">
        <f>B23*Summary!B$3/Summary!B$2</f>
        <v>36.800000000000004</v>
      </c>
      <c r="K23">
        <f>C23*Summary!C$3/Summary!C$2</f>
        <v>0</v>
      </c>
      <c r="L23">
        <f>D23*Summary!D$3/Summary!D$2</f>
        <v>512248.79999999993</v>
      </c>
      <c r="M23">
        <f>E23*Summary!E$3/Summary!E$2</f>
        <v>31826387.232741367</v>
      </c>
      <c r="N23">
        <f>F23*Summary!F$3/Summary!F$2</f>
        <v>33176786.399999999</v>
      </c>
      <c r="O23">
        <f>G23*Summary!G$3/Summary!G$2</f>
        <v>2214</v>
      </c>
      <c r="Q23" s="2">
        <v>43206</v>
      </c>
      <c r="R23">
        <f t="shared" ca="1" si="4"/>
        <v>36.800000000000004</v>
      </c>
      <c r="S23">
        <f t="shared" ca="1" si="5"/>
        <v>0</v>
      </c>
      <c r="T23">
        <f t="shared" ca="1" si="6"/>
        <v>512248.79999999993</v>
      </c>
      <c r="U23">
        <f t="shared" ca="1" si="7"/>
        <v>31826387.232741367</v>
      </c>
      <c r="V23">
        <f t="shared" ca="1" si="8"/>
        <v>33176786.399999999</v>
      </c>
      <c r="W23">
        <f t="shared" ca="1" si="9"/>
        <v>2214</v>
      </c>
      <c r="Y23" s="2">
        <v>43206</v>
      </c>
      <c r="Z23">
        <f t="shared" ca="1" si="10"/>
        <v>8.6997884311387566</v>
      </c>
      <c r="AA23">
        <f t="shared" ca="1" si="11"/>
        <v>0</v>
      </c>
      <c r="AB23">
        <f t="shared" ca="1" si="12"/>
        <v>512248.79999999993</v>
      </c>
      <c r="AC23">
        <f t="shared" ca="1" si="13"/>
        <v>2384345.8005894888</v>
      </c>
      <c r="AD23">
        <f t="shared" ca="1" si="14"/>
        <v>2470069.4777030782</v>
      </c>
      <c r="AE23">
        <f t="shared" ca="1" si="15"/>
        <v>697.26999028417549</v>
      </c>
      <c r="AG23" s="2">
        <v>43206</v>
      </c>
      <c r="AH23">
        <f t="shared" ca="1" si="16"/>
        <v>8.6997884311387566</v>
      </c>
      <c r="AI23">
        <f t="shared" ca="1" si="17"/>
        <v>0.1680023999998079</v>
      </c>
      <c r="AJ23">
        <f t="shared" ca="1" si="18"/>
        <v>462832.64871032623</v>
      </c>
      <c r="AK23">
        <f t="shared" ca="1" si="19"/>
        <v>2386481.6419871789</v>
      </c>
      <c r="AL23">
        <f t="shared" ca="1" si="20"/>
        <v>2418427.9315139372</v>
      </c>
      <c r="AM23">
        <f t="shared" ca="1" si="21"/>
        <v>686.84799015320891</v>
      </c>
      <c r="AO23" s="2">
        <v>43206</v>
      </c>
      <c r="AP23">
        <f t="shared" ca="1" si="22"/>
        <v>2489.4617730193117</v>
      </c>
      <c r="AQ23">
        <f t="shared" ca="1" si="23"/>
        <v>66.979642357487975</v>
      </c>
      <c r="AR23">
        <f t="shared" ca="1" si="24"/>
        <v>27648.172379266478</v>
      </c>
      <c r="AS23">
        <f t="shared" ca="1" si="25"/>
        <v>1047.0879122750107</v>
      </c>
      <c r="AT23">
        <f t="shared" ca="1" si="26"/>
        <v>1414.507057579392</v>
      </c>
      <c r="AU23">
        <f t="shared" ca="1" si="27"/>
        <v>3785.8353763815021</v>
      </c>
    </row>
    <row r="24" spans="1:47" x14ac:dyDescent="0.2">
      <c r="A24" s="2">
        <f t="shared" si="28"/>
        <v>43213</v>
      </c>
      <c r="B24">
        <v>46</v>
      </c>
      <c r="C24">
        <v>0</v>
      </c>
      <c r="D24">
        <v>371756</v>
      </c>
      <c r="E24">
        <v>40762077</v>
      </c>
      <c r="F24">
        <v>29202961</v>
      </c>
      <c r="G24">
        <v>1930</v>
      </c>
      <c r="I24" s="2">
        <v>43213</v>
      </c>
      <c r="J24">
        <f>B24*Summary!B$3/Summary!B$2</f>
        <v>36.800000000000004</v>
      </c>
      <c r="K24">
        <f>C24*Summary!C$3/Summary!C$2</f>
        <v>0</v>
      </c>
      <c r="L24">
        <f>D24*Summary!D$3/Summary!D$2</f>
        <v>446107.19999999995</v>
      </c>
      <c r="M24">
        <f>E24*Summary!E$3/Summary!E$2</f>
        <v>35862996.438822933</v>
      </c>
      <c r="N24">
        <f>F24*Summary!F$3/Summary!F$2</f>
        <v>35043553.200000003</v>
      </c>
      <c r="O24">
        <f>G24*Summary!G$3/Summary!G$2</f>
        <v>2316</v>
      </c>
      <c r="Q24" s="2">
        <v>43213</v>
      </c>
      <c r="R24">
        <f t="shared" ca="1" si="4"/>
        <v>36.800000000000004</v>
      </c>
      <c r="S24">
        <f t="shared" ca="1" si="5"/>
        <v>0</v>
      </c>
      <c r="T24">
        <f t="shared" ca="1" si="6"/>
        <v>446107.19999999995</v>
      </c>
      <c r="U24">
        <f t="shared" ca="1" si="7"/>
        <v>35862996.438822933</v>
      </c>
      <c r="V24">
        <f t="shared" ca="1" si="8"/>
        <v>35043553.200000003</v>
      </c>
      <c r="W24">
        <f t="shared" ca="1" si="9"/>
        <v>2316</v>
      </c>
      <c r="Y24" s="2">
        <v>43213</v>
      </c>
      <c r="Z24">
        <f t="shared" ca="1" si="10"/>
        <v>8.6997884311387566</v>
      </c>
      <c r="AA24">
        <f t="shared" ca="1" si="11"/>
        <v>0</v>
      </c>
      <c r="AB24">
        <f t="shared" ca="1" si="12"/>
        <v>446107.19999999995</v>
      </c>
      <c r="AC24">
        <f t="shared" ca="1" si="13"/>
        <v>2639061.9624086884</v>
      </c>
      <c r="AD24">
        <f t="shared" ca="1" si="14"/>
        <v>2587717.8067913968</v>
      </c>
      <c r="AE24">
        <f t="shared" ca="1" si="15"/>
        <v>724.48228700892457</v>
      </c>
      <c r="AG24" s="2">
        <v>43213</v>
      </c>
      <c r="AH24">
        <f t="shared" ca="1" si="16"/>
        <v>8.6997884311387566</v>
      </c>
      <c r="AI24">
        <f t="shared" ca="1" si="17"/>
        <v>1.6800239999980787E-2</v>
      </c>
      <c r="AJ24">
        <f t="shared" ca="1" si="18"/>
        <v>451124.83461309783</v>
      </c>
      <c r="AK24">
        <f t="shared" ca="1" si="19"/>
        <v>2588545.8983243862</v>
      </c>
      <c r="AL24">
        <f t="shared" ca="1" si="20"/>
        <v>2553859.8317359048</v>
      </c>
      <c r="AM24">
        <f t="shared" ca="1" si="21"/>
        <v>716.95542763778144</v>
      </c>
      <c r="AO24" s="2">
        <v>43213</v>
      </c>
      <c r="AP24">
        <f t="shared" ca="1" si="22"/>
        <v>2489.4617730193117</v>
      </c>
      <c r="AQ24">
        <f t="shared" ca="1" si="23"/>
        <v>6.6979642357487963</v>
      </c>
      <c r="AR24">
        <f t="shared" ca="1" si="24"/>
        <v>26948.784245679621</v>
      </c>
      <c r="AS24">
        <f t="shared" ca="1" si="25"/>
        <v>1135.7452212570111</v>
      </c>
      <c r="AT24">
        <f t="shared" ca="1" si="26"/>
        <v>1493.719415404518</v>
      </c>
      <c r="AU24">
        <f t="shared" ca="1" si="27"/>
        <v>3951.7844707304048</v>
      </c>
    </row>
    <row r="25" spans="1:47" x14ac:dyDescent="0.2">
      <c r="A25" s="2">
        <f t="shared" si="28"/>
        <v>43220</v>
      </c>
      <c r="B25">
        <v>46</v>
      </c>
      <c r="C25">
        <v>0</v>
      </c>
      <c r="D25">
        <v>403937</v>
      </c>
      <c r="E25">
        <v>40690118</v>
      </c>
      <c r="F25">
        <v>27915843</v>
      </c>
      <c r="G25">
        <v>1899</v>
      </c>
      <c r="I25" s="2">
        <v>43220</v>
      </c>
      <c r="J25">
        <f>B25*Summary!B$3/Summary!B$2</f>
        <v>36.800000000000004</v>
      </c>
      <c r="K25">
        <f>C25*Summary!C$3/Summary!C$2</f>
        <v>0</v>
      </c>
      <c r="L25">
        <f>D25*Summary!D$3/Summary!D$2</f>
        <v>484724.39999999991</v>
      </c>
      <c r="M25">
        <f>E25*Summary!E$3/Summary!E$2</f>
        <v>35799685.990713499</v>
      </c>
      <c r="N25">
        <f>F25*Summary!F$3/Summary!F$2</f>
        <v>33499011.600000001</v>
      </c>
      <c r="O25">
        <f>G25*Summary!G$3/Summary!G$2</f>
        <v>2278.8000000000002</v>
      </c>
      <c r="Q25" s="2">
        <v>43220</v>
      </c>
      <c r="R25">
        <f t="shared" ca="1" si="4"/>
        <v>36.800000000000004</v>
      </c>
      <c r="S25">
        <f t="shared" ca="1" si="5"/>
        <v>0</v>
      </c>
      <c r="T25">
        <f t="shared" ca="1" si="6"/>
        <v>484724.39999999991</v>
      </c>
      <c r="U25">
        <f t="shared" ca="1" si="7"/>
        <v>35799685.990713499</v>
      </c>
      <c r="V25">
        <f t="shared" ca="1" si="8"/>
        <v>33499011.600000001</v>
      </c>
      <c r="W25">
        <f t="shared" ca="1" si="9"/>
        <v>2278.8000000000002</v>
      </c>
      <c r="Y25" s="2">
        <v>43220</v>
      </c>
      <c r="Z25">
        <f t="shared" ca="1" si="10"/>
        <v>8.6997884311387566</v>
      </c>
      <c r="AA25">
        <f t="shared" ca="1" si="11"/>
        <v>0</v>
      </c>
      <c r="AB25">
        <f t="shared" ca="1" si="12"/>
        <v>484724.39999999991</v>
      </c>
      <c r="AC25">
        <f t="shared" ca="1" si="13"/>
        <v>2635101.4182196669</v>
      </c>
      <c r="AD25">
        <f t="shared" ca="1" si="14"/>
        <v>2490446.3716561077</v>
      </c>
      <c r="AE25">
        <f t="shared" ca="1" si="15"/>
        <v>714.57904957570111</v>
      </c>
      <c r="AG25" s="2">
        <v>43220</v>
      </c>
      <c r="AH25">
        <f t="shared" ca="1" si="16"/>
        <v>8.6997884311387566</v>
      </c>
      <c r="AI25">
        <f t="shared" ca="1" si="17"/>
        <v>1.6800239999980784E-3</v>
      </c>
      <c r="AJ25">
        <f t="shared" ca="1" si="18"/>
        <v>474644.53038392926</v>
      </c>
      <c r="AK25">
        <f t="shared" ca="1" si="19"/>
        <v>2625790.3142406107</v>
      </c>
      <c r="AL25">
        <f t="shared" ca="1" si="20"/>
        <v>2503129.0636720671</v>
      </c>
      <c r="AM25">
        <f t="shared" ca="1" si="21"/>
        <v>715.0543251881171</v>
      </c>
      <c r="AO25" s="2">
        <v>43220</v>
      </c>
      <c r="AP25">
        <f t="shared" ca="1" si="22"/>
        <v>2489.4617730193117</v>
      </c>
      <c r="AQ25">
        <f t="shared" ca="1" si="23"/>
        <v>0.66979642357487945</v>
      </c>
      <c r="AR25">
        <f t="shared" ca="1" si="24"/>
        <v>28353.77718382224</v>
      </c>
      <c r="AS25">
        <f t="shared" ca="1" si="25"/>
        <v>1152.0865066955819</v>
      </c>
      <c r="AT25">
        <f t="shared" ca="1" si="26"/>
        <v>1464.0476486639643</v>
      </c>
      <c r="AU25">
        <f t="shared" ca="1" si="27"/>
        <v>3941.3057898414072</v>
      </c>
    </row>
    <row r="26" spans="1:47" x14ac:dyDescent="0.2">
      <c r="A26" s="2">
        <f t="shared" si="28"/>
        <v>43227</v>
      </c>
      <c r="B26">
        <v>36</v>
      </c>
      <c r="C26">
        <v>0</v>
      </c>
      <c r="D26">
        <v>291225</v>
      </c>
      <c r="E26">
        <v>38158495</v>
      </c>
      <c r="F26">
        <v>30767131</v>
      </c>
      <c r="G26">
        <v>1882</v>
      </c>
      <c r="I26" s="2">
        <v>43227</v>
      </c>
      <c r="J26">
        <f>B26*Summary!B$3/Summary!B$2</f>
        <v>28.8</v>
      </c>
      <c r="K26">
        <f>C26*Summary!C$3/Summary!C$2</f>
        <v>0</v>
      </c>
      <c r="L26">
        <f>D26*Summary!D$3/Summary!D$2</f>
        <v>349469.99999999994</v>
      </c>
      <c r="M26">
        <f>E26*Summary!E$3/Summary!E$2</f>
        <v>33572331.711552449</v>
      </c>
      <c r="N26">
        <f>F26*Summary!F$3/Summary!F$2</f>
        <v>36920557.200000003</v>
      </c>
      <c r="O26">
        <f>G26*Summary!G$3/Summary!G$2</f>
        <v>2258.4</v>
      </c>
      <c r="Q26" s="2">
        <v>43227</v>
      </c>
      <c r="R26">
        <f t="shared" ca="1" si="4"/>
        <v>28.8</v>
      </c>
      <c r="S26">
        <f t="shared" ca="1" si="5"/>
        <v>0</v>
      </c>
      <c r="T26">
        <f t="shared" ca="1" si="6"/>
        <v>349469.99999999994</v>
      </c>
      <c r="U26">
        <f t="shared" ca="1" si="7"/>
        <v>33572331.711552449</v>
      </c>
      <c r="V26">
        <f t="shared" ca="1" si="8"/>
        <v>36920557.200000003</v>
      </c>
      <c r="W26">
        <f t="shared" ca="1" si="9"/>
        <v>2258.4</v>
      </c>
      <c r="Y26" s="2">
        <v>43227</v>
      </c>
      <c r="Z26">
        <f t="shared" ca="1" si="10"/>
        <v>7.5099231468765542</v>
      </c>
      <c r="AA26">
        <f t="shared" ca="1" si="11"/>
        <v>0</v>
      </c>
      <c r="AB26">
        <f t="shared" ca="1" si="12"/>
        <v>349469.99999999994</v>
      </c>
      <c r="AC26">
        <f t="shared" ca="1" si="13"/>
        <v>2495078.8778253314</v>
      </c>
      <c r="AD26">
        <f t="shared" ca="1" si="14"/>
        <v>2705066.8964967555</v>
      </c>
      <c r="AE26">
        <f t="shared" ca="1" si="15"/>
        <v>709.13796274737103</v>
      </c>
      <c r="AG26" s="2">
        <v>43227</v>
      </c>
      <c r="AH26">
        <f t="shared" ca="1" si="16"/>
        <v>7.5099231468765542</v>
      </c>
      <c r="AI26">
        <f t="shared" ca="1" si="17"/>
        <v>1.6800239999980779E-4</v>
      </c>
      <c r="AJ26">
        <f t="shared" ca="1" si="18"/>
        <v>387022.35911517876</v>
      </c>
      <c r="AK26">
        <f t="shared" ca="1" si="19"/>
        <v>2521221.1651083874</v>
      </c>
      <c r="AL26">
        <f t="shared" ca="1" si="20"/>
        <v>2664679.3299318179</v>
      </c>
      <c r="AM26">
        <f t="shared" ca="1" si="21"/>
        <v>710.32123523552025</v>
      </c>
      <c r="AO26" s="2">
        <v>43227</v>
      </c>
      <c r="AP26">
        <f t="shared" ca="1" si="22"/>
        <v>2148.9794539767804</v>
      </c>
      <c r="AQ26">
        <f t="shared" ca="1" si="23"/>
        <v>6.6979642357487934E-2</v>
      </c>
      <c r="AR26">
        <f t="shared" ca="1" si="24"/>
        <v>23119.503192489672</v>
      </c>
      <c r="AS26">
        <f t="shared" ca="1" si="25"/>
        <v>1106.2059559606257</v>
      </c>
      <c r="AT26">
        <f t="shared" ca="1" si="26"/>
        <v>1558.5362992458311</v>
      </c>
      <c r="AU26">
        <f t="shared" ca="1" si="27"/>
        <v>3915.2174855309586</v>
      </c>
    </row>
    <row r="27" spans="1:47" x14ac:dyDescent="0.2">
      <c r="A27" s="2">
        <f t="shared" si="28"/>
        <v>43234</v>
      </c>
      <c r="B27">
        <v>36</v>
      </c>
      <c r="C27">
        <v>0</v>
      </c>
      <c r="D27">
        <v>357468</v>
      </c>
      <c r="E27">
        <v>35443312</v>
      </c>
      <c r="F27">
        <v>34250167</v>
      </c>
      <c r="G27">
        <v>1852</v>
      </c>
      <c r="I27" s="2">
        <v>43234</v>
      </c>
      <c r="J27">
        <f>B27*Summary!B$3/Summary!B$2</f>
        <v>28.8</v>
      </c>
      <c r="K27">
        <f>C27*Summary!C$3/Summary!C$2</f>
        <v>0</v>
      </c>
      <c r="L27">
        <f>D27*Summary!D$3/Summary!D$2</f>
        <v>428961.6</v>
      </c>
      <c r="M27">
        <f>E27*Summary!E$3/Summary!E$2</f>
        <v>31183478.997797146</v>
      </c>
      <c r="N27">
        <f>F27*Summary!F$3/Summary!F$2</f>
        <v>41100200.399999999</v>
      </c>
      <c r="O27">
        <f>G27*Summary!G$3/Summary!G$2</f>
        <v>2222.4</v>
      </c>
      <c r="Q27" s="2">
        <v>43234</v>
      </c>
      <c r="R27">
        <f t="shared" ca="1" si="4"/>
        <v>28.8</v>
      </c>
      <c r="S27">
        <f t="shared" ca="1" si="5"/>
        <v>0</v>
      </c>
      <c r="T27">
        <f t="shared" ca="1" si="6"/>
        <v>428961.6</v>
      </c>
      <c r="U27">
        <f t="shared" ca="1" si="7"/>
        <v>31183478.997797146</v>
      </c>
      <c r="V27">
        <f t="shared" ca="1" si="8"/>
        <v>41100200.399999999</v>
      </c>
      <c r="W27">
        <f t="shared" ca="1" si="9"/>
        <v>2222.4</v>
      </c>
      <c r="Y27" s="2">
        <v>43234</v>
      </c>
      <c r="Z27">
        <f t="shared" ca="1" si="10"/>
        <v>7.5099231468765542</v>
      </c>
      <c r="AA27">
        <f t="shared" ca="1" si="11"/>
        <v>0</v>
      </c>
      <c r="AB27">
        <f t="shared" ca="1" si="12"/>
        <v>428961.6</v>
      </c>
      <c r="AC27">
        <f t="shared" ca="1" si="13"/>
        <v>2343343.1030143416</v>
      </c>
      <c r="AD27">
        <f t="shared" ca="1" si="14"/>
        <v>2963243.5552944094</v>
      </c>
      <c r="AE27">
        <f t="shared" ca="1" si="15"/>
        <v>699.51799983171077</v>
      </c>
      <c r="AG27" s="2">
        <v>43234</v>
      </c>
      <c r="AH27">
        <f t="shared" ca="1" si="16"/>
        <v>7.5099231468765542</v>
      </c>
      <c r="AI27">
        <f t="shared" ca="1" si="17"/>
        <v>1.6800239999980774E-5</v>
      </c>
      <c r="AJ27">
        <f t="shared" ca="1" si="18"/>
        <v>416379.8277345536</v>
      </c>
      <c r="AK27">
        <f t="shared" ca="1" si="19"/>
        <v>2378918.7154331505</v>
      </c>
      <c r="AL27">
        <f t="shared" ca="1" si="20"/>
        <v>2903530.7102218913</v>
      </c>
      <c r="AM27">
        <f t="shared" ca="1" si="21"/>
        <v>701.67864691247269</v>
      </c>
      <c r="AO27" s="2">
        <v>43234</v>
      </c>
      <c r="AP27">
        <f t="shared" ca="1" si="22"/>
        <v>2148.9794539767804</v>
      </c>
      <c r="AQ27">
        <f t="shared" ca="1" si="23"/>
        <v>6.697964235748791E-3</v>
      </c>
      <c r="AR27">
        <f t="shared" ca="1" si="24"/>
        <v>24873.226390861939</v>
      </c>
      <c r="AS27">
        <f t="shared" ca="1" si="25"/>
        <v>1043.7696177460182</v>
      </c>
      <c r="AT27">
        <f t="shared" ca="1" si="26"/>
        <v>1698.2373665095513</v>
      </c>
      <c r="AU27">
        <f t="shared" ca="1" si="27"/>
        <v>3867.5804288809177</v>
      </c>
    </row>
    <row r="28" spans="1:47" x14ac:dyDescent="0.2">
      <c r="A28" s="2">
        <f t="shared" si="28"/>
        <v>43241</v>
      </c>
      <c r="B28">
        <v>36</v>
      </c>
      <c r="C28">
        <v>0</v>
      </c>
      <c r="D28">
        <v>280464</v>
      </c>
      <c r="E28">
        <v>43352057</v>
      </c>
      <c r="F28">
        <v>55627875</v>
      </c>
      <c r="G28">
        <v>2335</v>
      </c>
      <c r="I28" s="2">
        <v>43241</v>
      </c>
      <c r="J28">
        <f>B28*Summary!B$3/Summary!B$2</f>
        <v>28.8</v>
      </c>
      <c r="K28">
        <f>C28*Summary!C$3/Summary!C$2</f>
        <v>0</v>
      </c>
      <c r="L28">
        <f>D28*Summary!D$3/Summary!D$2</f>
        <v>336556.79999999993</v>
      </c>
      <c r="M28">
        <f>E28*Summary!E$3/Summary!E$2</f>
        <v>38141693.952608176</v>
      </c>
      <c r="N28">
        <f>F28*Summary!F$3/Summary!F$2</f>
        <v>66753450</v>
      </c>
      <c r="O28">
        <f>G28*Summary!G$3/Summary!G$2</f>
        <v>2802</v>
      </c>
      <c r="Q28" s="2">
        <v>43241</v>
      </c>
      <c r="R28">
        <f t="shared" ca="1" si="4"/>
        <v>28.8</v>
      </c>
      <c r="S28">
        <f t="shared" ca="1" si="5"/>
        <v>0</v>
      </c>
      <c r="T28">
        <f t="shared" ca="1" si="6"/>
        <v>336556.79999999993</v>
      </c>
      <c r="U28">
        <f t="shared" ca="1" si="7"/>
        <v>38141693.952608176</v>
      </c>
      <c r="V28">
        <f t="shared" ca="1" si="8"/>
        <v>66753450</v>
      </c>
      <c r="W28">
        <f t="shared" ca="1" si="9"/>
        <v>2802</v>
      </c>
      <c r="Y28" s="2">
        <v>43241</v>
      </c>
      <c r="Z28">
        <f t="shared" ca="1" si="10"/>
        <v>7.5099231468765542</v>
      </c>
      <c r="AA28">
        <f t="shared" ca="1" si="11"/>
        <v>0</v>
      </c>
      <c r="AB28">
        <f t="shared" ca="1" si="12"/>
        <v>336556.79999999993</v>
      </c>
      <c r="AC28">
        <f t="shared" ca="1" si="13"/>
        <v>2780929.5089971102</v>
      </c>
      <c r="AD28">
        <f t="shared" ca="1" si="14"/>
        <v>4475099.1166009335</v>
      </c>
      <c r="AE28">
        <f t="shared" ca="1" si="15"/>
        <v>851.82015414440014</v>
      </c>
      <c r="AG28" s="2">
        <v>43241</v>
      </c>
      <c r="AH28">
        <f t="shared" ca="1" si="16"/>
        <v>7.5099231468765542</v>
      </c>
      <c r="AI28">
        <f t="shared" ca="1" si="17"/>
        <v>1.6800239999980771E-6</v>
      </c>
      <c r="AJ28">
        <f t="shared" ca="1" si="18"/>
        <v>360503.70832036599</v>
      </c>
      <c r="AK28">
        <f t="shared" ca="1" si="19"/>
        <v>2700527.3502843184</v>
      </c>
      <c r="AL28">
        <f t="shared" ca="1" si="20"/>
        <v>4160785.4353251248</v>
      </c>
      <c r="AM28">
        <f t="shared" ca="1" si="21"/>
        <v>821.79185269801462</v>
      </c>
      <c r="AO28" s="2">
        <v>43241</v>
      </c>
      <c r="AP28">
        <f t="shared" ca="1" si="22"/>
        <v>2148.9794539767804</v>
      </c>
      <c r="AQ28">
        <f t="shared" ca="1" si="23"/>
        <v>6.697964235748789E-4</v>
      </c>
      <c r="AR28">
        <f t="shared" ca="1" si="24"/>
        <v>21535.362076940495</v>
      </c>
      <c r="AS28">
        <f t="shared" ca="1" si="25"/>
        <v>1184.8779791560469</v>
      </c>
      <c r="AT28">
        <f t="shared" ca="1" si="26"/>
        <v>2433.5893109110061</v>
      </c>
      <c r="AU28">
        <f t="shared" ca="1" si="27"/>
        <v>4529.6320475106286</v>
      </c>
    </row>
    <row r="29" spans="1:47" x14ac:dyDescent="0.2">
      <c r="A29" s="2">
        <f t="shared" si="28"/>
        <v>43248</v>
      </c>
      <c r="B29">
        <v>36</v>
      </c>
      <c r="C29">
        <v>0</v>
      </c>
      <c r="D29">
        <v>397739</v>
      </c>
      <c r="E29">
        <v>28944687</v>
      </c>
      <c r="F29">
        <v>19743085</v>
      </c>
      <c r="G29">
        <v>1352</v>
      </c>
      <c r="I29" s="2">
        <v>43248</v>
      </c>
      <c r="J29">
        <f>B29*Summary!B$3/Summary!B$2</f>
        <v>28.8</v>
      </c>
      <c r="K29">
        <f>C29*Summary!C$3/Summary!C$2</f>
        <v>0</v>
      </c>
      <c r="L29">
        <f>D29*Summary!D$3/Summary!D$2</f>
        <v>477286.8</v>
      </c>
      <c r="M29">
        <f>E29*Summary!E$3/Summary!E$2</f>
        <v>25465905.645677589</v>
      </c>
      <c r="N29">
        <f>F29*Summary!F$3/Summary!F$2</f>
        <v>23691702</v>
      </c>
      <c r="O29">
        <f>G29*Summary!G$3/Summary!G$2</f>
        <v>1622.4</v>
      </c>
      <c r="Q29" s="2">
        <v>43248</v>
      </c>
      <c r="R29">
        <f t="shared" ca="1" si="4"/>
        <v>28.8</v>
      </c>
      <c r="S29">
        <f t="shared" ca="1" si="5"/>
        <v>0</v>
      </c>
      <c r="T29">
        <f t="shared" ca="1" si="6"/>
        <v>477286.8</v>
      </c>
      <c r="U29">
        <f t="shared" ca="1" si="7"/>
        <v>25465905.645677589</v>
      </c>
      <c r="V29">
        <f t="shared" ca="1" si="8"/>
        <v>23691702</v>
      </c>
      <c r="W29">
        <f t="shared" ca="1" si="9"/>
        <v>1622.4</v>
      </c>
      <c r="Y29" s="2">
        <v>43248</v>
      </c>
      <c r="Z29">
        <f t="shared" ca="1" si="10"/>
        <v>7.5099231468765542</v>
      </c>
      <c r="AA29">
        <f t="shared" ca="1" si="11"/>
        <v>0</v>
      </c>
      <c r="AB29">
        <f t="shared" ca="1" si="12"/>
        <v>477286.8</v>
      </c>
      <c r="AC29">
        <f t="shared" ca="1" si="13"/>
        <v>1972719.1332453652</v>
      </c>
      <c r="AD29">
        <f t="shared" ca="1" si="14"/>
        <v>1855268.7189174262</v>
      </c>
      <c r="AE29">
        <f t="shared" ca="1" si="15"/>
        <v>535.34561163789454</v>
      </c>
      <c r="AG29" s="2">
        <v>43248</v>
      </c>
      <c r="AH29">
        <f t="shared" ca="1" si="16"/>
        <v>7.5099231468765542</v>
      </c>
      <c r="AI29">
        <f t="shared" ca="1" si="17"/>
        <v>1.6800239999980766E-7</v>
      </c>
      <c r="AJ29">
        <f t="shared" ca="1" si="18"/>
        <v>442251.87249610975</v>
      </c>
      <c r="AK29">
        <f t="shared" ca="1" si="19"/>
        <v>2118280.7766531557</v>
      </c>
      <c r="AL29">
        <f t="shared" ca="1" si="20"/>
        <v>2316372.0621989658</v>
      </c>
      <c r="AM29">
        <f t="shared" ca="1" si="21"/>
        <v>592.63485984991848</v>
      </c>
      <c r="AO29" s="2">
        <v>43248</v>
      </c>
      <c r="AP29">
        <f t="shared" ca="1" si="22"/>
        <v>2148.9794539767804</v>
      </c>
      <c r="AQ29">
        <f t="shared" ca="1" si="23"/>
        <v>6.6979642357487877E-5</v>
      </c>
      <c r="AR29">
        <f t="shared" ca="1" si="24"/>
        <v>26418.741287801065</v>
      </c>
      <c r="AS29">
        <f t="shared" ca="1" si="25"/>
        <v>929.41263700278523</v>
      </c>
      <c r="AT29">
        <f t="shared" ca="1" si="26"/>
        <v>1354.8159063433664</v>
      </c>
      <c r="AU29">
        <f t="shared" ca="1" si="27"/>
        <v>3266.5423061021861</v>
      </c>
    </row>
    <row r="30" spans="1:47" x14ac:dyDescent="0.2">
      <c r="A30" s="2">
        <f t="shared" si="28"/>
        <v>43255</v>
      </c>
      <c r="B30">
        <v>36</v>
      </c>
      <c r="C30">
        <v>0</v>
      </c>
      <c r="D30">
        <v>331115</v>
      </c>
      <c r="E30">
        <v>42002600</v>
      </c>
      <c r="F30">
        <v>22644614</v>
      </c>
      <c r="G30">
        <v>2832</v>
      </c>
      <c r="I30" s="2">
        <v>43255</v>
      </c>
      <c r="J30">
        <f>B30*Summary!B$3/Summary!B$2</f>
        <v>28.8</v>
      </c>
      <c r="K30">
        <f>C30*Summary!C$3/Summary!C$2</f>
        <v>0</v>
      </c>
      <c r="L30">
        <f>D30*Summary!D$3/Summary!D$2</f>
        <v>397337.99999999994</v>
      </c>
      <c r="M30">
        <f>E30*Summary!E$3/Summary!E$2</f>
        <v>36954424.432820342</v>
      </c>
      <c r="N30">
        <f>F30*Summary!F$3/Summary!F$2</f>
        <v>27173536.799999997</v>
      </c>
      <c r="O30">
        <f>G30*Summary!G$3/Summary!G$2</f>
        <v>3398.4</v>
      </c>
      <c r="Q30" s="2">
        <v>43255</v>
      </c>
      <c r="R30">
        <f t="shared" ca="1" si="4"/>
        <v>28.8</v>
      </c>
      <c r="S30">
        <f t="shared" ca="1" si="5"/>
        <v>0</v>
      </c>
      <c r="T30">
        <f t="shared" ca="1" si="6"/>
        <v>397337.99999999994</v>
      </c>
      <c r="U30">
        <f t="shared" ca="1" si="7"/>
        <v>36954424.432820342</v>
      </c>
      <c r="V30">
        <f t="shared" ca="1" si="8"/>
        <v>27173536.799999997</v>
      </c>
      <c r="W30">
        <f t="shared" ca="1" si="9"/>
        <v>3398.4</v>
      </c>
      <c r="Y30" s="2">
        <v>43255</v>
      </c>
      <c r="Z30">
        <f t="shared" ca="1" si="10"/>
        <v>7.5099231468765542</v>
      </c>
      <c r="AA30">
        <f t="shared" ca="1" si="11"/>
        <v>0</v>
      </c>
      <c r="AB30">
        <f t="shared" ca="1" si="12"/>
        <v>397337.99999999994</v>
      </c>
      <c r="AC30">
        <f t="shared" ca="1" si="13"/>
        <v>2707175.9059827346</v>
      </c>
      <c r="AD30">
        <f t="shared" ca="1" si="14"/>
        <v>2084607.2455422007</v>
      </c>
      <c r="AE30">
        <f t="shared" ca="1" si="15"/>
        <v>1003.652384644615</v>
      </c>
      <c r="AG30" s="2">
        <v>43255</v>
      </c>
      <c r="AH30">
        <f t="shared" ca="1" si="16"/>
        <v>7.5099231468765542</v>
      </c>
      <c r="AI30">
        <f t="shared" ca="1" si="17"/>
        <v>1.6800239999980762E-8</v>
      </c>
      <c r="AJ30">
        <f t="shared" ca="1" si="18"/>
        <v>410812.16174883285</v>
      </c>
      <c r="AK30">
        <f t="shared" ca="1" si="19"/>
        <v>2589396.8801168189</v>
      </c>
      <c r="AL30">
        <f t="shared" ca="1" si="20"/>
        <v>2130960.2088735537</v>
      </c>
      <c r="AM30">
        <f t="shared" ca="1" si="21"/>
        <v>921.44887968567582</v>
      </c>
      <c r="AO30" s="2">
        <v>43255</v>
      </c>
      <c r="AP30">
        <f t="shared" ca="1" si="22"/>
        <v>2148.9794539767804</v>
      </c>
      <c r="AQ30">
        <f t="shared" ca="1" si="23"/>
        <v>6.6979642357487856E-6</v>
      </c>
      <c r="AR30">
        <f t="shared" ca="1" si="24"/>
        <v>24540.631468372514</v>
      </c>
      <c r="AS30">
        <f t="shared" ca="1" si="25"/>
        <v>1136.1185963262951</v>
      </c>
      <c r="AT30">
        <f t="shared" ca="1" si="26"/>
        <v>1246.3709236874261</v>
      </c>
      <c r="AU30">
        <f t="shared" ca="1" si="27"/>
        <v>5078.9313155928376</v>
      </c>
    </row>
    <row r="31" spans="1:47" x14ac:dyDescent="0.2">
      <c r="A31" s="2">
        <f t="shared" si="28"/>
        <v>43262</v>
      </c>
      <c r="B31">
        <v>36</v>
      </c>
      <c r="C31">
        <v>0</v>
      </c>
      <c r="D31">
        <v>302471</v>
      </c>
      <c r="E31">
        <v>41808675</v>
      </c>
      <c r="F31">
        <v>42158932</v>
      </c>
      <c r="G31">
        <v>1581</v>
      </c>
      <c r="I31" s="2">
        <v>43262</v>
      </c>
      <c r="J31">
        <f>B31*Summary!B$3/Summary!B$2</f>
        <v>28.8</v>
      </c>
      <c r="K31">
        <f>C31*Summary!C$3/Summary!C$2</f>
        <v>0</v>
      </c>
      <c r="L31">
        <f>D31*Summary!D$3/Summary!D$2</f>
        <v>362965.19999999995</v>
      </c>
      <c r="M31">
        <f>E31*Summary!E$3/Summary!E$2</f>
        <v>36783806.738722004</v>
      </c>
      <c r="N31">
        <f>F31*Summary!F$3/Summary!F$2</f>
        <v>50590718.399999999</v>
      </c>
      <c r="O31">
        <f>G31*Summary!G$3/Summary!G$2</f>
        <v>1897.1999999999998</v>
      </c>
      <c r="Q31" s="2">
        <v>43262</v>
      </c>
      <c r="R31">
        <f t="shared" ca="1" si="4"/>
        <v>28.8</v>
      </c>
      <c r="S31">
        <f t="shared" ca="1" si="5"/>
        <v>0</v>
      </c>
      <c r="T31">
        <f t="shared" ca="1" si="6"/>
        <v>362965.19999999995</v>
      </c>
      <c r="U31">
        <f t="shared" ca="1" si="7"/>
        <v>36783806.738722004</v>
      </c>
      <c r="V31">
        <f t="shared" ca="1" si="8"/>
        <v>50590718.399999999</v>
      </c>
      <c r="W31">
        <f t="shared" ca="1" si="9"/>
        <v>1897.1999999999998</v>
      </c>
      <c r="Y31" s="2">
        <v>43262</v>
      </c>
      <c r="Z31">
        <f t="shared" ca="1" si="10"/>
        <v>7.5099231468765542</v>
      </c>
      <c r="AA31">
        <f t="shared" ca="1" si="11"/>
        <v>0</v>
      </c>
      <c r="AB31">
        <f t="shared" ca="1" si="12"/>
        <v>362965.19999999995</v>
      </c>
      <c r="AC31">
        <f t="shared" ca="1" si="13"/>
        <v>2696548.0991374981</v>
      </c>
      <c r="AD31">
        <f t="shared" ca="1" si="14"/>
        <v>3535576.3449454787</v>
      </c>
      <c r="AE31">
        <f t="shared" ca="1" si="15"/>
        <v>611.49955958299006</v>
      </c>
      <c r="AG31" s="2">
        <v>43262</v>
      </c>
      <c r="AH31">
        <f t="shared" ca="1" si="16"/>
        <v>7.5099231468765542</v>
      </c>
      <c r="AI31">
        <f t="shared" ca="1" si="17"/>
        <v>1.6800239999980758E-9</v>
      </c>
      <c r="AJ31">
        <f t="shared" ca="1" si="18"/>
        <v>377319.2885246498</v>
      </c>
      <c r="AK31">
        <f t="shared" ca="1" si="19"/>
        <v>2675117.8553333622</v>
      </c>
      <c r="AL31">
        <f t="shared" ca="1" si="20"/>
        <v>3254653.1177310939</v>
      </c>
      <c r="AM31">
        <f t="shared" ca="1" si="21"/>
        <v>673.48942360352726</v>
      </c>
      <c r="AO31" s="2">
        <v>43262</v>
      </c>
      <c r="AP31">
        <f t="shared" ca="1" si="22"/>
        <v>2148.9794539767804</v>
      </c>
      <c r="AQ31">
        <f t="shared" ca="1" si="23"/>
        <v>6.6979642357487848E-7</v>
      </c>
      <c r="AR31">
        <f t="shared" ca="1" si="24"/>
        <v>22539.87215513163</v>
      </c>
      <c r="AS31">
        <f t="shared" ca="1" si="25"/>
        <v>1173.7293599703553</v>
      </c>
      <c r="AT31">
        <f t="shared" ca="1" si="26"/>
        <v>1903.6042980703862</v>
      </c>
      <c r="AU31">
        <f t="shared" ca="1" si="27"/>
        <v>3712.2043334920113</v>
      </c>
    </row>
    <row r="32" spans="1:47" x14ac:dyDescent="0.2">
      <c r="A32" s="2">
        <f t="shared" si="28"/>
        <v>43269</v>
      </c>
      <c r="B32">
        <v>38</v>
      </c>
      <c r="C32">
        <v>0</v>
      </c>
      <c r="D32">
        <v>369025</v>
      </c>
      <c r="E32">
        <v>33392162</v>
      </c>
      <c r="F32">
        <v>15124072</v>
      </c>
      <c r="G32">
        <v>1658</v>
      </c>
      <c r="I32" s="2">
        <v>43269</v>
      </c>
      <c r="J32">
        <f>B32*Summary!B$3/Summary!B$2</f>
        <v>30.400000000000006</v>
      </c>
      <c r="K32">
        <f>C32*Summary!C$3/Summary!C$2</f>
        <v>0</v>
      </c>
      <c r="L32">
        <f>D32*Summary!D$3/Summary!D$2</f>
        <v>442830</v>
      </c>
      <c r="M32">
        <f>E32*Summary!E$3/Summary!E$2</f>
        <v>29378851.006306633</v>
      </c>
      <c r="N32">
        <f>F32*Summary!F$3/Summary!F$2</f>
        <v>18148886.399999999</v>
      </c>
      <c r="O32">
        <f>G32*Summary!G$3/Summary!G$2</f>
        <v>1989.6</v>
      </c>
      <c r="Q32" s="2">
        <v>43269</v>
      </c>
      <c r="R32">
        <f t="shared" ca="1" si="4"/>
        <v>30.400000000000006</v>
      </c>
      <c r="S32">
        <f t="shared" ca="1" si="5"/>
        <v>0</v>
      </c>
      <c r="T32">
        <f t="shared" ca="1" si="6"/>
        <v>442830</v>
      </c>
      <c r="U32">
        <f t="shared" ca="1" si="7"/>
        <v>29378851.006306633</v>
      </c>
      <c r="V32">
        <f t="shared" ca="1" si="8"/>
        <v>18148886.399999999</v>
      </c>
      <c r="W32">
        <f t="shared" ca="1" si="9"/>
        <v>1989.6</v>
      </c>
      <c r="Y32" s="2">
        <v>43269</v>
      </c>
      <c r="Z32">
        <f t="shared" ca="1" si="10"/>
        <v>7.7575422607014453</v>
      </c>
      <c r="AA32">
        <f t="shared" ca="1" si="11"/>
        <v>0</v>
      </c>
      <c r="AB32">
        <f t="shared" ca="1" si="12"/>
        <v>442830</v>
      </c>
      <c r="AC32">
        <f t="shared" ca="1" si="13"/>
        <v>2227560.8975805682</v>
      </c>
      <c r="AD32">
        <f t="shared" ca="1" si="14"/>
        <v>1479184.9686718839</v>
      </c>
      <c r="AE32">
        <f t="shared" ca="1" si="15"/>
        <v>636.72354024831589</v>
      </c>
      <c r="AG32" s="2">
        <v>43269</v>
      </c>
      <c r="AH32">
        <f t="shared" ca="1" si="16"/>
        <v>7.7575422607014453</v>
      </c>
      <c r="AI32">
        <f t="shared" ca="1" si="17"/>
        <v>1.6800239999980753E-10</v>
      </c>
      <c r="AJ32">
        <f t="shared" ca="1" si="18"/>
        <v>423176.78655739495</v>
      </c>
      <c r="AK32">
        <f t="shared" ca="1" si="19"/>
        <v>2317072.2891311268</v>
      </c>
      <c r="AL32">
        <f t="shared" ca="1" si="20"/>
        <v>1834278.5984837259</v>
      </c>
      <c r="AM32">
        <f t="shared" ca="1" si="21"/>
        <v>644.0767169193582</v>
      </c>
      <c r="AO32" s="2">
        <v>43269</v>
      </c>
      <c r="AP32">
        <f t="shared" ca="1" si="22"/>
        <v>2219.8361561845713</v>
      </c>
      <c r="AQ32">
        <f t="shared" ca="1" si="23"/>
        <v>6.6979642357487827E-8</v>
      </c>
      <c r="AR32">
        <f t="shared" ca="1" si="24"/>
        <v>25279.255416066491</v>
      </c>
      <c r="AS32">
        <f t="shared" ca="1" si="25"/>
        <v>1016.6340034345949</v>
      </c>
      <c r="AT32">
        <f t="shared" ca="1" si="26"/>
        <v>1072.845706631351</v>
      </c>
      <c r="AU32">
        <f t="shared" ca="1" si="27"/>
        <v>3550.08452375766</v>
      </c>
    </row>
    <row r="33" spans="1:47" x14ac:dyDescent="0.2">
      <c r="A33" s="2">
        <f t="shared" si="28"/>
        <v>43276</v>
      </c>
      <c r="B33">
        <v>36</v>
      </c>
      <c r="C33">
        <v>18</v>
      </c>
      <c r="D33">
        <v>326108</v>
      </c>
      <c r="E33">
        <v>41947489</v>
      </c>
      <c r="F33">
        <v>27288126</v>
      </c>
      <c r="G33">
        <v>1352</v>
      </c>
      <c r="I33" s="2">
        <v>43276</v>
      </c>
      <c r="J33">
        <f>B33*Summary!B$3/Summary!B$2</f>
        <v>28.8</v>
      </c>
      <c r="K33">
        <f>C33*Summary!C$3/Summary!C$2</f>
        <v>21.599999999999998</v>
      </c>
      <c r="L33">
        <f>D33*Summary!D$3/Summary!D$2</f>
        <v>391329.59999999992</v>
      </c>
      <c r="M33">
        <f>E33*Summary!E$3/Summary!E$2</f>
        <v>36905937.070492364</v>
      </c>
      <c r="N33">
        <f>F33*Summary!F$3/Summary!F$2</f>
        <v>32745751.199999999</v>
      </c>
      <c r="O33">
        <f>G33*Summary!G$3/Summary!G$2</f>
        <v>1622.4</v>
      </c>
      <c r="Q33" s="2">
        <v>43276</v>
      </c>
      <c r="R33">
        <f t="shared" ca="1" si="4"/>
        <v>28.8</v>
      </c>
      <c r="S33">
        <f t="shared" ca="1" si="5"/>
        <v>0</v>
      </c>
      <c r="T33">
        <f t="shared" ca="1" si="6"/>
        <v>391329.59999999992</v>
      </c>
      <c r="U33">
        <f t="shared" ca="1" si="7"/>
        <v>36905937.070492364</v>
      </c>
      <c r="V33">
        <f t="shared" ca="1" si="8"/>
        <v>32745751.199999999</v>
      </c>
      <c r="W33">
        <f t="shared" ca="1" si="9"/>
        <v>1622.4</v>
      </c>
      <c r="Y33" s="2">
        <v>43276</v>
      </c>
      <c r="Z33">
        <f t="shared" ca="1" si="10"/>
        <v>7.5099231468765542</v>
      </c>
      <c r="AA33">
        <f t="shared" ca="1" si="11"/>
        <v>0</v>
      </c>
      <c r="AB33">
        <f t="shared" ca="1" si="12"/>
        <v>391329.59999999992</v>
      </c>
      <c r="AC33">
        <f t="shared" ca="1" si="13"/>
        <v>2704156.3695390499</v>
      </c>
      <c r="AD33">
        <f t="shared" ca="1" si="14"/>
        <v>2442765.1423606807</v>
      </c>
      <c r="AE33">
        <f t="shared" ca="1" si="15"/>
        <v>535.34561163789454</v>
      </c>
      <c r="AG33" s="2">
        <v>43276</v>
      </c>
      <c r="AH33">
        <f t="shared" ca="1" si="16"/>
        <v>7.5099231468765542</v>
      </c>
      <c r="AI33">
        <f t="shared" ca="1" si="17"/>
        <v>1.6800239999980748E-11</v>
      </c>
      <c r="AJ33">
        <f t="shared" ca="1" si="18"/>
        <v>400883.75596721843</v>
      </c>
      <c r="AK33">
        <f t="shared" ca="1" si="19"/>
        <v>2626739.553457465</v>
      </c>
      <c r="AL33">
        <f t="shared" ca="1" si="20"/>
        <v>2321067.8335852898</v>
      </c>
      <c r="AM33">
        <f t="shared" ca="1" si="21"/>
        <v>557.09183269418725</v>
      </c>
      <c r="AO33" s="2">
        <v>43276</v>
      </c>
      <c r="AP33">
        <f t="shared" ca="1" si="22"/>
        <v>2148.9794539767804</v>
      </c>
      <c r="AQ33">
        <f t="shared" ca="1" si="23"/>
        <v>6.6979642357487807E-9</v>
      </c>
      <c r="AR33">
        <f t="shared" ca="1" si="24"/>
        <v>23947.539612674183</v>
      </c>
      <c r="AS33">
        <f t="shared" ca="1" si="25"/>
        <v>1152.5029929958903</v>
      </c>
      <c r="AT33">
        <f t="shared" ca="1" si="26"/>
        <v>1357.5624019821994</v>
      </c>
      <c r="AU33">
        <f t="shared" ca="1" si="27"/>
        <v>3070.6328013515927</v>
      </c>
    </row>
    <row r="34" spans="1:47" x14ac:dyDescent="0.2">
      <c r="A34" s="2">
        <f t="shared" si="28"/>
        <v>43283</v>
      </c>
      <c r="B34">
        <v>43</v>
      </c>
      <c r="C34">
        <v>18</v>
      </c>
      <c r="D34">
        <v>467834</v>
      </c>
      <c r="E34">
        <v>34976690</v>
      </c>
      <c r="F34">
        <v>12200450</v>
      </c>
      <c r="G34">
        <v>1428</v>
      </c>
      <c r="I34" s="2">
        <v>43283</v>
      </c>
      <c r="J34">
        <f>B34*Summary!B$3/Summary!B$2</f>
        <v>34.400000000000006</v>
      </c>
      <c r="K34">
        <f>C34*Summary!C$3/Summary!C$2</f>
        <v>21.599999999999998</v>
      </c>
      <c r="L34">
        <f>D34*Summary!D$3/Summary!D$2</f>
        <v>561400.79999999993</v>
      </c>
      <c r="M34">
        <f>E34*Summary!E$3/Summary!E$2</f>
        <v>30772938.996995021</v>
      </c>
      <c r="N34">
        <f>F34*Summary!F$3/Summary!F$2</f>
        <v>14640539.999999998</v>
      </c>
      <c r="O34">
        <f>G34*Summary!G$3/Summary!G$2</f>
        <v>1713.6000000000001</v>
      </c>
      <c r="Q34" s="2">
        <v>43283</v>
      </c>
      <c r="R34">
        <f t="shared" ca="1" si="4"/>
        <v>34.400000000000006</v>
      </c>
      <c r="S34">
        <f t="shared" ca="1" si="5"/>
        <v>0</v>
      </c>
      <c r="T34">
        <f t="shared" ca="1" si="6"/>
        <v>561400.79999999993</v>
      </c>
      <c r="U34">
        <f t="shared" ca="1" si="7"/>
        <v>30772938.996995021</v>
      </c>
      <c r="V34">
        <f t="shared" ca="1" si="8"/>
        <v>14640539.999999998</v>
      </c>
      <c r="W34">
        <f t="shared" ca="1" si="9"/>
        <v>1713.6000000000001</v>
      </c>
      <c r="Y34" s="2">
        <v>43283</v>
      </c>
      <c r="Z34">
        <f t="shared" ca="1" si="10"/>
        <v>8.3547809062007339</v>
      </c>
      <c r="AA34">
        <f t="shared" ca="1" si="11"/>
        <v>0</v>
      </c>
      <c r="AB34">
        <f t="shared" ca="1" si="12"/>
        <v>561400.79999999993</v>
      </c>
      <c r="AC34">
        <f t="shared" ca="1" si="13"/>
        <v>2317093.876718828</v>
      </c>
      <c r="AD34">
        <f t="shared" ca="1" si="14"/>
        <v>1232320.0971006004</v>
      </c>
      <c r="AE34">
        <f t="shared" ca="1" si="15"/>
        <v>560.81940907376315</v>
      </c>
      <c r="AG34" s="2">
        <v>43283</v>
      </c>
      <c r="AH34">
        <f t="shared" ca="1" si="16"/>
        <v>8.3547809062007339</v>
      </c>
      <c r="AI34">
        <f t="shared" ca="1" si="17"/>
        <v>1.6800239999980745E-12</v>
      </c>
      <c r="AJ34">
        <f t="shared" ca="1" si="18"/>
        <v>513245.68679016549</v>
      </c>
      <c r="AK34">
        <f t="shared" ca="1" si="19"/>
        <v>2379023.0120665552</v>
      </c>
      <c r="AL34">
        <f t="shared" ca="1" si="20"/>
        <v>1450069.6443975382</v>
      </c>
      <c r="AM34">
        <f t="shared" ca="1" si="21"/>
        <v>560.07389379784797</v>
      </c>
      <c r="AO34" s="2">
        <v>43283</v>
      </c>
      <c r="AP34">
        <f t="shared" ca="1" si="22"/>
        <v>2390.7371831588212</v>
      </c>
      <c r="AQ34">
        <f t="shared" ca="1" si="23"/>
        <v>6.6979642357487792E-10</v>
      </c>
      <c r="AR34">
        <f t="shared" ca="1" si="24"/>
        <v>30659.689330107773</v>
      </c>
      <c r="AS34">
        <f t="shared" ca="1" si="25"/>
        <v>1043.8153787282977</v>
      </c>
      <c r="AT34">
        <f t="shared" ca="1" si="26"/>
        <v>848.12688410274291</v>
      </c>
      <c r="AU34">
        <f t="shared" ca="1" si="27"/>
        <v>3087.069615002677</v>
      </c>
    </row>
    <row r="35" spans="1:47" x14ac:dyDescent="0.2">
      <c r="A35" s="2">
        <f t="shared" si="28"/>
        <v>43290</v>
      </c>
      <c r="B35">
        <v>57</v>
      </c>
      <c r="C35">
        <v>18</v>
      </c>
      <c r="D35">
        <v>344050</v>
      </c>
      <c r="E35">
        <v>43839445</v>
      </c>
      <c r="F35">
        <v>12800450</v>
      </c>
      <c r="G35">
        <v>1428</v>
      </c>
      <c r="I35" s="2">
        <v>43290</v>
      </c>
      <c r="J35">
        <f>B35*Summary!B$3/Summary!B$2</f>
        <v>45.6</v>
      </c>
      <c r="K35">
        <f>C35*Summary!C$3/Summary!C$2</f>
        <v>21.599999999999998</v>
      </c>
      <c r="L35">
        <f>D35*Summary!D$3/Summary!D$2</f>
        <v>412859.99999999994</v>
      </c>
      <c r="M35">
        <f>E35*Summary!E$3/Summary!E$2</f>
        <v>38570504.145678684</v>
      </c>
      <c r="N35">
        <f>F35*Summary!F$3/Summary!F$2</f>
        <v>15360539.999999998</v>
      </c>
      <c r="O35">
        <f>G35*Summary!G$3/Summary!G$2</f>
        <v>1713.6000000000001</v>
      </c>
      <c r="Q35" s="2">
        <v>43290</v>
      </c>
      <c r="R35">
        <f t="shared" ca="1" si="4"/>
        <v>45.6</v>
      </c>
      <c r="S35">
        <f t="shared" ca="1" si="5"/>
        <v>21.599999999999998</v>
      </c>
      <c r="T35">
        <f t="shared" ca="1" si="6"/>
        <v>412859.99999999994</v>
      </c>
      <c r="U35">
        <f t="shared" ca="1" si="7"/>
        <v>38570504.145678684</v>
      </c>
      <c r="V35">
        <f t="shared" ca="1" si="8"/>
        <v>15360539.999999998</v>
      </c>
      <c r="W35">
        <f t="shared" ca="1" si="9"/>
        <v>1713.6000000000001</v>
      </c>
      <c r="Y35" s="2">
        <v>43290</v>
      </c>
      <c r="Z35">
        <f t="shared" ca="1" si="10"/>
        <v>9.8941594639386086</v>
      </c>
      <c r="AA35">
        <f t="shared" ca="1" si="11"/>
        <v>21.599999999999998</v>
      </c>
      <c r="AB35">
        <f t="shared" ca="1" si="12"/>
        <v>412859.99999999994</v>
      </c>
      <c r="AC35">
        <f t="shared" ca="1" si="13"/>
        <v>2807482.2433988238</v>
      </c>
      <c r="AD35">
        <f t="shared" ca="1" si="14"/>
        <v>1283646.7070753947</v>
      </c>
      <c r="AE35">
        <f t="shared" ca="1" si="15"/>
        <v>560.81940907376315</v>
      </c>
      <c r="AG35" s="2">
        <v>43290</v>
      </c>
      <c r="AH35">
        <f t="shared" ca="1" si="16"/>
        <v>9.8941594639386086</v>
      </c>
      <c r="AI35">
        <f t="shared" ca="1" si="17"/>
        <v>19.440000000000165</v>
      </c>
      <c r="AJ35">
        <f t="shared" ca="1" si="18"/>
        <v>442975.70603704965</v>
      </c>
      <c r="AK35">
        <f t="shared" ca="1" si="19"/>
        <v>2721790.3971323702</v>
      </c>
      <c r="AL35">
        <f t="shared" ca="1" si="20"/>
        <v>1316931.2945398234</v>
      </c>
      <c r="AM35">
        <f t="shared" ca="1" si="21"/>
        <v>560.67030601858016</v>
      </c>
      <c r="AO35" s="2">
        <v>43290</v>
      </c>
      <c r="AP35">
        <f t="shared" ca="1" si="22"/>
        <v>2831.2334209727819</v>
      </c>
      <c r="AQ35">
        <f t="shared" ca="1" si="23"/>
        <v>7750.3907529360658</v>
      </c>
      <c r="AR35">
        <f t="shared" ca="1" si="24"/>
        <v>26461.980835766331</v>
      </c>
      <c r="AS35">
        <f t="shared" ca="1" si="25"/>
        <v>1194.2073110650044</v>
      </c>
      <c r="AT35">
        <f t="shared" ca="1" si="26"/>
        <v>770.25599406951369</v>
      </c>
      <c r="AU35">
        <f t="shared" ca="1" si="27"/>
        <v>3090.3569777328939</v>
      </c>
    </row>
    <row r="36" spans="1:47" x14ac:dyDescent="0.2">
      <c r="A36" s="2">
        <f t="shared" si="28"/>
        <v>43297</v>
      </c>
      <c r="B36">
        <v>67</v>
      </c>
      <c r="C36">
        <v>18</v>
      </c>
      <c r="D36">
        <v>306364</v>
      </c>
      <c r="E36">
        <v>38673455</v>
      </c>
      <c r="F36">
        <v>6518252</v>
      </c>
      <c r="G36">
        <v>1760</v>
      </c>
      <c r="I36" s="2">
        <v>43297</v>
      </c>
      <c r="J36">
        <f>B36*Summary!B$3/Summary!B$2</f>
        <v>53.600000000000009</v>
      </c>
      <c r="K36">
        <f>C36*Summary!C$3/Summary!C$2</f>
        <v>21.599999999999998</v>
      </c>
      <c r="L36">
        <f>D36*Summary!D$3/Summary!D$2</f>
        <v>367636.8</v>
      </c>
      <c r="M36">
        <f>E36*Summary!E$3/Summary!E$2</f>
        <v>34025400.102697879</v>
      </c>
      <c r="N36">
        <f>F36*Summary!F$3/Summary!F$2</f>
        <v>7821902.3999999994</v>
      </c>
      <c r="O36">
        <f>G36*Summary!G$3/Summary!G$2</f>
        <v>2112</v>
      </c>
      <c r="Q36" s="2">
        <v>43297</v>
      </c>
      <c r="R36">
        <f t="shared" ca="1" si="4"/>
        <v>53.600000000000009</v>
      </c>
      <c r="S36">
        <f t="shared" ca="1" si="5"/>
        <v>21.599999999999998</v>
      </c>
      <c r="T36">
        <f t="shared" ca="1" si="6"/>
        <v>367636.8</v>
      </c>
      <c r="U36">
        <f t="shared" ca="1" si="7"/>
        <v>34025400.102697879</v>
      </c>
      <c r="V36">
        <f t="shared" ca="1" si="8"/>
        <v>7821902.3999999994</v>
      </c>
      <c r="W36">
        <f t="shared" ca="1" si="9"/>
        <v>2112</v>
      </c>
      <c r="Y36" s="2">
        <v>43297</v>
      </c>
      <c r="Z36">
        <f t="shared" ca="1" si="10"/>
        <v>10.901816653929368</v>
      </c>
      <c r="AA36">
        <f t="shared" ca="1" si="11"/>
        <v>21.599999999999998</v>
      </c>
      <c r="AB36">
        <f t="shared" ca="1" si="12"/>
        <v>367636.8</v>
      </c>
      <c r="AC36">
        <f t="shared" ca="1" si="13"/>
        <v>2523671.1014303863</v>
      </c>
      <c r="AD36">
        <f t="shared" ca="1" si="14"/>
        <v>723295.11793408426</v>
      </c>
      <c r="AE36">
        <f t="shared" ca="1" si="15"/>
        <v>669.86891775501067</v>
      </c>
      <c r="AG36" s="2">
        <v>43297</v>
      </c>
      <c r="AH36">
        <f t="shared" ca="1" si="16"/>
        <v>10.901816653929368</v>
      </c>
      <c r="AI36">
        <f t="shared" ca="1" si="17"/>
        <v>21.384000000000015</v>
      </c>
      <c r="AJ36">
        <f t="shared" ca="1" si="18"/>
        <v>390238.47181111493</v>
      </c>
      <c r="AK36">
        <f t="shared" ca="1" si="19"/>
        <v>2563294.9605707834</v>
      </c>
      <c r="AL36">
        <f t="shared" ca="1" si="20"/>
        <v>842022.3532552321</v>
      </c>
      <c r="AM36">
        <f t="shared" ca="1" si="21"/>
        <v>648.0291954077245</v>
      </c>
      <c r="AO36" s="2">
        <v>43297</v>
      </c>
      <c r="AP36">
        <f t="shared" ca="1" si="22"/>
        <v>3119.5765312272115</v>
      </c>
      <c r="AQ36">
        <f t="shared" ca="1" si="23"/>
        <v>8525.4298282296058</v>
      </c>
      <c r="AR36">
        <f t="shared" ca="1" si="24"/>
        <v>23311.62368886382</v>
      </c>
      <c r="AS36">
        <f t="shared" ca="1" si="25"/>
        <v>1124.6661703101156</v>
      </c>
      <c r="AT36">
        <f t="shared" ca="1" si="26"/>
        <v>492.48792812839292</v>
      </c>
      <c r="AU36">
        <f t="shared" ca="1" si="27"/>
        <v>3571.8701780802508</v>
      </c>
    </row>
    <row r="37" spans="1:47" x14ac:dyDescent="0.2">
      <c r="A37" s="2">
        <f t="shared" si="28"/>
        <v>43304</v>
      </c>
      <c r="B37">
        <v>45</v>
      </c>
      <c r="C37">
        <v>18</v>
      </c>
      <c r="D37">
        <v>354193</v>
      </c>
      <c r="E37">
        <v>35481918</v>
      </c>
      <c r="F37">
        <v>6638252</v>
      </c>
      <c r="G37">
        <v>2066</v>
      </c>
      <c r="I37" s="2">
        <v>43304</v>
      </c>
      <c r="J37">
        <f>B37*Summary!B$3/Summary!B$2</f>
        <v>36</v>
      </c>
      <c r="K37">
        <f>C37*Summary!C$3/Summary!C$2</f>
        <v>21.599999999999998</v>
      </c>
      <c r="L37">
        <f>D37*Summary!D$3/Summary!D$2</f>
        <v>425031.6</v>
      </c>
      <c r="M37">
        <f>E37*Summary!E$3/Summary!E$2</f>
        <v>31217445.050128516</v>
      </c>
      <c r="N37">
        <f>F37*Summary!F$3/Summary!F$2</f>
        <v>7965902.3999999994</v>
      </c>
      <c r="O37">
        <f>G37*Summary!G$3/Summary!G$2</f>
        <v>2479.2000000000003</v>
      </c>
      <c r="Q37" s="2">
        <v>43304</v>
      </c>
      <c r="R37">
        <f t="shared" ca="1" si="4"/>
        <v>36</v>
      </c>
      <c r="S37">
        <f t="shared" ca="1" si="5"/>
        <v>21.599999999999998</v>
      </c>
      <c r="T37">
        <f t="shared" ca="1" si="6"/>
        <v>425031.6</v>
      </c>
      <c r="U37">
        <f t="shared" ca="1" si="7"/>
        <v>31217445.050128516</v>
      </c>
      <c r="V37">
        <f t="shared" ca="1" si="8"/>
        <v>7965902.3999999994</v>
      </c>
      <c r="W37">
        <f t="shared" ca="1" si="9"/>
        <v>2479.2000000000003</v>
      </c>
      <c r="Y37" s="2">
        <v>43304</v>
      </c>
      <c r="Z37">
        <f t="shared" ca="1" si="10"/>
        <v>8.5858144866315307</v>
      </c>
      <c r="AA37">
        <f t="shared" ca="1" si="11"/>
        <v>21.599999999999998</v>
      </c>
      <c r="AB37">
        <f t="shared" ca="1" si="12"/>
        <v>425031.6</v>
      </c>
      <c r="AC37">
        <f t="shared" ca="1" si="13"/>
        <v>2345512.5040843082</v>
      </c>
      <c r="AD37">
        <f t="shared" ca="1" si="14"/>
        <v>734597.98692185641</v>
      </c>
      <c r="AE37">
        <f t="shared" ca="1" si="15"/>
        <v>767.65278304151241</v>
      </c>
      <c r="AG37" s="2">
        <v>43304</v>
      </c>
      <c r="AH37">
        <f t="shared" ca="1" si="16"/>
        <v>8.5858144866315307</v>
      </c>
      <c r="AI37">
        <f t="shared" ca="1" si="17"/>
        <v>21.578399999999998</v>
      </c>
      <c r="AJ37">
        <f t="shared" ca="1" si="18"/>
        <v>414593.66154333443</v>
      </c>
      <c r="AK37">
        <f t="shared" ca="1" si="19"/>
        <v>2389068.995381603</v>
      </c>
      <c r="AL37">
        <f t="shared" ca="1" si="20"/>
        <v>756082.86018853157</v>
      </c>
      <c r="AM37">
        <f t="shared" ca="1" si="21"/>
        <v>743.7280655147548</v>
      </c>
      <c r="AO37" s="2">
        <v>43304</v>
      </c>
      <c r="AP37">
        <f t="shared" ca="1" si="22"/>
        <v>2456.847901979022</v>
      </c>
      <c r="AQ37">
        <f t="shared" ca="1" si="23"/>
        <v>8602.9337357589593</v>
      </c>
      <c r="AR37">
        <f t="shared" ca="1" si="24"/>
        <v>24766.526418657184</v>
      </c>
      <c r="AS37">
        <f t="shared" ca="1" si="25"/>
        <v>1048.2231342756413</v>
      </c>
      <c r="AT37">
        <f t="shared" ca="1" si="26"/>
        <v>442.22303584708965</v>
      </c>
      <c r="AU37">
        <f t="shared" ca="1" si="27"/>
        <v>4099.3524931265811</v>
      </c>
    </row>
    <row r="38" spans="1:47" x14ac:dyDescent="0.2">
      <c r="A38" s="2">
        <f t="shared" si="28"/>
        <v>43311</v>
      </c>
      <c r="B38">
        <v>68</v>
      </c>
      <c r="C38">
        <v>19</v>
      </c>
      <c r="D38">
        <v>383480</v>
      </c>
      <c r="E38">
        <v>36766940</v>
      </c>
      <c r="F38">
        <v>35098328</v>
      </c>
      <c r="G38">
        <v>1553</v>
      </c>
      <c r="I38" s="2">
        <v>43311</v>
      </c>
      <c r="J38">
        <f>B38*Summary!B$3/Summary!B$2</f>
        <v>54.400000000000006</v>
      </c>
      <c r="K38">
        <f>C38*Summary!C$3/Summary!C$2</f>
        <v>22.799999999999997</v>
      </c>
      <c r="L38">
        <f>D38*Summary!D$3/Summary!D$2</f>
        <v>460175.99999999994</v>
      </c>
      <c r="M38">
        <f>E38*Summary!E$3/Summary!E$2</f>
        <v>32348023.833192222</v>
      </c>
      <c r="N38">
        <f>F38*Summary!F$3/Summary!F$2</f>
        <v>42117993.600000001</v>
      </c>
      <c r="O38">
        <f>G38*Summary!G$3/Summary!G$2</f>
        <v>1863.6000000000001</v>
      </c>
      <c r="Q38" s="2">
        <v>43311</v>
      </c>
      <c r="R38">
        <f t="shared" ca="1" si="4"/>
        <v>54.400000000000006</v>
      </c>
      <c r="S38">
        <f t="shared" ca="1" si="5"/>
        <v>21.599999999999998</v>
      </c>
      <c r="T38">
        <f t="shared" ca="1" si="6"/>
        <v>460175.99999999994</v>
      </c>
      <c r="U38">
        <f t="shared" ca="1" si="7"/>
        <v>32348023.833192222</v>
      </c>
      <c r="V38">
        <f t="shared" ca="1" si="8"/>
        <v>42117993.600000001</v>
      </c>
      <c r="W38">
        <f t="shared" ca="1" si="9"/>
        <v>1863.6000000000001</v>
      </c>
      <c r="Y38" s="2">
        <v>43311</v>
      </c>
      <c r="Z38">
        <f t="shared" ca="1" si="10"/>
        <v>10.999155447129446</v>
      </c>
      <c r="AA38">
        <f t="shared" ca="1" si="11"/>
        <v>21.599999999999998</v>
      </c>
      <c r="AB38">
        <f t="shared" ca="1" si="12"/>
        <v>460175.99999999994</v>
      </c>
      <c r="AC38">
        <f t="shared" ca="1" si="13"/>
        <v>2417522.8700618064</v>
      </c>
      <c r="AD38">
        <f t="shared" ca="1" si="14"/>
        <v>3025502.5487068724</v>
      </c>
      <c r="AE38">
        <f t="shared" ca="1" si="15"/>
        <v>602.28187881322378</v>
      </c>
      <c r="AG38" s="2">
        <v>43311</v>
      </c>
      <c r="AH38">
        <f t="shared" ca="1" si="16"/>
        <v>10.999155447129446</v>
      </c>
      <c r="AI38">
        <f t="shared" ca="1" si="17"/>
        <v>21.597839999999998</v>
      </c>
      <c r="AJ38">
        <f t="shared" ca="1" si="18"/>
        <v>446501.29846300033</v>
      </c>
      <c r="AK38">
        <f t="shared" ca="1" si="19"/>
        <v>2411832.0951257655</v>
      </c>
      <c r="AL38">
        <f t="shared" ca="1" si="20"/>
        <v>2571618.6110032042</v>
      </c>
      <c r="AM38">
        <f t="shared" ca="1" si="21"/>
        <v>630.57111615353006</v>
      </c>
      <c r="AO38" s="2">
        <v>43311</v>
      </c>
      <c r="AP38">
        <f t="shared" ca="1" si="22"/>
        <v>3147.4302206153461</v>
      </c>
      <c r="AQ38">
        <f t="shared" ca="1" si="23"/>
        <v>8610.6841265118946</v>
      </c>
      <c r="AR38">
        <f t="shared" ca="1" si="24"/>
        <v>26672.588681611556</v>
      </c>
      <c r="AS38">
        <f t="shared" ca="1" si="25"/>
        <v>1058.2106263931905</v>
      </c>
      <c r="AT38">
        <f t="shared" ca="1" si="26"/>
        <v>1504.106294533831</v>
      </c>
      <c r="AU38">
        <f t="shared" ca="1" si="27"/>
        <v>3475.643043413294</v>
      </c>
    </row>
    <row r="39" spans="1:47" x14ac:dyDescent="0.2">
      <c r="A39" s="2">
        <f t="shared" si="28"/>
        <v>43318</v>
      </c>
      <c r="B39">
        <v>39</v>
      </c>
      <c r="C39">
        <v>19</v>
      </c>
      <c r="D39">
        <v>348729</v>
      </c>
      <c r="E39">
        <v>30882888</v>
      </c>
      <c r="F39">
        <v>10101682</v>
      </c>
      <c r="G39">
        <v>1260</v>
      </c>
      <c r="I39" s="2">
        <v>43318</v>
      </c>
      <c r="J39">
        <f>B39*Summary!B$3/Summary!B$2</f>
        <v>31.200000000000003</v>
      </c>
      <c r="K39">
        <f>C39*Summary!C$3/Summary!C$2</f>
        <v>22.799999999999997</v>
      </c>
      <c r="L39">
        <f>D39*Summary!D$3/Summary!D$2</f>
        <v>418474.8</v>
      </c>
      <c r="M39">
        <f>E39*Summary!E$3/Summary!E$2</f>
        <v>27171159.663050722</v>
      </c>
      <c r="N39">
        <f>F39*Summary!F$3/Summary!F$2</f>
        <v>12122018.399999999</v>
      </c>
      <c r="O39">
        <f>G39*Summary!G$3/Summary!G$2</f>
        <v>1512</v>
      </c>
      <c r="Q39" s="2">
        <v>43318</v>
      </c>
      <c r="R39">
        <f t="shared" ca="1" si="4"/>
        <v>31.200000000000003</v>
      </c>
      <c r="S39">
        <f t="shared" ca="1" si="5"/>
        <v>21.599999999999998</v>
      </c>
      <c r="T39">
        <f t="shared" ca="1" si="6"/>
        <v>418474.8</v>
      </c>
      <c r="U39">
        <f t="shared" ca="1" si="7"/>
        <v>27171159.663050722</v>
      </c>
      <c r="V39">
        <f t="shared" ca="1" si="8"/>
        <v>12122018.399999999</v>
      </c>
      <c r="W39">
        <f t="shared" ca="1" si="9"/>
        <v>1512</v>
      </c>
      <c r="Y39" s="2">
        <v>43318</v>
      </c>
      <c r="Z39">
        <f t="shared" ca="1" si="10"/>
        <v>7.8793928931816284</v>
      </c>
      <c r="AA39">
        <f t="shared" ca="1" si="11"/>
        <v>21.599999999999998</v>
      </c>
      <c r="AB39">
        <f t="shared" ca="1" si="12"/>
        <v>418474.8</v>
      </c>
      <c r="AC39">
        <f t="shared" ca="1" si="13"/>
        <v>2084452.2375636953</v>
      </c>
      <c r="AD39">
        <f t="shared" ca="1" si="14"/>
        <v>1049635.9528926068</v>
      </c>
      <c r="AE39">
        <f t="shared" ca="1" si="15"/>
        <v>504.21878607293007</v>
      </c>
      <c r="AG39" s="2">
        <v>43318</v>
      </c>
      <c r="AH39">
        <f t="shared" ca="1" si="16"/>
        <v>7.8793928931816284</v>
      </c>
      <c r="AI39">
        <f t="shared" ca="1" si="17"/>
        <v>21.599783999999996</v>
      </c>
      <c r="AJ39">
        <f t="shared" ca="1" si="18"/>
        <v>426882.7495389001</v>
      </c>
      <c r="AK39">
        <f t="shared" ca="1" si="19"/>
        <v>2149928.2090761093</v>
      </c>
      <c r="AL39">
        <f t="shared" ca="1" si="20"/>
        <v>1354032.4845147263</v>
      </c>
      <c r="AM39">
        <f t="shared" ca="1" si="21"/>
        <v>529.48925208905007</v>
      </c>
      <c r="AO39" s="2">
        <v>43318</v>
      </c>
      <c r="AP39">
        <f t="shared" ca="1" si="22"/>
        <v>2254.7039571637197</v>
      </c>
      <c r="AQ39">
        <f t="shared" ca="1" si="23"/>
        <v>8611.4591655871882</v>
      </c>
      <c r="AR39">
        <f t="shared" ca="1" si="24"/>
        <v>25500.638033799587</v>
      </c>
      <c r="AS39">
        <f t="shared" ca="1" si="25"/>
        <v>943.29820115781558</v>
      </c>
      <c r="AT39">
        <f t="shared" ca="1" si="26"/>
        <v>791.95599777036466</v>
      </c>
      <c r="AU39">
        <f t="shared" ca="1" si="27"/>
        <v>2918.4902201218788</v>
      </c>
    </row>
    <row r="40" spans="1:47" x14ac:dyDescent="0.2">
      <c r="A40" s="2">
        <f t="shared" si="28"/>
        <v>43325</v>
      </c>
      <c r="B40">
        <v>42</v>
      </c>
      <c r="C40">
        <v>19</v>
      </c>
      <c r="D40">
        <v>303435</v>
      </c>
      <c r="E40">
        <v>37340221</v>
      </c>
      <c r="F40">
        <v>14791982</v>
      </c>
      <c r="G40">
        <v>1193</v>
      </c>
      <c r="I40" s="2">
        <v>43325</v>
      </c>
      <c r="J40">
        <f>B40*Summary!B$3/Summary!B$2</f>
        <v>33.600000000000009</v>
      </c>
      <c r="K40">
        <f>C40*Summary!C$3/Summary!C$2</f>
        <v>22.799999999999997</v>
      </c>
      <c r="L40">
        <f>D40*Summary!D$3/Summary!D$2</f>
        <v>364122</v>
      </c>
      <c r="M40">
        <f>E40*Summary!E$3/Summary!E$2</f>
        <v>32852403.785701629</v>
      </c>
      <c r="N40">
        <f>F40*Summary!F$3/Summary!F$2</f>
        <v>17750378.399999999</v>
      </c>
      <c r="O40">
        <f>G40*Summary!G$3/Summary!G$2</f>
        <v>1431.6</v>
      </c>
      <c r="Q40" s="2">
        <v>43325</v>
      </c>
      <c r="R40">
        <f t="shared" ca="1" si="4"/>
        <v>33.600000000000009</v>
      </c>
      <c r="S40">
        <f t="shared" ca="1" si="5"/>
        <v>22.799999999999997</v>
      </c>
      <c r="T40">
        <f t="shared" ca="1" si="6"/>
        <v>364122</v>
      </c>
      <c r="U40">
        <f t="shared" ca="1" si="7"/>
        <v>32852403.785701629</v>
      </c>
      <c r="V40">
        <f t="shared" ca="1" si="8"/>
        <v>17750378.399999999</v>
      </c>
      <c r="W40">
        <f t="shared" ca="1" si="9"/>
        <v>1431.6</v>
      </c>
      <c r="Y40" s="2">
        <v>43325</v>
      </c>
      <c r="Z40">
        <f t="shared" ca="1" si="10"/>
        <v>8.2376543751032791</v>
      </c>
      <c r="AA40">
        <f t="shared" ca="1" si="11"/>
        <v>22.799999999999997</v>
      </c>
      <c r="AB40">
        <f t="shared" ca="1" si="12"/>
        <v>364122</v>
      </c>
      <c r="AC40">
        <f t="shared" ca="1" si="13"/>
        <v>2449526.1449676799</v>
      </c>
      <c r="AD40">
        <f t="shared" ca="1" si="14"/>
        <v>1451531.5279765606</v>
      </c>
      <c r="AE40">
        <f t="shared" ca="1" si="15"/>
        <v>481.33610162090417</v>
      </c>
      <c r="AG40" s="2">
        <v>43325</v>
      </c>
      <c r="AH40">
        <f t="shared" ca="1" si="16"/>
        <v>8.2376543751032791</v>
      </c>
      <c r="AI40">
        <f t="shared" ca="1" si="17"/>
        <v>22.6799784</v>
      </c>
      <c r="AJ40">
        <f t="shared" ca="1" si="18"/>
        <v>382950.22486167005</v>
      </c>
      <c r="AK40">
        <f t="shared" ca="1" si="19"/>
        <v>2389606.5577893658</v>
      </c>
      <c r="AL40">
        <f t="shared" ca="1" si="20"/>
        <v>1432031.7192841938</v>
      </c>
      <c r="AM40">
        <f t="shared" ca="1" si="21"/>
        <v>490.96673171453335</v>
      </c>
      <c r="AO40" s="2">
        <v>43325</v>
      </c>
      <c r="AP40">
        <f t="shared" ca="1" si="22"/>
        <v>2357.221193191775</v>
      </c>
      <c r="AQ40">
        <f t="shared" ca="1" si="23"/>
        <v>9042.1139335467178</v>
      </c>
      <c r="AR40">
        <f t="shared" ca="1" si="24"/>
        <v>22876.246650181678</v>
      </c>
      <c r="AS40">
        <f t="shared" ca="1" si="25"/>
        <v>1048.4589940825465</v>
      </c>
      <c r="AT40">
        <f t="shared" ca="1" si="26"/>
        <v>837.57673619697425</v>
      </c>
      <c r="AU40">
        <f t="shared" ca="1" si="27"/>
        <v>2706.1580556371414</v>
      </c>
    </row>
    <row r="41" spans="1:47" x14ac:dyDescent="0.2">
      <c r="A41" s="2">
        <f t="shared" si="28"/>
        <v>43332</v>
      </c>
      <c r="B41">
        <v>47</v>
      </c>
      <c r="C41">
        <v>19</v>
      </c>
      <c r="D41">
        <v>345345</v>
      </c>
      <c r="E41">
        <v>41165034</v>
      </c>
      <c r="F41">
        <v>0</v>
      </c>
      <c r="G41">
        <v>1193</v>
      </c>
      <c r="I41" s="2">
        <v>43332</v>
      </c>
      <c r="J41">
        <f>B41*Summary!B$3/Summary!B$2</f>
        <v>37.6</v>
      </c>
      <c r="K41">
        <f>C41*Summary!C$3/Summary!C$2</f>
        <v>22.799999999999997</v>
      </c>
      <c r="L41">
        <f>D41*Summary!D$3/Summary!D$2</f>
        <v>414414</v>
      </c>
      <c r="M41">
        <f>E41*Summary!E$3/Summary!E$2</f>
        <v>36217523.158744462</v>
      </c>
      <c r="N41">
        <f>F41*Summary!F$3/Summary!F$2</f>
        <v>0</v>
      </c>
      <c r="O41">
        <f>G41*Summary!G$3/Summary!G$2</f>
        <v>1431.6</v>
      </c>
      <c r="Q41" s="2">
        <v>43332</v>
      </c>
      <c r="R41">
        <f t="shared" ca="1" si="4"/>
        <v>37.6</v>
      </c>
      <c r="S41">
        <f t="shared" ca="1" si="5"/>
        <v>22.799999999999997</v>
      </c>
      <c r="T41">
        <f t="shared" ca="1" si="6"/>
        <v>414414</v>
      </c>
      <c r="U41">
        <f t="shared" ca="1" si="7"/>
        <v>36217523.158744462</v>
      </c>
      <c r="V41">
        <f t="shared" ca="1" si="8"/>
        <v>0</v>
      </c>
      <c r="W41">
        <f t="shared" ca="1" si="9"/>
        <v>1431.6</v>
      </c>
      <c r="Y41" s="2">
        <v>43332</v>
      </c>
      <c r="Z41">
        <f t="shared" ca="1" si="10"/>
        <v>8.812775501554869</v>
      </c>
      <c r="AA41">
        <f t="shared" ca="1" si="11"/>
        <v>22.799999999999997</v>
      </c>
      <c r="AB41">
        <f t="shared" ca="1" si="12"/>
        <v>414414</v>
      </c>
      <c r="AC41">
        <f t="shared" ca="1" si="13"/>
        <v>2661220.9550582371</v>
      </c>
      <c r="AD41">
        <f t="shared" ca="1" si="14"/>
        <v>0</v>
      </c>
      <c r="AE41">
        <f t="shared" ca="1" si="15"/>
        <v>481.33610162090417</v>
      </c>
      <c r="AG41" s="2">
        <v>43332</v>
      </c>
      <c r="AH41">
        <f t="shared" ca="1" si="16"/>
        <v>8.812775501554869</v>
      </c>
      <c r="AI41">
        <f t="shared" ca="1" si="17"/>
        <v>22.787997839999999</v>
      </c>
      <c r="AJ41">
        <f t="shared" ca="1" si="18"/>
        <v>404974.86745850102</v>
      </c>
      <c r="AK41">
        <f t="shared" ca="1" si="19"/>
        <v>2606898.075604463</v>
      </c>
      <c r="AL41">
        <f t="shared" ca="1" si="20"/>
        <v>286406.34385683871</v>
      </c>
      <c r="AM41">
        <f t="shared" ca="1" si="21"/>
        <v>483.26222763963</v>
      </c>
      <c r="AO41" s="2">
        <v>43332</v>
      </c>
      <c r="AP41">
        <f t="shared" ca="1" si="22"/>
        <v>2521.7932480744512</v>
      </c>
      <c r="AQ41">
        <f t="shared" ca="1" si="23"/>
        <v>9085.179410342671</v>
      </c>
      <c r="AR41">
        <f t="shared" ca="1" si="24"/>
        <v>24191.929795711101</v>
      </c>
      <c r="AS41">
        <f t="shared" ca="1" si="25"/>
        <v>1143.7973858560629</v>
      </c>
      <c r="AT41">
        <f t="shared" ca="1" si="26"/>
        <v>167.5153472393948</v>
      </c>
      <c r="AU41">
        <f t="shared" ca="1" si="27"/>
        <v>2663.6916227401939</v>
      </c>
    </row>
    <row r="42" spans="1:47" x14ac:dyDescent="0.2">
      <c r="A42" s="2">
        <f t="shared" si="28"/>
        <v>43339</v>
      </c>
      <c r="B42">
        <v>45</v>
      </c>
      <c r="C42">
        <v>18</v>
      </c>
      <c r="D42">
        <v>322262</v>
      </c>
      <c r="E42">
        <v>37445776</v>
      </c>
      <c r="F42">
        <v>11266676</v>
      </c>
      <c r="G42">
        <v>1328</v>
      </c>
      <c r="I42" s="2">
        <v>43339</v>
      </c>
      <c r="J42">
        <f>B42*Summary!B$3/Summary!B$2</f>
        <v>36</v>
      </c>
      <c r="K42">
        <f>C42*Summary!C$3/Summary!C$2</f>
        <v>21.599999999999998</v>
      </c>
      <c r="L42">
        <f>D42*Summary!D$3/Summary!D$2</f>
        <v>386714.39999999997</v>
      </c>
      <c r="M42">
        <f>E42*Summary!E$3/Summary!E$2</f>
        <v>32945272.424095593</v>
      </c>
      <c r="N42">
        <f>F42*Summary!F$3/Summary!F$2</f>
        <v>13520011.200000001</v>
      </c>
      <c r="O42">
        <f>G42*Summary!G$3/Summary!G$2</f>
        <v>1593.6</v>
      </c>
      <c r="Q42" s="2">
        <v>43339</v>
      </c>
      <c r="R42">
        <f t="shared" ca="1" si="4"/>
        <v>36</v>
      </c>
      <c r="S42">
        <f t="shared" ca="1" si="5"/>
        <v>22.799999999999997</v>
      </c>
      <c r="T42">
        <f t="shared" ca="1" si="6"/>
        <v>386714.39999999997</v>
      </c>
      <c r="U42">
        <f t="shared" ca="1" si="7"/>
        <v>32945272.424095593</v>
      </c>
      <c r="V42">
        <f t="shared" ca="1" si="8"/>
        <v>13520011.200000001</v>
      </c>
      <c r="W42">
        <f t="shared" ca="1" si="9"/>
        <v>1593.6</v>
      </c>
      <c r="Y42" s="2">
        <v>43339</v>
      </c>
      <c r="Z42">
        <f t="shared" ca="1" si="10"/>
        <v>8.5858144866315307</v>
      </c>
      <c r="AA42">
        <f t="shared" ca="1" si="11"/>
        <v>22.799999999999997</v>
      </c>
      <c r="AB42">
        <f t="shared" ca="1" si="12"/>
        <v>386714.39999999997</v>
      </c>
      <c r="AC42">
        <f t="shared" ca="1" si="13"/>
        <v>2455410.6636323379</v>
      </c>
      <c r="AD42">
        <f t="shared" ca="1" si="14"/>
        <v>1151676.469600792</v>
      </c>
      <c r="AE42">
        <f t="shared" ca="1" si="15"/>
        <v>527.25708335970808</v>
      </c>
      <c r="AG42" s="2">
        <v>43339</v>
      </c>
      <c r="AH42">
        <f t="shared" ca="1" si="16"/>
        <v>8.5858144866315307</v>
      </c>
      <c r="AI42">
        <f t="shared" ca="1" si="17"/>
        <v>22.798799784</v>
      </c>
      <c r="AJ42">
        <f t="shared" ca="1" si="18"/>
        <v>392192.54023755027</v>
      </c>
      <c r="AK42">
        <f t="shared" ca="1" si="19"/>
        <v>2485708.1460267631</v>
      </c>
      <c r="AL42">
        <f t="shared" ca="1" si="20"/>
        <v>978622.44445200136</v>
      </c>
      <c r="AM42">
        <f t="shared" ca="1" si="21"/>
        <v>518.45811221569238</v>
      </c>
      <c r="AO42" s="2">
        <v>43339</v>
      </c>
      <c r="AP42">
        <f t="shared" ca="1" si="22"/>
        <v>2456.847901979022</v>
      </c>
      <c r="AQ42">
        <f t="shared" ca="1" si="23"/>
        <v>9089.4859580222674</v>
      </c>
      <c r="AR42">
        <f t="shared" ca="1" si="24"/>
        <v>23428.353614562689</v>
      </c>
      <c r="AS42">
        <f t="shared" ca="1" si="25"/>
        <v>1090.6243347344105</v>
      </c>
      <c r="AT42">
        <f t="shared" ca="1" si="26"/>
        <v>572.38354566819771</v>
      </c>
      <c r="AU42">
        <f t="shared" ca="1" si="27"/>
        <v>2857.6877133473381</v>
      </c>
    </row>
    <row r="43" spans="1:47" x14ac:dyDescent="0.2">
      <c r="A43" s="2">
        <f t="shared" si="28"/>
        <v>43346</v>
      </c>
      <c r="B43">
        <v>54</v>
      </c>
      <c r="C43">
        <v>18</v>
      </c>
      <c r="D43">
        <v>343676</v>
      </c>
      <c r="E43">
        <v>41550368</v>
      </c>
      <c r="F43">
        <v>17604380</v>
      </c>
      <c r="G43">
        <v>1395</v>
      </c>
      <c r="I43" s="2">
        <v>43346</v>
      </c>
      <c r="J43">
        <f>B43*Summary!B$3/Summary!B$2</f>
        <v>43.2</v>
      </c>
      <c r="K43">
        <f>C43*Summary!C$3/Summary!C$2</f>
        <v>21.599999999999998</v>
      </c>
      <c r="L43">
        <f>D43*Summary!D$3/Summary!D$2</f>
        <v>412411.19999999995</v>
      </c>
      <c r="M43">
        <f>E43*Summary!E$3/Summary!E$2</f>
        <v>36556544.93797709</v>
      </c>
      <c r="N43">
        <f>F43*Summary!F$3/Summary!F$2</f>
        <v>21125256</v>
      </c>
      <c r="O43">
        <f>G43*Summary!G$3/Summary!G$2</f>
        <v>1674</v>
      </c>
      <c r="Q43" s="2">
        <v>43346</v>
      </c>
      <c r="R43">
        <f t="shared" ca="1" si="4"/>
        <v>43.2</v>
      </c>
      <c r="S43">
        <f t="shared" ca="1" si="5"/>
        <v>22.799999999999997</v>
      </c>
      <c r="T43">
        <f t="shared" ca="1" si="6"/>
        <v>412411.19999999995</v>
      </c>
      <c r="U43">
        <f t="shared" ca="1" si="7"/>
        <v>36556544.93797709</v>
      </c>
      <c r="V43">
        <f t="shared" ca="1" si="8"/>
        <v>21125256</v>
      </c>
      <c r="W43">
        <f t="shared" ca="1" si="9"/>
        <v>1674</v>
      </c>
      <c r="Y43" s="2">
        <v>43346</v>
      </c>
      <c r="Z43">
        <f t="shared" ca="1" si="10"/>
        <v>9.5783399793431006</v>
      </c>
      <c r="AA43">
        <f t="shared" ca="1" si="11"/>
        <v>22.799999999999997</v>
      </c>
      <c r="AB43">
        <f t="shared" ca="1" si="12"/>
        <v>412411.19999999995</v>
      </c>
      <c r="AC43">
        <f t="shared" ca="1" si="13"/>
        <v>2682380.4256213466</v>
      </c>
      <c r="AD43">
        <f t="shared" ca="1" si="14"/>
        <v>1682990.5733460586</v>
      </c>
      <c r="AE43">
        <f t="shared" ca="1" si="15"/>
        <v>549.78404924732752</v>
      </c>
      <c r="AG43" s="2">
        <v>43346</v>
      </c>
      <c r="AH43">
        <f t="shared" ca="1" si="16"/>
        <v>9.5783399793431006</v>
      </c>
      <c r="AI43">
        <f t="shared" ca="1" si="17"/>
        <v>22.7998799784</v>
      </c>
      <c r="AJ43">
        <f t="shared" ca="1" si="18"/>
        <v>406345.60207126505</v>
      </c>
      <c r="AK43">
        <f t="shared" ca="1" si="19"/>
        <v>2643045.9697024301</v>
      </c>
      <c r="AL43">
        <f t="shared" ca="1" si="20"/>
        <v>1542116.9475672471</v>
      </c>
      <c r="AM43">
        <f t="shared" ca="1" si="21"/>
        <v>543.51886184100056</v>
      </c>
      <c r="AO43" s="2">
        <v>43346</v>
      </c>
      <c r="AP43">
        <f t="shared" ca="1" si="22"/>
        <v>2740.8610469434211</v>
      </c>
      <c r="AQ43">
        <f t="shared" ca="1" si="23"/>
        <v>9089.9166127902263</v>
      </c>
      <c r="AR43">
        <f t="shared" ca="1" si="24"/>
        <v>24273.813186966083</v>
      </c>
      <c r="AS43">
        <f t="shared" ca="1" si="25"/>
        <v>1159.6575635746988</v>
      </c>
      <c r="AT43">
        <f t="shared" ca="1" si="26"/>
        <v>901.9641551117644</v>
      </c>
      <c r="AU43">
        <f t="shared" ca="1" si="27"/>
        <v>2995.8199840248258</v>
      </c>
    </row>
    <row r="44" spans="1:47" x14ac:dyDescent="0.2">
      <c r="A44" s="2">
        <f t="shared" si="28"/>
        <v>43353</v>
      </c>
      <c r="B44">
        <v>72</v>
      </c>
      <c r="C44">
        <v>18</v>
      </c>
      <c r="D44">
        <v>351100</v>
      </c>
      <c r="E44">
        <v>36758649</v>
      </c>
      <c r="F44">
        <v>20540846</v>
      </c>
      <c r="G44">
        <v>1463</v>
      </c>
      <c r="I44" s="2">
        <v>43353</v>
      </c>
      <c r="J44">
        <f>B44*Summary!B$3/Summary!B$2</f>
        <v>57.6</v>
      </c>
      <c r="K44">
        <f>C44*Summary!C$3/Summary!C$2</f>
        <v>21.599999999999998</v>
      </c>
      <c r="L44">
        <f>D44*Summary!D$3/Summary!D$2</f>
        <v>421319.99999999994</v>
      </c>
      <c r="M44">
        <f>E44*Summary!E$3/Summary!E$2</f>
        <v>32340729.305401742</v>
      </c>
      <c r="N44">
        <f>F44*Summary!F$3/Summary!F$2</f>
        <v>24649015.199999999</v>
      </c>
      <c r="O44">
        <f>G44*Summary!G$3/Summary!G$2</f>
        <v>1755.6</v>
      </c>
      <c r="Q44" s="2">
        <v>43353</v>
      </c>
      <c r="R44">
        <f t="shared" ca="1" si="4"/>
        <v>57.6</v>
      </c>
      <c r="S44">
        <f t="shared" ca="1" si="5"/>
        <v>21.599999999999998</v>
      </c>
      <c r="T44">
        <f t="shared" ca="1" si="6"/>
        <v>421319.99999999994</v>
      </c>
      <c r="U44">
        <f t="shared" ca="1" si="7"/>
        <v>32340729.305401742</v>
      </c>
      <c r="V44">
        <f t="shared" ca="1" si="8"/>
        <v>24649015.199999999</v>
      </c>
      <c r="W44">
        <f t="shared" ca="1" si="9"/>
        <v>1755.6</v>
      </c>
      <c r="Y44" s="2">
        <v>43353</v>
      </c>
      <c r="Z44">
        <f t="shared" ca="1" si="10"/>
        <v>11.382914926940694</v>
      </c>
      <c r="AA44">
        <f t="shared" ca="1" si="11"/>
        <v>21.599999999999998</v>
      </c>
      <c r="AB44">
        <f t="shared" ca="1" si="12"/>
        <v>421319.99999999994</v>
      </c>
      <c r="AC44">
        <f t="shared" ca="1" si="13"/>
        <v>2417059.4804523969</v>
      </c>
      <c r="AD44">
        <f t="shared" ca="1" si="14"/>
        <v>1918799.6772116763</v>
      </c>
      <c r="AE44">
        <f t="shared" ca="1" si="15"/>
        <v>572.48186847564602</v>
      </c>
      <c r="AG44" s="2">
        <v>43353</v>
      </c>
      <c r="AH44">
        <f t="shared" ca="1" si="16"/>
        <v>11.382914926940694</v>
      </c>
      <c r="AI44">
        <f t="shared" ca="1" si="17"/>
        <v>21.719987997839997</v>
      </c>
      <c r="AJ44">
        <f t="shared" ca="1" si="18"/>
        <v>416827.68062137946</v>
      </c>
      <c r="AK44">
        <f t="shared" ca="1" si="19"/>
        <v>2462256.7783024036</v>
      </c>
      <c r="AL44">
        <f t="shared" ca="1" si="20"/>
        <v>1843463.1312827903</v>
      </c>
      <c r="AM44">
        <f t="shared" ca="1" si="21"/>
        <v>566.68926714871691</v>
      </c>
      <c r="AO44" s="2">
        <v>43353</v>
      </c>
      <c r="AP44">
        <f t="shared" ca="1" si="22"/>
        <v>3257.2437594830753</v>
      </c>
      <c r="AQ44">
        <f t="shared" ca="1" si="23"/>
        <v>8659.3824142150206</v>
      </c>
      <c r="AR44">
        <f t="shared" ca="1" si="24"/>
        <v>24899.979719197821</v>
      </c>
      <c r="AS44">
        <f t="shared" ca="1" si="25"/>
        <v>1080.334859534406</v>
      </c>
      <c r="AT44">
        <f t="shared" ca="1" si="26"/>
        <v>1078.2176204665973</v>
      </c>
      <c r="AU44">
        <f t="shared" ca="1" si="27"/>
        <v>3123.5328715292112</v>
      </c>
    </row>
    <row r="45" spans="1:47" x14ac:dyDescent="0.2">
      <c r="A45" s="2">
        <f t="shared" si="28"/>
        <v>43360</v>
      </c>
      <c r="B45">
        <v>72</v>
      </c>
      <c r="C45">
        <v>18</v>
      </c>
      <c r="D45">
        <v>347672</v>
      </c>
      <c r="E45">
        <v>36697280</v>
      </c>
      <c r="F45">
        <v>16270458</v>
      </c>
      <c r="G45">
        <v>1352</v>
      </c>
      <c r="I45" s="2">
        <v>43360</v>
      </c>
      <c r="J45">
        <f>B45*Summary!B$3/Summary!B$2</f>
        <v>57.6</v>
      </c>
      <c r="K45">
        <f>C45*Summary!C$3/Summary!C$2</f>
        <v>21.599999999999998</v>
      </c>
      <c r="L45">
        <f>D45*Summary!D$3/Summary!D$2</f>
        <v>417206.39999999997</v>
      </c>
      <c r="M45">
        <f>E45*Summary!E$3/Summary!E$2</f>
        <v>32286736.074672744</v>
      </c>
      <c r="N45">
        <f>F45*Summary!F$3/Summary!F$2</f>
        <v>19524549.600000001</v>
      </c>
      <c r="O45">
        <f>G45*Summary!G$3/Summary!G$2</f>
        <v>1622.4</v>
      </c>
      <c r="Q45" s="2">
        <v>43360</v>
      </c>
      <c r="R45">
        <f t="shared" ca="1" si="4"/>
        <v>57.6</v>
      </c>
      <c r="S45">
        <f t="shared" ca="1" si="5"/>
        <v>21.599999999999998</v>
      </c>
      <c r="T45">
        <f t="shared" ca="1" si="6"/>
        <v>417206.39999999997</v>
      </c>
      <c r="U45">
        <f t="shared" ca="1" si="7"/>
        <v>32286736.074672744</v>
      </c>
      <c r="V45">
        <f t="shared" ca="1" si="8"/>
        <v>19524549.600000001</v>
      </c>
      <c r="W45">
        <f t="shared" ca="1" si="9"/>
        <v>1622.4</v>
      </c>
      <c r="Y45" s="2">
        <v>43360</v>
      </c>
      <c r="Z45">
        <f t="shared" ca="1" si="10"/>
        <v>11.382914926940694</v>
      </c>
      <c r="AA45">
        <f t="shared" ca="1" si="11"/>
        <v>21.599999999999998</v>
      </c>
      <c r="AB45">
        <f t="shared" ca="1" si="12"/>
        <v>417206.39999999997</v>
      </c>
      <c r="AC45">
        <f t="shared" ca="1" si="13"/>
        <v>2413629.0376710263</v>
      </c>
      <c r="AD45">
        <f t="shared" ca="1" si="14"/>
        <v>1573960.6501273713</v>
      </c>
      <c r="AE45">
        <f t="shared" ca="1" si="15"/>
        <v>535.34561163789454</v>
      </c>
      <c r="AG45" s="2">
        <v>43360</v>
      </c>
      <c r="AH45">
        <f t="shared" ca="1" si="16"/>
        <v>11.382914926940694</v>
      </c>
      <c r="AI45">
        <f t="shared" ca="1" si="17"/>
        <v>21.611998799783997</v>
      </c>
      <c r="AJ45">
        <f t="shared" ca="1" si="18"/>
        <v>417092.78418641386</v>
      </c>
      <c r="AK45">
        <f t="shared" ca="1" si="19"/>
        <v>2423354.5857973015</v>
      </c>
      <c r="AL45">
        <f t="shared" ca="1" si="20"/>
        <v>1627861.1463584551</v>
      </c>
      <c r="AM45">
        <f t="shared" ca="1" si="21"/>
        <v>541.61434274005899</v>
      </c>
      <c r="AO45" s="2">
        <v>43360</v>
      </c>
      <c r="AP45">
        <f t="shared" ca="1" si="22"/>
        <v>3257.2437594830753</v>
      </c>
      <c r="AQ45">
        <f t="shared" ca="1" si="23"/>
        <v>8616.3289943575019</v>
      </c>
      <c r="AR45">
        <f t="shared" ca="1" si="24"/>
        <v>24915.816175603508</v>
      </c>
      <c r="AS45">
        <f t="shared" ca="1" si="25"/>
        <v>1063.2662113552524</v>
      </c>
      <c r="AT45">
        <f t="shared" ca="1" si="26"/>
        <v>952.11482231015771</v>
      </c>
      <c r="AU45">
        <f t="shared" ca="1" si="27"/>
        <v>2985.3224709059032</v>
      </c>
    </row>
    <row r="46" spans="1:47" x14ac:dyDescent="0.2">
      <c r="A46" s="2">
        <f t="shared" si="28"/>
        <v>43367</v>
      </c>
      <c r="B46">
        <v>85</v>
      </c>
      <c r="C46">
        <v>0</v>
      </c>
      <c r="D46">
        <v>318687</v>
      </c>
      <c r="E46">
        <v>37768825</v>
      </c>
      <c r="F46">
        <v>18971402</v>
      </c>
      <c r="G46">
        <v>1428</v>
      </c>
      <c r="I46" s="2">
        <v>43367</v>
      </c>
      <c r="J46">
        <f>B46*Summary!B$3/Summary!B$2</f>
        <v>68.000000000000014</v>
      </c>
      <c r="K46">
        <f>C46*Summary!C$3/Summary!C$2</f>
        <v>0</v>
      </c>
      <c r="L46">
        <f>D46*Summary!D$3/Summary!D$2</f>
        <v>382424.4</v>
      </c>
      <c r="M46">
        <f>E46*Summary!E$3/Summary!E$2</f>
        <v>33229495.064089265</v>
      </c>
      <c r="N46">
        <f>F46*Summary!F$3/Summary!F$2</f>
        <v>22765682.399999999</v>
      </c>
      <c r="O46">
        <f>G46*Summary!G$3/Summary!G$2</f>
        <v>1713.6000000000001</v>
      </c>
      <c r="Q46" s="2">
        <v>43367</v>
      </c>
      <c r="R46">
        <f t="shared" ca="1" si="4"/>
        <v>68.000000000000014</v>
      </c>
      <c r="S46">
        <f t="shared" ca="1" si="5"/>
        <v>21.599999999999998</v>
      </c>
      <c r="T46">
        <f t="shared" ca="1" si="6"/>
        <v>382424.4</v>
      </c>
      <c r="U46">
        <f t="shared" ca="1" si="7"/>
        <v>33229495.064089265</v>
      </c>
      <c r="V46">
        <f t="shared" ca="1" si="8"/>
        <v>22765682.399999999</v>
      </c>
      <c r="W46">
        <f t="shared" ca="1" si="9"/>
        <v>1713.6000000000001</v>
      </c>
      <c r="Y46" s="2">
        <v>43367</v>
      </c>
      <c r="Z46">
        <f t="shared" ca="1" si="10"/>
        <v>12.574923382265665</v>
      </c>
      <c r="AA46">
        <f t="shared" ca="1" si="11"/>
        <v>21.599999999999998</v>
      </c>
      <c r="AB46">
        <f t="shared" ca="1" si="12"/>
        <v>382424.4</v>
      </c>
      <c r="AC46">
        <f t="shared" ca="1" si="13"/>
        <v>2473404.6944877408</v>
      </c>
      <c r="AD46">
        <f t="shared" ca="1" si="14"/>
        <v>1793447.103050936</v>
      </c>
      <c r="AE46">
        <f t="shared" ca="1" si="15"/>
        <v>560.81940907376315</v>
      </c>
      <c r="AG46" s="2">
        <v>43367</v>
      </c>
      <c r="AH46">
        <f t="shared" ca="1" si="16"/>
        <v>12.574923382265665</v>
      </c>
      <c r="AI46">
        <f t="shared" ca="1" si="17"/>
        <v>21.601199879978395</v>
      </c>
      <c r="AJ46">
        <f t="shared" ca="1" si="18"/>
        <v>392824.91525592422</v>
      </c>
      <c r="AK46">
        <f t="shared" ca="1" si="19"/>
        <v>2463394.672749653</v>
      </c>
      <c r="AL46">
        <f t="shared" ca="1" si="20"/>
        <v>1760329.9117124397</v>
      </c>
      <c r="AM46">
        <f t="shared" ca="1" si="21"/>
        <v>556.97839580702237</v>
      </c>
      <c r="AO46" s="2">
        <v>43367</v>
      </c>
      <c r="AP46">
        <f t="shared" ca="1" si="22"/>
        <v>3598.3393511903428</v>
      </c>
      <c r="AQ46">
        <f t="shared" ca="1" si="23"/>
        <v>8612.0236523717485</v>
      </c>
      <c r="AR46">
        <f t="shared" ca="1" si="24"/>
        <v>23466.129716929416</v>
      </c>
      <c r="AS46">
        <f t="shared" ca="1" si="25"/>
        <v>1080.8341198262922</v>
      </c>
      <c r="AT46">
        <f t="shared" ca="1" si="26"/>
        <v>1029.5940810717536</v>
      </c>
      <c r="AU46">
        <f t="shared" ca="1" si="27"/>
        <v>3070.0075489135393</v>
      </c>
    </row>
    <row r="47" spans="1:47" x14ac:dyDescent="0.2">
      <c r="A47" s="2">
        <f t="shared" si="28"/>
        <v>43374</v>
      </c>
      <c r="B47">
        <v>80</v>
      </c>
      <c r="C47">
        <v>0</v>
      </c>
      <c r="D47">
        <v>350603</v>
      </c>
      <c r="E47">
        <v>43950508</v>
      </c>
      <c r="F47">
        <v>0</v>
      </c>
      <c r="G47">
        <v>1428</v>
      </c>
      <c r="I47" s="2">
        <v>43374</v>
      </c>
      <c r="J47">
        <f>B47*Summary!B$3/Summary!B$2</f>
        <v>64</v>
      </c>
      <c r="K47">
        <f>C47*Summary!C$3/Summary!C$2</f>
        <v>0</v>
      </c>
      <c r="L47">
        <f>D47*Summary!D$3/Summary!D$2</f>
        <v>420723.59999999992</v>
      </c>
      <c r="M47">
        <f>E47*Summary!E$3/Summary!E$2</f>
        <v>38668218.792885825</v>
      </c>
      <c r="N47">
        <f>F47*Summary!F$3/Summary!F$2</f>
        <v>0</v>
      </c>
      <c r="O47">
        <f>G47*Summary!G$3/Summary!G$2</f>
        <v>1713.6000000000001</v>
      </c>
      <c r="Q47" s="2">
        <v>43374</v>
      </c>
      <c r="R47">
        <f t="shared" ca="1" si="4"/>
        <v>64</v>
      </c>
      <c r="S47">
        <f t="shared" ca="1" si="5"/>
        <v>21.599999999999998</v>
      </c>
      <c r="T47">
        <f t="shared" ca="1" si="6"/>
        <v>420723.59999999992</v>
      </c>
      <c r="U47">
        <f t="shared" ca="1" si="7"/>
        <v>38668218.792885825</v>
      </c>
      <c r="V47">
        <f t="shared" ca="1" si="8"/>
        <v>0</v>
      </c>
      <c r="W47">
        <f t="shared" ca="1" si="9"/>
        <v>1713.6000000000001</v>
      </c>
      <c r="Y47" s="2">
        <v>43374</v>
      </c>
      <c r="Z47">
        <f t="shared" ca="1" si="10"/>
        <v>12.125732532083184</v>
      </c>
      <c r="AA47">
        <f t="shared" ca="1" si="11"/>
        <v>21.599999999999998</v>
      </c>
      <c r="AB47">
        <f t="shared" ca="1" si="12"/>
        <v>420723.59999999992</v>
      </c>
      <c r="AC47">
        <f t="shared" ca="1" si="13"/>
        <v>2813526.7081699679</v>
      </c>
      <c r="AD47">
        <f t="shared" ca="1" si="14"/>
        <v>0</v>
      </c>
      <c r="AE47">
        <f t="shared" ca="1" si="15"/>
        <v>560.81940907376315</v>
      </c>
      <c r="AG47" s="2">
        <v>43374</v>
      </c>
      <c r="AH47">
        <f t="shared" ca="1" si="16"/>
        <v>12.125732532083184</v>
      </c>
      <c r="AI47">
        <f t="shared" ca="1" si="17"/>
        <v>21.600119987997836</v>
      </c>
      <c r="AJ47">
        <f t="shared" ca="1" si="18"/>
        <v>412353.99457677722</v>
      </c>
      <c r="AK47">
        <f t="shared" ca="1" si="19"/>
        <v>2743500.3010859047</v>
      </c>
      <c r="AL47">
        <f t="shared" ca="1" si="20"/>
        <v>352065.98234248784</v>
      </c>
      <c r="AM47">
        <f t="shared" ca="1" si="21"/>
        <v>560.05120642041504</v>
      </c>
      <c r="AO47" s="2">
        <v>43374</v>
      </c>
      <c r="AP47">
        <f t="shared" ca="1" si="22"/>
        <v>3469.8024954759148</v>
      </c>
      <c r="AQ47">
        <f t="shared" ca="1" si="23"/>
        <v>8611.5931181731739</v>
      </c>
      <c r="AR47">
        <f t="shared" ca="1" si="24"/>
        <v>24632.735730951663</v>
      </c>
      <c r="AS47">
        <f t="shared" ca="1" si="25"/>
        <v>1203.7327051038494</v>
      </c>
      <c r="AT47">
        <f t="shared" ca="1" si="26"/>
        <v>205.91881621435067</v>
      </c>
      <c r="AU47">
        <f t="shared" ca="1" si="27"/>
        <v>3086.9445645150668</v>
      </c>
    </row>
    <row r="48" spans="1:47" x14ac:dyDescent="0.2">
      <c r="A48" s="2">
        <f t="shared" si="28"/>
        <v>43381</v>
      </c>
      <c r="B48">
        <v>57</v>
      </c>
      <c r="C48">
        <v>0</v>
      </c>
      <c r="D48">
        <v>272403</v>
      </c>
      <c r="E48">
        <v>41120064</v>
      </c>
      <c r="F48">
        <v>19855768</v>
      </c>
      <c r="G48">
        <v>1416</v>
      </c>
      <c r="I48" s="2">
        <v>43381</v>
      </c>
      <c r="J48">
        <f>B48*Summary!B$3/Summary!B$2</f>
        <v>45.6</v>
      </c>
      <c r="K48">
        <f>C48*Summary!C$3/Summary!C$2</f>
        <v>0</v>
      </c>
      <c r="L48">
        <f>D48*Summary!D$3/Summary!D$2</f>
        <v>326883.59999999998</v>
      </c>
      <c r="M48">
        <f>E48*Summary!E$3/Summary!E$2</f>
        <v>36177957.977856994</v>
      </c>
      <c r="N48">
        <f>F48*Summary!F$3/Summary!F$2</f>
        <v>23826921.599999998</v>
      </c>
      <c r="O48">
        <f>G48*Summary!G$3/Summary!G$2</f>
        <v>1699.2</v>
      </c>
      <c r="Q48" s="2">
        <v>43381</v>
      </c>
      <c r="R48">
        <f t="shared" ca="1" si="4"/>
        <v>45.6</v>
      </c>
      <c r="S48">
        <f t="shared" ca="1" si="5"/>
        <v>0</v>
      </c>
      <c r="T48">
        <f t="shared" ca="1" si="6"/>
        <v>326883.59999999998</v>
      </c>
      <c r="U48">
        <f t="shared" ca="1" si="7"/>
        <v>36177957.977856994</v>
      </c>
      <c r="V48">
        <f t="shared" ca="1" si="8"/>
        <v>23826921.599999998</v>
      </c>
      <c r="W48">
        <f t="shared" ca="1" si="9"/>
        <v>1699.2</v>
      </c>
      <c r="Y48" s="2">
        <v>43381</v>
      </c>
      <c r="Z48">
        <f t="shared" ca="1" si="10"/>
        <v>9.8941594639386086</v>
      </c>
      <c r="AA48">
        <f t="shared" ca="1" si="11"/>
        <v>0</v>
      </c>
      <c r="AB48">
        <f t="shared" ca="1" si="12"/>
        <v>326883.59999999998</v>
      </c>
      <c r="AC48">
        <f t="shared" ca="1" si="13"/>
        <v>2658749.6300408174</v>
      </c>
      <c r="AD48">
        <f t="shared" ca="1" si="14"/>
        <v>1864265.4262972625</v>
      </c>
      <c r="AE48">
        <f t="shared" ca="1" si="15"/>
        <v>556.81102328488032</v>
      </c>
      <c r="AG48" s="2">
        <v>43381</v>
      </c>
      <c r="AH48">
        <f t="shared" ca="1" si="16"/>
        <v>9.8941594639386086</v>
      </c>
      <c r="AI48">
        <f t="shared" ca="1" si="17"/>
        <v>2.1600119987997832</v>
      </c>
      <c r="AJ48">
        <f t="shared" ca="1" si="18"/>
        <v>352524.71837303316</v>
      </c>
      <c r="AK48">
        <f t="shared" ca="1" si="19"/>
        <v>2675699.7642498347</v>
      </c>
      <c r="AL48">
        <f t="shared" ca="1" si="20"/>
        <v>1561825.5375063077</v>
      </c>
      <c r="AM48">
        <f t="shared" ca="1" si="21"/>
        <v>557.45905991198731</v>
      </c>
      <c r="AO48" s="2">
        <v>43381</v>
      </c>
      <c r="AP48">
        <f t="shared" ca="1" si="22"/>
        <v>2831.2334209727819</v>
      </c>
      <c r="AQ48">
        <f t="shared" ca="1" si="23"/>
        <v>861.15931181731719</v>
      </c>
      <c r="AR48">
        <f t="shared" ca="1" si="24"/>
        <v>21058.722215662339</v>
      </c>
      <c r="AS48">
        <f t="shared" ca="1" si="25"/>
        <v>1173.984677162729</v>
      </c>
      <c r="AT48">
        <f t="shared" ca="1" si="26"/>
        <v>913.49145315545172</v>
      </c>
      <c r="AU48">
        <f t="shared" ca="1" si="27"/>
        <v>3072.6569199517035</v>
      </c>
    </row>
    <row r="49" spans="1:48" x14ac:dyDescent="0.2">
      <c r="A49" s="2">
        <f t="shared" si="28"/>
        <v>43388</v>
      </c>
      <c r="B49">
        <v>42</v>
      </c>
      <c r="C49">
        <v>0</v>
      </c>
      <c r="D49">
        <v>377074</v>
      </c>
      <c r="E49">
        <v>41918267</v>
      </c>
      <c r="F49">
        <v>0</v>
      </c>
      <c r="G49">
        <v>1395</v>
      </c>
      <c r="I49" s="2">
        <v>43388</v>
      </c>
      <c r="J49">
        <f>B49*Summary!B$3/Summary!B$2</f>
        <v>33.600000000000009</v>
      </c>
      <c r="K49">
        <f>C49*Summary!C$3/Summary!C$2</f>
        <v>0</v>
      </c>
      <c r="L49">
        <f>D49*Summary!D$3/Summary!D$2</f>
        <v>452488.8</v>
      </c>
      <c r="M49">
        <f>E49*Summary!E$3/Summary!E$2</f>
        <v>36880227.181324169</v>
      </c>
      <c r="N49">
        <f>F49*Summary!F$3/Summary!F$2</f>
        <v>0</v>
      </c>
      <c r="O49">
        <f>G49*Summary!G$3/Summary!G$2</f>
        <v>1674</v>
      </c>
      <c r="Q49" s="2">
        <v>43388</v>
      </c>
      <c r="R49">
        <f t="shared" ca="1" si="4"/>
        <v>33.600000000000009</v>
      </c>
      <c r="S49">
        <f t="shared" ca="1" si="5"/>
        <v>0</v>
      </c>
      <c r="T49">
        <f t="shared" ca="1" si="6"/>
        <v>452488.8</v>
      </c>
      <c r="U49">
        <f t="shared" ca="1" si="7"/>
        <v>36880227.181324169</v>
      </c>
      <c r="V49">
        <f t="shared" ca="1" si="8"/>
        <v>0</v>
      </c>
      <c r="W49">
        <f t="shared" ca="1" si="9"/>
        <v>1674</v>
      </c>
      <c r="Y49" s="2">
        <v>43388</v>
      </c>
      <c r="Z49">
        <f t="shared" ca="1" si="10"/>
        <v>8.2376543751032791</v>
      </c>
      <c r="AA49">
        <f t="shared" ca="1" si="11"/>
        <v>0</v>
      </c>
      <c r="AB49">
        <f t="shared" ca="1" si="12"/>
        <v>452488.8</v>
      </c>
      <c r="AC49">
        <f t="shared" ca="1" si="13"/>
        <v>2702555.052256458</v>
      </c>
      <c r="AD49">
        <f t="shared" ca="1" si="14"/>
        <v>0</v>
      </c>
      <c r="AE49">
        <f t="shared" ca="1" si="15"/>
        <v>549.78404924732752</v>
      </c>
      <c r="AG49" s="2">
        <v>43388</v>
      </c>
      <c r="AH49">
        <f t="shared" ca="1" si="16"/>
        <v>8.2376543751032791</v>
      </c>
      <c r="AI49">
        <f t="shared" ca="1" si="17"/>
        <v>0.21600119987997826</v>
      </c>
      <c r="AJ49">
        <f t="shared" ca="1" si="18"/>
        <v>422499.5755119099</v>
      </c>
      <c r="AK49">
        <f t="shared" ca="1" si="19"/>
        <v>2697183.9946551332</v>
      </c>
      <c r="AL49">
        <f t="shared" ca="1" si="20"/>
        <v>312365.10750126146</v>
      </c>
      <c r="AM49">
        <f t="shared" ca="1" si="21"/>
        <v>551.31905138025945</v>
      </c>
      <c r="AO49" s="2">
        <v>43388</v>
      </c>
      <c r="AP49">
        <f t="shared" ca="1" si="22"/>
        <v>2357.221193191775</v>
      </c>
      <c r="AQ49">
        <f t="shared" ca="1" si="23"/>
        <v>86.115931181731696</v>
      </c>
      <c r="AR49">
        <f t="shared" ca="1" si="24"/>
        <v>25238.80094991142</v>
      </c>
      <c r="AS49">
        <f t="shared" ca="1" si="25"/>
        <v>1183.4110551268968</v>
      </c>
      <c r="AT49">
        <f t="shared" ca="1" si="26"/>
        <v>182.69829063109032</v>
      </c>
      <c r="AU49">
        <f t="shared" ca="1" si="27"/>
        <v>3038.8138253456982</v>
      </c>
    </row>
    <row r="50" spans="1:48" x14ac:dyDescent="0.2">
      <c r="A50" s="2">
        <f t="shared" si="28"/>
        <v>43395</v>
      </c>
      <c r="B50">
        <v>31</v>
      </c>
      <c r="C50">
        <v>0</v>
      </c>
      <c r="D50">
        <v>432094</v>
      </c>
      <c r="E50">
        <v>42281650</v>
      </c>
      <c r="F50">
        <v>20737436</v>
      </c>
      <c r="G50">
        <v>1365</v>
      </c>
      <c r="I50" s="2">
        <v>43395</v>
      </c>
      <c r="J50">
        <f>B50*Summary!B$3/Summary!B$2</f>
        <v>24.800000000000004</v>
      </c>
      <c r="K50">
        <f>C50*Summary!C$3/Summary!C$2</f>
        <v>0</v>
      </c>
      <c r="L50">
        <f>D50*Summary!D$3/Summary!D$2</f>
        <v>518512.79999999993</v>
      </c>
      <c r="M50">
        <f>E50*Summary!E$3/Summary!E$2</f>
        <v>37199936.190139621</v>
      </c>
      <c r="N50">
        <f>F50*Summary!F$3/Summary!F$2</f>
        <v>24884923.199999999</v>
      </c>
      <c r="O50">
        <f>G50*Summary!G$3/Summary!G$2</f>
        <v>1638</v>
      </c>
      <c r="Q50" s="2">
        <v>43395</v>
      </c>
      <c r="R50">
        <f t="shared" ca="1" si="4"/>
        <v>24.800000000000004</v>
      </c>
      <c r="S50">
        <f t="shared" ca="1" si="5"/>
        <v>0</v>
      </c>
      <c r="T50">
        <f t="shared" ca="1" si="6"/>
        <v>518512.79999999993</v>
      </c>
      <c r="U50">
        <f t="shared" ca="1" si="7"/>
        <v>37199936.190139621</v>
      </c>
      <c r="V50">
        <f t="shared" ca="1" si="8"/>
        <v>24884923.199999999</v>
      </c>
      <c r="W50">
        <f t="shared" ca="1" si="9"/>
        <v>1638</v>
      </c>
      <c r="Y50" s="2">
        <v>43395</v>
      </c>
      <c r="Z50">
        <f t="shared" ca="1" si="10"/>
        <v>6.865481615059335</v>
      </c>
      <c r="AA50">
        <f t="shared" ca="1" si="11"/>
        <v>0</v>
      </c>
      <c r="AB50">
        <f t="shared" ca="1" si="12"/>
        <v>518512.79999999993</v>
      </c>
      <c r="AC50">
        <f t="shared" ca="1" si="13"/>
        <v>2722455.9762931867</v>
      </c>
      <c r="AD50">
        <f t="shared" ca="1" si="14"/>
        <v>1934398.1093567216</v>
      </c>
      <c r="AE50">
        <f t="shared" ca="1" si="15"/>
        <v>539.71788872121363</v>
      </c>
      <c r="AG50" s="2">
        <v>43395</v>
      </c>
      <c r="AH50">
        <f t="shared" ca="1" si="16"/>
        <v>6.865481615059335</v>
      </c>
      <c r="AI50">
        <f t="shared" ca="1" si="17"/>
        <v>2.160011998799782E-2</v>
      </c>
      <c r="AJ50">
        <f t="shared" ca="1" si="18"/>
        <v>489708.8326535729</v>
      </c>
      <c r="AK50">
        <f t="shared" ca="1" si="19"/>
        <v>2717401.5799655756</v>
      </c>
      <c r="AL50">
        <f t="shared" ca="1" si="20"/>
        <v>1609991.5089856295</v>
      </c>
      <c r="AM50">
        <f t="shared" ca="1" si="21"/>
        <v>542.03812125302284</v>
      </c>
      <c r="AO50" s="2">
        <v>43395</v>
      </c>
      <c r="AP50">
        <f t="shared" ca="1" si="22"/>
        <v>1964.5712271441907</v>
      </c>
      <c r="AQ50">
        <f t="shared" ca="1" si="23"/>
        <v>8.6115931181731664</v>
      </c>
      <c r="AR50">
        <f t="shared" ca="1" si="24"/>
        <v>29253.67140495174</v>
      </c>
      <c r="AS50">
        <f t="shared" ca="1" si="25"/>
        <v>1192.2816824225361</v>
      </c>
      <c r="AT50">
        <f t="shared" ca="1" si="26"/>
        <v>941.6631037160779</v>
      </c>
      <c r="AU50">
        <f t="shared" ca="1" si="27"/>
        <v>2987.6582944201728</v>
      </c>
    </row>
    <row r="51" spans="1:48" x14ac:dyDescent="0.2">
      <c r="A51" s="2">
        <f t="shared" si="28"/>
        <v>43402</v>
      </c>
      <c r="B51">
        <v>40</v>
      </c>
      <c r="C51">
        <v>18</v>
      </c>
      <c r="D51">
        <v>306841</v>
      </c>
      <c r="E51">
        <v>40814059</v>
      </c>
      <c r="F51">
        <v>14258218</v>
      </c>
      <c r="G51">
        <v>2448</v>
      </c>
      <c r="I51" s="2">
        <v>43402</v>
      </c>
      <c r="J51">
        <f>B51*Summary!B$3/Summary!B$2</f>
        <v>32</v>
      </c>
      <c r="K51">
        <f>C51*Summary!C$3/Summary!C$2</f>
        <v>21.599999999999998</v>
      </c>
      <c r="L51">
        <f>D51*Summary!D$3/Summary!D$2</f>
        <v>368209.19999999995</v>
      </c>
      <c r="M51">
        <f>E51*Summary!E$3/Summary!E$2</f>
        <v>35908730.866950408</v>
      </c>
      <c r="N51">
        <f>F51*Summary!F$3/Summary!F$2</f>
        <v>17109861.599999998</v>
      </c>
      <c r="O51">
        <f>G51*Summary!G$3/Summary!G$2</f>
        <v>2937.6000000000004</v>
      </c>
      <c r="Q51" s="2">
        <v>43402</v>
      </c>
      <c r="R51">
        <f t="shared" ca="1" si="4"/>
        <v>32</v>
      </c>
      <c r="S51">
        <f t="shared" ca="1" si="5"/>
        <v>0</v>
      </c>
      <c r="T51">
        <f t="shared" ca="1" si="6"/>
        <v>368209.19999999995</v>
      </c>
      <c r="U51">
        <f t="shared" ca="1" si="7"/>
        <v>35908730.866950408</v>
      </c>
      <c r="V51">
        <f t="shared" ca="1" si="8"/>
        <v>17109861.599999998</v>
      </c>
      <c r="W51">
        <f t="shared" ca="1" si="9"/>
        <v>2937.6000000000004</v>
      </c>
      <c r="Y51" s="2">
        <v>43402</v>
      </c>
      <c r="Z51">
        <f t="shared" ca="1" si="10"/>
        <v>7.9999999999999982</v>
      </c>
      <c r="AA51">
        <f t="shared" ca="1" si="11"/>
        <v>0</v>
      </c>
      <c r="AB51">
        <f t="shared" ca="1" si="12"/>
        <v>368209.19999999995</v>
      </c>
      <c r="AC51">
        <f t="shared" ca="1" si="13"/>
        <v>2641922.3420172529</v>
      </c>
      <c r="AD51">
        <f t="shared" ca="1" si="14"/>
        <v>1406887.9894635989</v>
      </c>
      <c r="AE51">
        <f t="shared" ca="1" si="15"/>
        <v>886.73481605127574</v>
      </c>
      <c r="AG51" s="2">
        <v>43402</v>
      </c>
      <c r="AH51">
        <f t="shared" ca="1" si="16"/>
        <v>7.9999999999999982</v>
      </c>
      <c r="AI51">
        <f t="shared" ca="1" si="17"/>
        <v>2.1600119987997815E-3</v>
      </c>
      <c r="AJ51">
        <f t="shared" ca="1" si="18"/>
        <v>404659.08979607187</v>
      </c>
      <c r="AK51">
        <f t="shared" ca="1" si="19"/>
        <v>2657018.1896069171</v>
      </c>
      <c r="AL51">
        <f t="shared" ca="1" si="20"/>
        <v>1447508.6933680051</v>
      </c>
      <c r="AM51">
        <f t="shared" ca="1" si="21"/>
        <v>817.79547709162512</v>
      </c>
      <c r="AO51" s="2">
        <v>43402</v>
      </c>
      <c r="AP51">
        <f t="shared" ca="1" si="22"/>
        <v>2289.2159207999994</v>
      </c>
      <c r="AQ51">
        <f t="shared" ca="1" si="23"/>
        <v>0.86115931181731653</v>
      </c>
      <c r="AR51">
        <f t="shared" ca="1" si="24"/>
        <v>24173.066227489002</v>
      </c>
      <c r="AS51">
        <f t="shared" ca="1" si="25"/>
        <v>1165.7879868355517</v>
      </c>
      <c r="AT51">
        <f t="shared" ca="1" si="26"/>
        <v>846.62901713793235</v>
      </c>
      <c r="AU51">
        <f t="shared" ca="1" si="27"/>
        <v>4507.6044367948971</v>
      </c>
    </row>
    <row r="52" spans="1:48" x14ac:dyDescent="0.2">
      <c r="A52" s="2">
        <f t="shared" si="28"/>
        <v>43409</v>
      </c>
      <c r="B52">
        <v>53</v>
      </c>
      <c r="C52">
        <v>18</v>
      </c>
      <c r="D52">
        <v>374316</v>
      </c>
      <c r="E52">
        <v>36062526</v>
      </c>
      <c r="F52">
        <v>39157488</v>
      </c>
      <c r="G52">
        <v>2556</v>
      </c>
      <c r="I52" s="2">
        <v>43409</v>
      </c>
      <c r="J52">
        <f>B52*Summary!B$3/Summary!B$2</f>
        <v>42.400000000000006</v>
      </c>
      <c r="K52">
        <f>C52*Summary!C$3/Summary!C$2</f>
        <v>21.599999999999998</v>
      </c>
      <c r="L52">
        <f>D52*Summary!D$3/Summary!D$2</f>
        <v>449179.19999999995</v>
      </c>
      <c r="M52">
        <f>E52*Summary!E$3/Summary!E$2</f>
        <v>31728271.390904821</v>
      </c>
      <c r="N52">
        <f>F52*Summary!F$3/Summary!F$2</f>
        <v>46988985.600000001</v>
      </c>
      <c r="O52">
        <f>G52*Summary!G$3/Summary!G$2</f>
        <v>3067.2000000000003</v>
      </c>
      <c r="Q52" s="2">
        <v>43409</v>
      </c>
      <c r="R52">
        <f t="shared" ca="1" si="4"/>
        <v>42.400000000000006</v>
      </c>
      <c r="S52">
        <f t="shared" ca="1" si="5"/>
        <v>0</v>
      </c>
      <c r="T52">
        <f t="shared" ca="1" si="6"/>
        <v>449179.19999999995</v>
      </c>
      <c r="U52">
        <f t="shared" ca="1" si="7"/>
        <v>31728271.390904821</v>
      </c>
      <c r="V52">
        <f t="shared" ca="1" si="8"/>
        <v>46988985.600000001</v>
      </c>
      <c r="W52">
        <f t="shared" ca="1" si="9"/>
        <v>3067.2000000000003</v>
      </c>
      <c r="Y52" s="2">
        <v>43409</v>
      </c>
      <c r="Z52">
        <f t="shared" ca="1" si="10"/>
        <v>9.4715163644603102</v>
      </c>
      <c r="AA52">
        <f t="shared" ca="1" si="11"/>
        <v>0</v>
      </c>
      <c r="AB52">
        <f t="shared" ca="1" si="12"/>
        <v>449179.19999999995</v>
      </c>
      <c r="AC52">
        <f t="shared" ca="1" si="13"/>
        <v>2378096.3695410746</v>
      </c>
      <c r="AD52">
        <f t="shared" ca="1" si="14"/>
        <v>3320447.814834822</v>
      </c>
      <c r="AE52">
        <f t="shared" ca="1" si="15"/>
        <v>919.87916262860563</v>
      </c>
      <c r="AG52" s="2">
        <v>43409</v>
      </c>
      <c r="AH52">
        <f t="shared" ca="1" si="16"/>
        <v>9.4715163644603102</v>
      </c>
      <c r="AI52">
        <f t="shared" ca="1" si="17"/>
        <v>2.1600119987997811E-4</v>
      </c>
      <c r="AJ52">
        <f t="shared" ca="1" si="18"/>
        <v>435823.16693882155</v>
      </c>
      <c r="AK52">
        <f t="shared" ca="1" si="19"/>
        <v>2433880.7335542431</v>
      </c>
      <c r="AL52">
        <f t="shared" ca="1" si="20"/>
        <v>2945859.9905414586</v>
      </c>
      <c r="AM52">
        <f t="shared" ca="1" si="21"/>
        <v>899.46242552120952</v>
      </c>
      <c r="AO52" s="2">
        <v>43409</v>
      </c>
      <c r="AP52">
        <f t="shared" ca="1" si="22"/>
        <v>2710.2932569550344</v>
      </c>
      <c r="AQ52">
        <f t="shared" ca="1" si="23"/>
        <v>8.6115931181731636E-2</v>
      </c>
      <c r="AR52">
        <f t="shared" ca="1" si="24"/>
        <v>26034.710558943181</v>
      </c>
      <c r="AS52">
        <f t="shared" ca="1" si="25"/>
        <v>1067.8846428927925</v>
      </c>
      <c r="AT52">
        <f t="shared" ca="1" si="26"/>
        <v>1722.9952122878219</v>
      </c>
      <c r="AU52">
        <f t="shared" ca="1" si="27"/>
        <v>4957.7442448430784</v>
      </c>
    </row>
    <row r="53" spans="1:48" x14ac:dyDescent="0.2">
      <c r="A53" s="2">
        <f t="shared" si="28"/>
        <v>43416</v>
      </c>
      <c r="B53">
        <v>53</v>
      </c>
      <c r="C53">
        <v>18</v>
      </c>
      <c r="D53">
        <v>359857</v>
      </c>
      <c r="E53">
        <v>40871029</v>
      </c>
      <c r="F53">
        <v>32429356.800000001</v>
      </c>
      <c r="G53">
        <v>3384</v>
      </c>
      <c r="I53" s="2">
        <v>43416</v>
      </c>
      <c r="J53">
        <f>B53*Summary!B$3/Summary!B$2</f>
        <v>42.400000000000006</v>
      </c>
      <c r="K53">
        <f>C53*Summary!C$3/Summary!C$2</f>
        <v>21.599999999999998</v>
      </c>
      <c r="L53">
        <f>D53*Summary!D$3/Summary!D$2</f>
        <v>431828.39999999997</v>
      </c>
      <c r="M53">
        <f>E53*Summary!E$3/Summary!E$2</f>
        <v>35958853.801243469</v>
      </c>
      <c r="N53">
        <f>F53*Summary!F$3/Summary!F$2</f>
        <v>38915228.159999996</v>
      </c>
      <c r="O53">
        <f>G53*Summary!G$3/Summary!G$2</f>
        <v>4060.8</v>
      </c>
      <c r="Q53" s="2">
        <v>43416</v>
      </c>
      <c r="R53">
        <f t="shared" ca="1" si="4"/>
        <v>42.400000000000006</v>
      </c>
      <c r="S53">
        <f t="shared" ca="1" si="5"/>
        <v>21.599999999999998</v>
      </c>
      <c r="T53">
        <f t="shared" ca="1" si="6"/>
        <v>431828.39999999997</v>
      </c>
      <c r="U53">
        <f t="shared" ca="1" si="7"/>
        <v>35958853.801243469</v>
      </c>
      <c r="V53">
        <f t="shared" ca="1" si="8"/>
        <v>38915228.159999996</v>
      </c>
      <c r="W53">
        <f t="shared" ca="1" si="9"/>
        <v>4060.8</v>
      </c>
      <c r="Y53" s="2">
        <v>43416</v>
      </c>
      <c r="Z53">
        <f t="shared" ca="1" si="10"/>
        <v>9.4715163644603102</v>
      </c>
      <c r="AA53">
        <f t="shared" ca="1" si="11"/>
        <v>21.599999999999998</v>
      </c>
      <c r="AB53">
        <f t="shared" ca="1" si="12"/>
        <v>431828.39999999997</v>
      </c>
      <c r="AC53">
        <f t="shared" ca="1" si="13"/>
        <v>2645056.5655076774</v>
      </c>
      <c r="AD53">
        <f t="shared" ca="1" si="14"/>
        <v>2828796.0955764037</v>
      </c>
      <c r="AE53">
        <f t="shared" ca="1" si="15"/>
        <v>1167.6692955107833</v>
      </c>
      <c r="AG53" s="2">
        <v>43416</v>
      </c>
      <c r="AH53">
        <f t="shared" ca="1" si="16"/>
        <v>9.4715163644603102</v>
      </c>
      <c r="AI53">
        <f t="shared" ca="1" si="17"/>
        <v>19.440021600119987</v>
      </c>
      <c r="AJ53">
        <f t="shared" ca="1" si="18"/>
        <v>433026.83008164645</v>
      </c>
      <c r="AK53">
        <f t="shared" ca="1" si="19"/>
        <v>2602821.3991169906</v>
      </c>
      <c r="AL53">
        <f t="shared" ca="1" si="20"/>
        <v>2852208.8745694146</v>
      </c>
      <c r="AM53">
        <f t="shared" ca="1" si="21"/>
        <v>1114.0279215128685</v>
      </c>
      <c r="AO53" s="2">
        <v>43416</v>
      </c>
      <c r="AP53">
        <f t="shared" ca="1" si="22"/>
        <v>2710.2932569550344</v>
      </c>
      <c r="AQ53">
        <f t="shared" ca="1" si="23"/>
        <v>7750.3993645291175</v>
      </c>
      <c r="AR53">
        <f t="shared" ca="1" si="24"/>
        <v>25867.666156018913</v>
      </c>
      <c r="AS53">
        <f t="shared" ca="1" si="25"/>
        <v>1142.0087114337725</v>
      </c>
      <c r="AT53">
        <f t="shared" ca="1" si="26"/>
        <v>1668.2198920202811</v>
      </c>
      <c r="AU53">
        <f t="shared" ca="1" si="27"/>
        <v>6140.407158503016</v>
      </c>
    </row>
    <row r="54" spans="1:48" x14ac:dyDescent="0.2">
      <c r="A54" s="2">
        <f t="shared" si="28"/>
        <v>43423</v>
      </c>
      <c r="B54">
        <v>58</v>
      </c>
      <c r="C54">
        <v>18</v>
      </c>
      <c r="D54">
        <v>388931</v>
      </c>
      <c r="E54">
        <v>37239004</v>
      </c>
      <c r="F54">
        <v>20422828.800000001</v>
      </c>
      <c r="G54">
        <v>6096</v>
      </c>
      <c r="I54" s="2">
        <v>43423</v>
      </c>
      <c r="J54">
        <f>B54*Summary!B$3/Summary!B$2</f>
        <v>46.400000000000006</v>
      </c>
      <c r="K54">
        <f>C54*Summary!C$3/Summary!C$2</f>
        <v>21.599999999999998</v>
      </c>
      <c r="L54">
        <f>D54*Summary!D$3/Summary!D$2</f>
        <v>466717.19999999995</v>
      </c>
      <c r="M54">
        <f>E54*Summary!E$3/Summary!E$2</f>
        <v>32763351.775163785</v>
      </c>
      <c r="N54">
        <f>F54*Summary!F$3/Summary!F$2</f>
        <v>24507394.559999999</v>
      </c>
      <c r="O54">
        <f>G54*Summary!G$3/Summary!G$2</f>
        <v>7315.2000000000007</v>
      </c>
      <c r="Q54" s="2">
        <v>43423</v>
      </c>
      <c r="R54">
        <f t="shared" ca="1" si="4"/>
        <v>46.400000000000006</v>
      </c>
      <c r="S54">
        <f t="shared" ca="1" si="5"/>
        <v>21.599999999999998</v>
      </c>
      <c r="T54">
        <f t="shared" ca="1" si="6"/>
        <v>466717.19999999995</v>
      </c>
      <c r="U54">
        <f t="shared" ca="1" si="7"/>
        <v>32763351.775163785</v>
      </c>
      <c r="V54">
        <f t="shared" ca="1" si="8"/>
        <v>24507394.559999999</v>
      </c>
      <c r="W54">
        <f t="shared" ca="1" si="9"/>
        <v>7315.2000000000007</v>
      </c>
      <c r="Y54" s="2">
        <v>43423</v>
      </c>
      <c r="Z54">
        <f t="shared" ca="1" si="10"/>
        <v>9.9979460364200108</v>
      </c>
      <c r="AA54">
        <f t="shared" ca="1" si="11"/>
        <v>21.599999999999998</v>
      </c>
      <c r="AB54">
        <f t="shared" ca="1" si="12"/>
        <v>466717.19999999995</v>
      </c>
      <c r="AC54">
        <f t="shared" ca="1" si="13"/>
        <v>2443881.1188320969</v>
      </c>
      <c r="AD54">
        <f t="shared" ca="1" si="14"/>
        <v>1909424.8546180609</v>
      </c>
      <c r="AE54">
        <f t="shared" ca="1" si="15"/>
        <v>1925.7161548623656</v>
      </c>
      <c r="AG54" s="2">
        <v>43423</v>
      </c>
      <c r="AH54">
        <f t="shared" ca="1" si="16"/>
        <v>9.9979460364200108</v>
      </c>
      <c r="AI54">
        <f t="shared" ca="1" si="17"/>
        <v>21.384002160011995</v>
      </c>
      <c r="AJ54">
        <f t="shared" ca="1" si="18"/>
        <v>456610.08902449388</v>
      </c>
      <c r="AK54">
        <f t="shared" ca="1" si="19"/>
        <v>2475669.1748890756</v>
      </c>
      <c r="AL54">
        <f t="shared" ca="1" si="20"/>
        <v>2097981.6586083313</v>
      </c>
      <c r="AM54">
        <f t="shared" ca="1" si="21"/>
        <v>1763.3785081924661</v>
      </c>
      <c r="AO54" s="2">
        <v>43423</v>
      </c>
      <c r="AP54">
        <f t="shared" ca="1" si="22"/>
        <v>2860.9321552339929</v>
      </c>
      <c r="AQ54">
        <f t="shared" ca="1" si="23"/>
        <v>8525.4306893889097</v>
      </c>
      <c r="AR54">
        <f t="shared" ca="1" si="24"/>
        <v>27276.456158914349</v>
      </c>
      <c r="AS54">
        <f t="shared" ca="1" si="25"/>
        <v>1086.219655835981</v>
      </c>
      <c r="AT54">
        <f t="shared" ca="1" si="26"/>
        <v>1227.082198358451</v>
      </c>
      <c r="AU54">
        <f t="shared" ca="1" si="27"/>
        <v>9719.5607091705297</v>
      </c>
    </row>
    <row r="55" spans="1:48" x14ac:dyDescent="0.2">
      <c r="A55" s="2">
        <f t="shared" si="28"/>
        <v>43430</v>
      </c>
      <c r="B55">
        <v>52</v>
      </c>
      <c r="C55">
        <v>20</v>
      </c>
      <c r="D55">
        <v>303303</v>
      </c>
      <c r="E55">
        <v>38408351</v>
      </c>
      <c r="F55">
        <v>6884385.5999999996</v>
      </c>
      <c r="G55">
        <v>3960</v>
      </c>
      <c r="I55" s="2">
        <v>43430</v>
      </c>
      <c r="J55">
        <f>B55*Summary!B$3/Summary!B$2</f>
        <v>41.6</v>
      </c>
      <c r="K55">
        <f>C55*Summary!C$3/Summary!C$2</f>
        <v>23.999999999999996</v>
      </c>
      <c r="L55">
        <f>D55*Summary!D$3/Summary!D$2</f>
        <v>363963.6</v>
      </c>
      <c r="M55">
        <f>E55*Summary!E$3/Summary!E$2</f>
        <v>33792158.214461476</v>
      </c>
      <c r="N55">
        <f>F55*Summary!F$3/Summary!F$2</f>
        <v>8261262.7199999997</v>
      </c>
      <c r="O55">
        <f>G55*Summary!G$3/Summary!G$2</f>
        <v>4752</v>
      </c>
      <c r="Q55" s="2">
        <v>43430</v>
      </c>
      <c r="R55">
        <f t="shared" ca="1" si="4"/>
        <v>41.6</v>
      </c>
      <c r="S55">
        <f t="shared" ca="1" si="5"/>
        <v>21.599999999999998</v>
      </c>
      <c r="T55">
        <f t="shared" ca="1" si="6"/>
        <v>363963.6</v>
      </c>
      <c r="U55">
        <f t="shared" ca="1" si="7"/>
        <v>33792158.214461476</v>
      </c>
      <c r="V55">
        <f t="shared" ca="1" si="8"/>
        <v>8261262.7199999997</v>
      </c>
      <c r="W55">
        <f t="shared" ca="1" si="9"/>
        <v>4752</v>
      </c>
      <c r="Y55" s="2">
        <v>43430</v>
      </c>
      <c r="Z55">
        <f t="shared" ca="1" si="10"/>
        <v>9.3638834257769581</v>
      </c>
      <c r="AA55">
        <f t="shared" ca="1" si="11"/>
        <v>21.599999999999998</v>
      </c>
      <c r="AB55">
        <f t="shared" ca="1" si="12"/>
        <v>363963.6</v>
      </c>
      <c r="AC55">
        <f t="shared" ca="1" si="13"/>
        <v>2508958.8614961058</v>
      </c>
      <c r="AD55">
        <f t="shared" ca="1" si="14"/>
        <v>757686.35905427032</v>
      </c>
      <c r="AE55">
        <f t="shared" ca="1" si="15"/>
        <v>1334.5810907425575</v>
      </c>
      <c r="AG55" s="2">
        <v>43430</v>
      </c>
      <c r="AH55">
        <f t="shared" ca="1" si="16"/>
        <v>9.3638834257769581</v>
      </c>
      <c r="AI55">
        <f t="shared" ca="1" si="17"/>
        <v>21.578400216001196</v>
      </c>
      <c r="AJ55">
        <f t="shared" ca="1" si="18"/>
        <v>391757.54670734814</v>
      </c>
      <c r="AK55">
        <f t="shared" ca="1" si="19"/>
        <v>2502300.9241746999</v>
      </c>
      <c r="AL55">
        <f t="shared" ca="1" si="20"/>
        <v>1025745.4189650824</v>
      </c>
      <c r="AM55">
        <f t="shared" ca="1" si="21"/>
        <v>1420.3405742325392</v>
      </c>
      <c r="AO55" s="2">
        <v>43430</v>
      </c>
      <c r="AP55">
        <f t="shared" ca="1" si="22"/>
        <v>2679.4938773504819</v>
      </c>
      <c r="AQ55">
        <f t="shared" ca="1" si="23"/>
        <v>8602.933821874889</v>
      </c>
      <c r="AR55">
        <f t="shared" ca="1" si="24"/>
        <v>23402.368463903142</v>
      </c>
      <c r="AS55">
        <f t="shared" ca="1" si="25"/>
        <v>1097.9045488890429</v>
      </c>
      <c r="AT55">
        <f t="shared" ca="1" si="26"/>
        <v>599.94516086223007</v>
      </c>
      <c r="AU55">
        <f t="shared" ca="1" si="27"/>
        <v>7828.7709500906103</v>
      </c>
    </row>
    <row r="56" spans="1:48" x14ac:dyDescent="0.2">
      <c r="A56" s="2">
        <f t="shared" si="28"/>
        <v>43437</v>
      </c>
      <c r="B56">
        <v>73</v>
      </c>
      <c r="C56">
        <v>20</v>
      </c>
      <c r="D56">
        <v>270781</v>
      </c>
      <c r="E56">
        <v>34923918</v>
      </c>
      <c r="F56">
        <v>14128684.800000001</v>
      </c>
      <c r="G56">
        <v>2988</v>
      </c>
      <c r="I56" s="2">
        <v>43437</v>
      </c>
      <c r="J56">
        <f>B56*Summary!B$3/Summary!B$2</f>
        <v>58.400000000000006</v>
      </c>
      <c r="K56">
        <f>C56*Summary!C$3/Summary!C$2</f>
        <v>23.999999999999996</v>
      </c>
      <c r="L56">
        <f>D56*Summary!D$3/Summary!D$2</f>
        <v>324937.19999999995</v>
      </c>
      <c r="M56">
        <f>E56*Summary!E$3/Summary!E$2</f>
        <v>30726509.516768351</v>
      </c>
      <c r="N56">
        <f>F56*Summary!F$3/Summary!F$2</f>
        <v>16954421.760000002</v>
      </c>
      <c r="O56">
        <f>G56*Summary!G$3/Summary!G$2</f>
        <v>3585.6</v>
      </c>
      <c r="Q56" s="2">
        <v>43437</v>
      </c>
      <c r="R56">
        <f t="shared" ca="1" si="4"/>
        <v>58.400000000000006</v>
      </c>
      <c r="S56">
        <f t="shared" ca="1" si="5"/>
        <v>21.599999999999998</v>
      </c>
      <c r="T56">
        <f t="shared" ca="1" si="6"/>
        <v>324937.19999999995</v>
      </c>
      <c r="U56">
        <f t="shared" ca="1" si="7"/>
        <v>30726509.516768351</v>
      </c>
      <c r="V56">
        <f t="shared" ca="1" si="8"/>
        <v>16954421.760000002</v>
      </c>
      <c r="W56">
        <f t="shared" ca="1" si="9"/>
        <v>3585.6</v>
      </c>
      <c r="Y56" s="2">
        <v>43437</v>
      </c>
      <c r="Z56">
        <f t="shared" ca="1" si="10"/>
        <v>11.477510751659544</v>
      </c>
      <c r="AA56">
        <f t="shared" ca="1" si="11"/>
        <v>21.599999999999998</v>
      </c>
      <c r="AB56">
        <f t="shared" ca="1" si="12"/>
        <v>324937.19999999995</v>
      </c>
      <c r="AC56">
        <f t="shared" ca="1" si="13"/>
        <v>2314121.9604404033</v>
      </c>
      <c r="AD56">
        <f t="shared" ca="1" si="14"/>
        <v>1396016.4477366724</v>
      </c>
      <c r="AE56">
        <f t="shared" ca="1" si="15"/>
        <v>1050.4552678309046</v>
      </c>
      <c r="AG56" s="2">
        <v>43437</v>
      </c>
      <c r="AH56">
        <f t="shared" ca="1" si="16"/>
        <v>11.477510751659544</v>
      </c>
      <c r="AI56">
        <f t="shared" ca="1" si="17"/>
        <v>21.597840021600117</v>
      </c>
      <c r="AJ56">
        <f t="shared" ca="1" si="18"/>
        <v>344983.3040122044</v>
      </c>
      <c r="AK56">
        <f t="shared" ca="1" si="19"/>
        <v>2351757.7531872625</v>
      </c>
      <c r="AL56">
        <f t="shared" ca="1" si="20"/>
        <v>1321962.2419823543</v>
      </c>
      <c r="AM56">
        <f t="shared" ca="1" si="21"/>
        <v>1124.4323291112314</v>
      </c>
      <c r="AO56" s="2">
        <v>43437</v>
      </c>
      <c r="AP56">
        <f t="shared" ca="1" si="22"/>
        <v>3284.312542981525</v>
      </c>
      <c r="AQ56">
        <f t="shared" ca="1" si="23"/>
        <v>8610.6841351234871</v>
      </c>
      <c r="AR56">
        <f t="shared" ca="1" si="24"/>
        <v>20608.221748997621</v>
      </c>
      <c r="AS56">
        <f t="shared" ca="1" si="25"/>
        <v>1031.8525282729368</v>
      </c>
      <c r="AT56">
        <f t="shared" ca="1" si="26"/>
        <v>773.19852982633324</v>
      </c>
      <c r="AU56">
        <f t="shared" ca="1" si="27"/>
        <v>6197.755181531209</v>
      </c>
    </row>
    <row r="57" spans="1:48" x14ac:dyDescent="0.2">
      <c r="A57" s="2">
        <f t="shared" si="28"/>
        <v>43444</v>
      </c>
      <c r="B57">
        <v>68</v>
      </c>
      <c r="C57">
        <v>20</v>
      </c>
      <c r="D57">
        <v>269663</v>
      </c>
      <c r="E57">
        <v>34013004</v>
      </c>
      <c r="F57">
        <v>60130790.399999999</v>
      </c>
      <c r="G57">
        <v>3096</v>
      </c>
      <c r="I57" s="2">
        <v>43444</v>
      </c>
      <c r="J57">
        <f>B57*Summary!B$3/Summary!B$2</f>
        <v>54.400000000000006</v>
      </c>
      <c r="K57">
        <f>C57*Summary!C$3/Summary!C$2</f>
        <v>23.999999999999996</v>
      </c>
      <c r="L57">
        <f>D57*Summary!D$3/Summary!D$2</f>
        <v>323595.59999999998</v>
      </c>
      <c r="M57">
        <f>E57*Summary!E$3/Summary!E$2</f>
        <v>29925075.734626334</v>
      </c>
      <c r="N57">
        <f>F57*Summary!F$3/Summary!F$2</f>
        <v>72156948.480000004</v>
      </c>
      <c r="O57">
        <f>G57*Summary!G$3/Summary!G$2</f>
        <v>3715.2000000000003</v>
      </c>
      <c r="Q57" s="2">
        <v>43444</v>
      </c>
      <c r="R57">
        <f t="shared" ca="1" si="4"/>
        <v>54.400000000000006</v>
      </c>
      <c r="S57">
        <f t="shared" ca="1" si="5"/>
        <v>23.999999999999996</v>
      </c>
      <c r="T57">
        <f t="shared" ca="1" si="6"/>
        <v>323595.59999999998</v>
      </c>
      <c r="U57">
        <f t="shared" ca="1" si="7"/>
        <v>29925075.734626334</v>
      </c>
      <c r="V57">
        <f t="shared" ca="1" si="8"/>
        <v>72156948.480000004</v>
      </c>
      <c r="W57">
        <f t="shared" ca="1" si="9"/>
        <v>3715.2000000000003</v>
      </c>
      <c r="Y57" s="2">
        <v>43444</v>
      </c>
      <c r="Z57">
        <f t="shared" ca="1" si="10"/>
        <v>10.999155447129446</v>
      </c>
      <c r="AA57">
        <f t="shared" ca="1" si="11"/>
        <v>23.999999999999996</v>
      </c>
      <c r="AB57">
        <f t="shared" ca="1" si="12"/>
        <v>323595.59999999998</v>
      </c>
      <c r="AC57">
        <f t="shared" ca="1" si="13"/>
        <v>2262715.5917476728</v>
      </c>
      <c r="AD57">
        <f t="shared" ca="1" si="14"/>
        <v>4781194.7593474807</v>
      </c>
      <c r="AE57">
        <f t="shared" ca="1" si="15"/>
        <v>1082.6419931526707</v>
      </c>
      <c r="AG57" s="2">
        <v>43444</v>
      </c>
      <c r="AH57">
        <f t="shared" ca="1" si="16"/>
        <v>10.999155447129446</v>
      </c>
      <c r="AI57">
        <f t="shared" ca="1" si="17"/>
        <v>23.759784002160011</v>
      </c>
      <c r="AJ57">
        <f t="shared" ca="1" si="18"/>
        <v>330011.91120366135</v>
      </c>
      <c r="AK57">
        <f t="shared" ca="1" si="19"/>
        <v>2280524.0240355907</v>
      </c>
      <c r="AL57">
        <f t="shared" ca="1" si="20"/>
        <v>4089348.2558744554</v>
      </c>
      <c r="AM57">
        <f t="shared" ca="1" si="21"/>
        <v>1091.0000603443827</v>
      </c>
      <c r="AO57" s="2">
        <v>43444</v>
      </c>
      <c r="AP57">
        <f t="shared" ca="1" si="22"/>
        <v>3147.4302206153461</v>
      </c>
      <c r="AQ57">
        <f t="shared" ca="1" si="23"/>
        <v>9472.6136945523485</v>
      </c>
      <c r="AR57">
        <f t="shared" ca="1" si="24"/>
        <v>19713.877647988927</v>
      </c>
      <c r="AS57">
        <f t="shared" ca="1" si="25"/>
        <v>1000.5981597378077</v>
      </c>
      <c r="AT57">
        <f t="shared" ca="1" si="26"/>
        <v>2391.8066333336424</v>
      </c>
      <c r="AU57">
        <f t="shared" ca="1" si="27"/>
        <v>6013.4799596120229</v>
      </c>
    </row>
    <row r="58" spans="1:48" x14ac:dyDescent="0.2">
      <c r="A58" s="2">
        <f t="shared" si="28"/>
        <v>43451</v>
      </c>
      <c r="B58">
        <v>59</v>
      </c>
      <c r="C58">
        <v>20</v>
      </c>
      <c r="D58">
        <v>392770</v>
      </c>
      <c r="E58">
        <v>36295419</v>
      </c>
      <c r="F58">
        <v>84172550.400000006</v>
      </c>
      <c r="G58">
        <v>3564</v>
      </c>
      <c r="I58" s="2">
        <v>43451</v>
      </c>
      <c r="J58">
        <f>B58*Summary!B$3/Summary!B$2</f>
        <v>47.2</v>
      </c>
      <c r="K58">
        <f>C58*Summary!C$3/Summary!C$2</f>
        <v>23.999999999999996</v>
      </c>
      <c r="L58">
        <f>D58*Summary!D$3/Summary!D$2</f>
        <v>471323.99999999994</v>
      </c>
      <c r="M58">
        <f>E58*Summary!E$3/Summary!E$2</f>
        <v>31933173.629562259</v>
      </c>
      <c r="N58">
        <f>F58*Summary!F$3/Summary!F$2</f>
        <v>101007060.48</v>
      </c>
      <c r="O58">
        <f>G58*Summary!G$3/Summary!G$2</f>
        <v>4276.8</v>
      </c>
      <c r="Q58" s="2">
        <v>43451</v>
      </c>
      <c r="R58">
        <f t="shared" ca="1" si="4"/>
        <v>47.2</v>
      </c>
      <c r="S58">
        <f t="shared" ca="1" si="5"/>
        <v>23.999999999999996</v>
      </c>
      <c r="T58">
        <f t="shared" ca="1" si="6"/>
        <v>471323.99999999994</v>
      </c>
      <c r="U58">
        <f t="shared" ca="1" si="7"/>
        <v>31933173.629562259</v>
      </c>
      <c r="V58">
        <f t="shared" ca="1" si="8"/>
        <v>101007060.48</v>
      </c>
      <c r="W58">
        <f t="shared" ca="1" si="9"/>
        <v>4276.8</v>
      </c>
      <c r="Y58" s="2">
        <v>43451</v>
      </c>
      <c r="Z58">
        <f t="shared" ca="1" si="10"/>
        <v>10.101019259674439</v>
      </c>
      <c r="AA58">
        <f t="shared" ca="1" si="11"/>
        <v>23.999999999999996</v>
      </c>
      <c r="AB58">
        <f t="shared" ca="1" si="12"/>
        <v>471323.99999999994</v>
      </c>
      <c r="AC58">
        <f t="shared" ca="1" si="13"/>
        <v>2391144.2143896823</v>
      </c>
      <c r="AD58">
        <f t="shared" ca="1" si="14"/>
        <v>6363542.8454297232</v>
      </c>
      <c r="AE58">
        <f t="shared" ca="1" si="15"/>
        <v>1220.2564170794083</v>
      </c>
      <c r="AG58" s="2">
        <v>43451</v>
      </c>
      <c r="AH58">
        <f t="shared" ca="1" si="16"/>
        <v>10.101019259674439</v>
      </c>
      <c r="AI58">
        <f t="shared" ca="1" si="17"/>
        <v>23.975978400216</v>
      </c>
      <c r="AJ58">
        <f t="shared" ca="1" si="18"/>
        <v>428930.37336109835</v>
      </c>
      <c r="AK58">
        <f t="shared" ca="1" si="19"/>
        <v>2369020.1763188639</v>
      </c>
      <c r="AL58">
        <f t="shared" ca="1" si="20"/>
        <v>5908703.9275186695</v>
      </c>
      <c r="AM58">
        <f t="shared" ca="1" si="21"/>
        <v>1194.4051457324031</v>
      </c>
      <c r="AO58" s="2">
        <v>43451</v>
      </c>
      <c r="AP58">
        <f t="shared" ca="1" si="22"/>
        <v>2890.4267631942694</v>
      </c>
      <c r="AQ58">
        <f t="shared" ca="1" si="23"/>
        <v>9558.8066504952349</v>
      </c>
      <c r="AR58">
        <f t="shared" ca="1" si="24"/>
        <v>25622.956665732276</v>
      </c>
      <c r="AS58">
        <f t="shared" ca="1" si="25"/>
        <v>1039.426554521312</v>
      </c>
      <c r="AT58">
        <f t="shared" ca="1" si="26"/>
        <v>3455.9241140546119</v>
      </c>
      <c r="AU58">
        <f t="shared" ca="1" si="27"/>
        <v>6583.4381395469954</v>
      </c>
    </row>
    <row r="59" spans="1:48" x14ac:dyDescent="0.2">
      <c r="A59" s="2">
        <f t="shared" si="28"/>
        <v>43458</v>
      </c>
      <c r="B59">
        <v>73</v>
      </c>
      <c r="C59">
        <v>20</v>
      </c>
      <c r="D59">
        <v>311237</v>
      </c>
      <c r="E59">
        <v>39796196</v>
      </c>
      <c r="F59">
        <v>32429356.800000001</v>
      </c>
      <c r="G59">
        <v>1323</v>
      </c>
      <c r="I59" s="2">
        <v>43458</v>
      </c>
      <c r="J59">
        <f>B59*Summary!B$3/Summary!B$2</f>
        <v>58.400000000000006</v>
      </c>
      <c r="K59">
        <f>C59*Summary!C$3/Summary!C$2</f>
        <v>23.999999999999996</v>
      </c>
      <c r="L59">
        <f>D59*Summary!D$3/Summary!D$2</f>
        <v>373484.39999999997</v>
      </c>
      <c r="M59">
        <f>E59*Summary!E$3/Summary!E$2</f>
        <v>35013201.987393804</v>
      </c>
      <c r="N59">
        <f>F59*Summary!F$3/Summary!F$2</f>
        <v>38915228.159999996</v>
      </c>
      <c r="O59">
        <f>G59*Summary!G$3/Summary!G$2</f>
        <v>1587.6</v>
      </c>
      <c r="Q59" s="2">
        <v>43458</v>
      </c>
      <c r="R59">
        <f t="shared" ca="1" si="4"/>
        <v>58.400000000000006</v>
      </c>
      <c r="S59">
        <f t="shared" ca="1" si="5"/>
        <v>23.999999999999996</v>
      </c>
      <c r="T59">
        <f t="shared" ca="1" si="6"/>
        <v>373484.39999999997</v>
      </c>
      <c r="U59">
        <f t="shared" ca="1" si="7"/>
        <v>35013201.987393804</v>
      </c>
      <c r="V59">
        <f t="shared" ca="1" si="8"/>
        <v>38915228.159999996</v>
      </c>
      <c r="W59">
        <f t="shared" ca="1" si="9"/>
        <v>1587.6</v>
      </c>
      <c r="Y59" s="2">
        <v>43458</v>
      </c>
      <c r="Z59">
        <f t="shared" ca="1" si="10"/>
        <v>11.477510751659544</v>
      </c>
      <c r="AA59">
        <f t="shared" ca="1" si="11"/>
        <v>23.999999999999996</v>
      </c>
      <c r="AB59">
        <f t="shared" ca="1" si="12"/>
        <v>373484.39999999997</v>
      </c>
      <c r="AC59">
        <f t="shared" ca="1" si="13"/>
        <v>2585812.6445238213</v>
      </c>
      <c r="AD59">
        <f t="shared" ca="1" si="14"/>
        <v>2828796.0955764037</v>
      </c>
      <c r="AE59">
        <f t="shared" ca="1" si="15"/>
        <v>525.56922470952486</v>
      </c>
      <c r="AG59" s="2">
        <v>43458</v>
      </c>
      <c r="AH59">
        <f t="shared" ca="1" si="16"/>
        <v>11.477510751659544</v>
      </c>
      <c r="AI59">
        <f t="shared" ca="1" si="17"/>
        <v>23.997597840021598</v>
      </c>
      <c r="AJ59">
        <f t="shared" ca="1" si="18"/>
        <v>390118.1920083295</v>
      </c>
      <c r="AK59">
        <f t="shared" ca="1" si="19"/>
        <v>2542454.1508828299</v>
      </c>
      <c r="AL59">
        <f t="shared" ca="1" si="20"/>
        <v>3444777.661964857</v>
      </c>
      <c r="AM59">
        <f t="shared" ca="1" si="21"/>
        <v>659.3364089141005</v>
      </c>
      <c r="AO59" s="2">
        <v>43458</v>
      </c>
      <c r="AP59">
        <f t="shared" ca="1" si="22"/>
        <v>3284.312542981525</v>
      </c>
      <c r="AQ59">
        <f t="shared" ca="1" si="23"/>
        <v>9567.4259460895228</v>
      </c>
      <c r="AR59">
        <f t="shared" ca="1" si="24"/>
        <v>23304.438550282041</v>
      </c>
      <c r="AS59">
        <f t="shared" ca="1" si="25"/>
        <v>1115.5220983330487</v>
      </c>
      <c r="AT59">
        <f t="shared" ca="1" si="26"/>
        <v>2014.8056723736393</v>
      </c>
      <c r="AU59">
        <f t="shared" ca="1" si="27"/>
        <v>3634.1943742844041</v>
      </c>
    </row>
    <row r="60" spans="1:48" x14ac:dyDescent="0.2">
      <c r="A60" s="2"/>
      <c r="B60"/>
      <c r="C60"/>
      <c r="D60" s="3"/>
      <c r="E60" s="4"/>
      <c r="F60" s="4"/>
      <c r="G60" s="4"/>
    </row>
    <row r="61" spans="1:48" x14ac:dyDescent="0.2">
      <c r="A61" s="2"/>
      <c r="B61"/>
      <c r="C61"/>
      <c r="D61" s="3"/>
      <c r="E61" s="4"/>
      <c r="F61" s="4"/>
      <c r="G61" s="4"/>
      <c r="AP61">
        <f ca="1">SUM(AP8:AP60)</f>
        <v>143054.27955897155</v>
      </c>
      <c r="AQ61">
        <f t="shared" ref="AQ61:AU61" ca="1" si="29">SUM(AQ8:AQ60)</f>
        <v>263981.17965577677</v>
      </c>
      <c r="AR61">
        <f t="shared" ca="1" si="29"/>
        <v>1295345.5554628849</v>
      </c>
      <c r="AS61">
        <f t="shared" ca="1" si="29"/>
        <v>56890.287383799339</v>
      </c>
      <c r="AT61">
        <f t="shared" ca="1" si="29"/>
        <v>56408.203165507104</v>
      </c>
      <c r="AU61">
        <f t="shared" ca="1" si="29"/>
        <v>198232.62384846527</v>
      </c>
      <c r="AV61">
        <f ca="1">SUM(AP61:AU61)</f>
        <v>2013912.1290754052</v>
      </c>
    </row>
    <row r="62" spans="1:48" x14ac:dyDescent="0.2">
      <c r="A62" s="2"/>
      <c r="B62"/>
      <c r="C62"/>
      <c r="D62" s="3"/>
      <c r="E62" s="4"/>
      <c r="F62" s="4"/>
      <c r="G62" s="4"/>
    </row>
    <row r="63" spans="1:48" x14ac:dyDescent="0.2">
      <c r="A63" s="2"/>
      <c r="B63"/>
      <c r="C63"/>
      <c r="D63" s="3"/>
      <c r="E63" s="4"/>
      <c r="F63" s="4"/>
      <c r="G63" s="4"/>
    </row>
    <row r="64" spans="1:48" x14ac:dyDescent="0.2">
      <c r="A64" s="2"/>
      <c r="B64"/>
      <c r="C64"/>
      <c r="D64" s="3"/>
      <c r="E64" s="4"/>
      <c r="F64" s="4"/>
      <c r="G64" s="4"/>
    </row>
    <row r="65" spans="1:7" x14ac:dyDescent="0.2">
      <c r="A65" s="2"/>
      <c r="B65"/>
      <c r="C65"/>
      <c r="D65" s="3"/>
      <c r="E65" s="4"/>
      <c r="F65" s="4"/>
      <c r="G65" s="4"/>
    </row>
    <row r="66" spans="1:7" x14ac:dyDescent="0.2">
      <c r="A66" s="2"/>
      <c r="B66"/>
      <c r="C66"/>
      <c r="D66" s="3"/>
      <c r="E66" s="4"/>
      <c r="F66" s="4"/>
      <c r="G66" s="4"/>
    </row>
    <row r="67" spans="1:7" x14ac:dyDescent="0.2">
      <c r="A67" s="2"/>
      <c r="B67"/>
      <c r="C67"/>
      <c r="D67" s="3"/>
      <c r="E67" s="4"/>
      <c r="F67" s="4"/>
      <c r="G67" s="4"/>
    </row>
    <row r="68" spans="1:7" x14ac:dyDescent="0.2">
      <c r="A68" s="2"/>
      <c r="B68"/>
      <c r="C68"/>
      <c r="D68" s="3"/>
      <c r="E68" s="4"/>
      <c r="F68" s="4"/>
      <c r="G68" s="4"/>
    </row>
    <row r="69" spans="1:7" x14ac:dyDescent="0.2">
      <c r="A69" s="2"/>
      <c r="B69"/>
      <c r="C69"/>
      <c r="D69" s="3"/>
      <c r="E69" s="4"/>
      <c r="F69" s="4"/>
      <c r="G69" s="4"/>
    </row>
    <row r="70" spans="1:7" x14ac:dyDescent="0.2">
      <c r="A70" s="2"/>
      <c r="B70"/>
      <c r="C70"/>
      <c r="D70" s="3"/>
      <c r="E70" s="4"/>
      <c r="F70" s="4"/>
      <c r="G70" s="4"/>
    </row>
    <row r="71" spans="1:7" x14ac:dyDescent="0.2">
      <c r="A71" s="2"/>
      <c r="B71"/>
      <c r="C71"/>
      <c r="D71" s="3"/>
      <c r="E71" s="4"/>
      <c r="F71" s="4"/>
      <c r="G71" s="4"/>
    </row>
    <row r="72" spans="1:7" x14ac:dyDescent="0.2">
      <c r="A72" s="2"/>
      <c r="B72"/>
      <c r="C72"/>
      <c r="D72" s="3"/>
      <c r="E72" s="4"/>
      <c r="F72" s="4"/>
      <c r="G72" s="4"/>
    </row>
    <row r="73" spans="1:7" x14ac:dyDescent="0.2">
      <c r="A73" s="2"/>
      <c r="B73"/>
      <c r="C73"/>
      <c r="D73" s="3"/>
      <c r="E73" s="4"/>
      <c r="F73" s="4"/>
      <c r="G73" s="4"/>
    </row>
    <row r="74" spans="1:7" x14ac:dyDescent="0.2">
      <c r="A74" s="2"/>
      <c r="B74"/>
      <c r="C74"/>
      <c r="D74" s="3"/>
      <c r="E74" s="4"/>
      <c r="F74" s="4"/>
      <c r="G74" s="4"/>
    </row>
    <row r="75" spans="1:7" x14ac:dyDescent="0.2">
      <c r="A75" s="2"/>
      <c r="B75"/>
      <c r="C75"/>
      <c r="D75" s="3"/>
      <c r="E75" s="4"/>
      <c r="F75" s="4"/>
      <c r="G75" s="4"/>
    </row>
    <row r="76" spans="1:7" x14ac:dyDescent="0.2">
      <c r="A76" s="2"/>
      <c r="B76"/>
      <c r="C76"/>
      <c r="D76" s="3"/>
      <c r="E76" s="4"/>
      <c r="F76" s="4"/>
      <c r="G76" s="4"/>
    </row>
    <row r="77" spans="1:7" x14ac:dyDescent="0.2">
      <c r="A77" s="2"/>
      <c r="B77"/>
      <c r="C77"/>
      <c r="D77" s="3"/>
      <c r="E77" s="4"/>
      <c r="F77" s="4"/>
      <c r="G77" s="4"/>
    </row>
    <row r="78" spans="1:7" x14ac:dyDescent="0.2">
      <c r="A78" s="2"/>
      <c r="B78"/>
      <c r="C78"/>
      <c r="D78" s="3"/>
      <c r="E78" s="4"/>
      <c r="F78" s="4"/>
      <c r="G78" s="4"/>
    </row>
    <row r="79" spans="1:7" x14ac:dyDescent="0.2">
      <c r="A79" s="2"/>
      <c r="B79"/>
      <c r="C79"/>
      <c r="D79" s="3"/>
      <c r="E79" s="4"/>
      <c r="F79" s="4"/>
      <c r="G79" s="4"/>
    </row>
    <row r="80" spans="1:7" x14ac:dyDescent="0.2">
      <c r="A80" s="2"/>
      <c r="B80"/>
      <c r="C80"/>
      <c r="D80" s="3"/>
      <c r="E80" s="4"/>
      <c r="F80" s="4"/>
      <c r="G80" s="4"/>
    </row>
    <row r="81" spans="1:7" x14ac:dyDescent="0.2">
      <c r="A81" s="2"/>
      <c r="B81"/>
      <c r="C81"/>
      <c r="D81" s="3"/>
      <c r="E81" s="4"/>
      <c r="F81" s="4"/>
      <c r="G81" s="4"/>
    </row>
    <row r="82" spans="1:7" x14ac:dyDescent="0.2">
      <c r="A82" s="2"/>
      <c r="B82"/>
      <c r="C82"/>
      <c r="D82" s="3"/>
      <c r="E82" s="4"/>
      <c r="F82" s="4"/>
      <c r="G82" s="4"/>
    </row>
    <row r="83" spans="1:7" x14ac:dyDescent="0.2">
      <c r="A83" s="2"/>
      <c r="B83"/>
      <c r="C83"/>
      <c r="D83" s="3"/>
      <c r="E83" s="4"/>
      <c r="F83" s="4"/>
      <c r="G83" s="4"/>
    </row>
    <row r="84" spans="1:7" x14ac:dyDescent="0.2">
      <c r="A84" s="2"/>
      <c r="B84"/>
      <c r="C84"/>
      <c r="D84" s="3"/>
      <c r="E84" s="4"/>
      <c r="F84" s="4"/>
      <c r="G84" s="4"/>
    </row>
    <row r="85" spans="1:7" x14ac:dyDescent="0.2">
      <c r="A85" s="2"/>
      <c r="B85"/>
      <c r="C85"/>
      <c r="D85" s="3"/>
      <c r="E85" s="4"/>
      <c r="F85" s="4"/>
      <c r="G85" s="4"/>
    </row>
    <row r="86" spans="1:7" x14ac:dyDescent="0.2">
      <c r="A86" s="2"/>
      <c r="B86"/>
      <c r="C86"/>
      <c r="D86" s="3"/>
      <c r="E86" s="4"/>
      <c r="F86" s="4"/>
      <c r="G86" s="4"/>
    </row>
    <row r="87" spans="1:7" x14ac:dyDescent="0.2">
      <c r="A87" s="2"/>
      <c r="B87"/>
      <c r="C87"/>
      <c r="D87" s="3"/>
      <c r="E87" s="4"/>
      <c r="F87" s="4"/>
      <c r="G87" s="4"/>
    </row>
    <row r="88" spans="1:7" x14ac:dyDescent="0.2">
      <c r="A88" s="2"/>
      <c r="B88"/>
      <c r="C88"/>
      <c r="D88" s="3"/>
      <c r="E88" s="4"/>
      <c r="F88" s="4"/>
      <c r="G88" s="4"/>
    </row>
    <row r="89" spans="1:7" x14ac:dyDescent="0.2">
      <c r="A89" s="2"/>
      <c r="B89"/>
      <c r="C89"/>
      <c r="D89" s="3"/>
      <c r="E89" s="4"/>
      <c r="F89" s="4"/>
      <c r="G89" s="4"/>
    </row>
    <row r="90" spans="1:7" x14ac:dyDescent="0.2">
      <c r="A90" s="2"/>
      <c r="B90"/>
      <c r="C90"/>
      <c r="D90" s="3"/>
      <c r="E90" s="4"/>
      <c r="F90" s="4"/>
      <c r="G90" s="4"/>
    </row>
    <row r="91" spans="1:7" x14ac:dyDescent="0.2">
      <c r="A91" s="2"/>
      <c r="B91"/>
      <c r="C91"/>
      <c r="D91" s="3"/>
      <c r="E91" s="4"/>
      <c r="F91" s="4"/>
      <c r="G91" s="4"/>
    </row>
    <row r="92" spans="1:7" x14ac:dyDescent="0.2">
      <c r="A92" s="2"/>
      <c r="B92"/>
      <c r="C92"/>
      <c r="D92" s="3"/>
      <c r="E92" s="4"/>
      <c r="F92" s="4"/>
      <c r="G92" s="4"/>
    </row>
    <row r="93" spans="1:7" x14ac:dyDescent="0.2">
      <c r="A93" s="2"/>
      <c r="B93"/>
      <c r="C93"/>
      <c r="D93" s="3"/>
      <c r="E93" s="4"/>
      <c r="F93" s="4"/>
      <c r="G93" s="4"/>
    </row>
    <row r="94" spans="1:7" x14ac:dyDescent="0.2">
      <c r="A94" s="2"/>
      <c r="B94"/>
      <c r="C94"/>
      <c r="D94" s="3"/>
      <c r="E94" s="4"/>
      <c r="F94" s="4"/>
      <c r="G94" s="4"/>
    </row>
    <row r="95" spans="1:7" x14ac:dyDescent="0.2">
      <c r="A95" s="2"/>
      <c r="B95"/>
      <c r="C95"/>
      <c r="D95" s="3"/>
      <c r="E95" s="4"/>
      <c r="F95" s="4"/>
      <c r="G95" s="4"/>
    </row>
    <row r="96" spans="1:7" x14ac:dyDescent="0.2">
      <c r="A96" s="2"/>
      <c r="B96"/>
      <c r="C96"/>
      <c r="D96" s="3"/>
      <c r="E96" s="4"/>
      <c r="F96" s="4"/>
      <c r="G96" s="4"/>
    </row>
    <row r="97" spans="1:7" x14ac:dyDescent="0.2">
      <c r="A97" s="2"/>
      <c r="B97"/>
      <c r="C97"/>
      <c r="D97" s="3"/>
      <c r="E97" s="4"/>
      <c r="F97" s="4"/>
      <c r="G97" s="4"/>
    </row>
    <row r="98" spans="1:7" x14ac:dyDescent="0.2">
      <c r="A98" s="2"/>
      <c r="B98"/>
      <c r="C98"/>
      <c r="D98" s="3"/>
      <c r="E98" s="4"/>
      <c r="F98" s="4"/>
      <c r="G98" s="4"/>
    </row>
    <row r="99" spans="1:7" x14ac:dyDescent="0.2">
      <c r="A99" s="2"/>
      <c r="B99"/>
      <c r="C99"/>
      <c r="D99" s="3"/>
      <c r="E99" s="4"/>
      <c r="F99" s="4"/>
      <c r="G99" s="4"/>
    </row>
    <row r="100" spans="1:7" x14ac:dyDescent="0.2">
      <c r="A100" s="2"/>
      <c r="B100"/>
      <c r="C100"/>
      <c r="D100" s="3"/>
      <c r="E100" s="4"/>
      <c r="F100" s="4"/>
      <c r="G100" s="4"/>
    </row>
    <row r="101" spans="1:7" x14ac:dyDescent="0.2">
      <c r="A101" s="2"/>
      <c r="B101"/>
      <c r="C101"/>
      <c r="D101" s="3"/>
      <c r="E101" s="4"/>
      <c r="F101" s="4"/>
      <c r="G101" s="4"/>
    </row>
    <row r="102" spans="1:7" x14ac:dyDescent="0.2">
      <c r="A102" s="2"/>
      <c r="B102"/>
      <c r="C102"/>
      <c r="D102" s="3"/>
      <c r="E102" s="4"/>
      <c r="F102" s="4"/>
      <c r="G102" s="4"/>
    </row>
    <row r="103" spans="1:7" x14ac:dyDescent="0.2">
      <c r="A103" s="2"/>
      <c r="B103"/>
      <c r="C103"/>
      <c r="D103" s="3"/>
      <c r="E103" s="4"/>
      <c r="F103" s="4"/>
      <c r="G103" s="4"/>
    </row>
    <row r="104" spans="1:7" x14ac:dyDescent="0.2">
      <c r="A104" s="2"/>
      <c r="B104"/>
      <c r="C104"/>
      <c r="D104" s="3"/>
      <c r="E104" s="4"/>
      <c r="F104" s="4"/>
      <c r="G104" s="4"/>
    </row>
    <row r="105" spans="1:7" x14ac:dyDescent="0.2">
      <c r="A105" s="2"/>
      <c r="B105"/>
      <c r="C105"/>
      <c r="D105" s="3"/>
      <c r="E105" s="4"/>
      <c r="F105" s="4"/>
      <c r="G105" s="4"/>
    </row>
    <row r="106" spans="1:7" x14ac:dyDescent="0.2">
      <c r="A106" s="2"/>
      <c r="B106"/>
      <c r="C106"/>
      <c r="D106" s="3"/>
      <c r="E106" s="4"/>
      <c r="F106" s="4"/>
      <c r="G106" s="4"/>
    </row>
    <row r="107" spans="1:7" x14ac:dyDescent="0.2">
      <c r="A107" s="2"/>
      <c r="B107"/>
      <c r="C107"/>
      <c r="D107" s="3"/>
      <c r="E107" s="4"/>
      <c r="F107" s="4"/>
      <c r="G107" s="4"/>
    </row>
    <row r="108" spans="1:7" x14ac:dyDescent="0.2">
      <c r="A108" s="2"/>
      <c r="B108"/>
      <c r="C108"/>
      <c r="D108" s="3"/>
      <c r="E108" s="4"/>
      <c r="F108" s="4"/>
      <c r="G108" s="4"/>
    </row>
    <row r="109" spans="1:7" x14ac:dyDescent="0.2">
      <c r="A109" s="2"/>
      <c r="B109"/>
      <c r="C109"/>
      <c r="D109" s="3"/>
      <c r="E109" s="4"/>
      <c r="F109" s="4"/>
      <c r="G109" s="4"/>
    </row>
    <row r="110" spans="1:7" x14ac:dyDescent="0.2">
      <c r="A110" s="2"/>
      <c r="B110"/>
      <c r="C110"/>
      <c r="D110" s="3"/>
      <c r="E110" s="4"/>
      <c r="F110" s="4"/>
      <c r="G110" s="4"/>
    </row>
    <row r="111" spans="1:7" x14ac:dyDescent="0.2">
      <c r="A111" s="2"/>
      <c r="B111"/>
      <c r="C111"/>
      <c r="D111" s="3"/>
      <c r="E111" s="4"/>
      <c r="F111" s="4"/>
      <c r="G111" s="4"/>
    </row>
    <row r="112" spans="1:7" x14ac:dyDescent="0.2">
      <c r="A112" s="2"/>
      <c r="B112"/>
      <c r="C112"/>
      <c r="D112" s="3"/>
      <c r="E112" s="4"/>
      <c r="F112" s="4"/>
      <c r="G112" s="4"/>
    </row>
    <row r="113" spans="1:7" x14ac:dyDescent="0.2">
      <c r="A113" s="2"/>
      <c r="B113"/>
      <c r="C113"/>
      <c r="D113" s="3"/>
      <c r="E113" s="4"/>
      <c r="F113" s="4"/>
      <c r="G113" s="4"/>
    </row>
    <row r="114" spans="1:7" x14ac:dyDescent="0.2">
      <c r="A114" s="2"/>
      <c r="B114"/>
      <c r="C114"/>
      <c r="D114" s="3"/>
      <c r="E114" s="4"/>
      <c r="F114" s="4"/>
      <c r="G114" s="4"/>
    </row>
    <row r="115" spans="1:7" x14ac:dyDescent="0.2">
      <c r="A115" s="2"/>
      <c r="B115"/>
      <c r="C115"/>
      <c r="D115" s="3"/>
      <c r="E115" s="4"/>
      <c r="F115" s="4"/>
      <c r="G115" s="4"/>
    </row>
    <row r="116" spans="1:7" x14ac:dyDescent="0.2">
      <c r="A116" s="2"/>
      <c r="B116"/>
      <c r="C116"/>
      <c r="D116" s="3"/>
      <c r="E116" s="4"/>
      <c r="F116" s="4"/>
      <c r="G116" s="4"/>
    </row>
    <row r="117" spans="1:7" x14ac:dyDescent="0.2">
      <c r="A117" s="2"/>
      <c r="B117"/>
      <c r="C117"/>
      <c r="D117" s="3"/>
      <c r="E117" s="4"/>
      <c r="F117" s="4"/>
      <c r="G117" s="4"/>
    </row>
    <row r="118" spans="1:7" x14ac:dyDescent="0.2">
      <c r="A118" s="2"/>
      <c r="B118"/>
      <c r="C118"/>
      <c r="D118" s="3"/>
      <c r="E118" s="4"/>
      <c r="F118" s="4"/>
      <c r="G118" s="4"/>
    </row>
    <row r="119" spans="1:7" x14ac:dyDescent="0.2">
      <c r="A119" s="2"/>
      <c r="B119"/>
      <c r="C119"/>
      <c r="D119" s="3"/>
      <c r="E119" s="4"/>
      <c r="F119" s="4"/>
      <c r="G119" s="4"/>
    </row>
    <row r="120" spans="1:7" x14ac:dyDescent="0.2">
      <c r="A120" s="2"/>
      <c r="B120"/>
      <c r="C120"/>
      <c r="D120" s="3"/>
      <c r="E120" s="4"/>
      <c r="F120" s="4"/>
      <c r="G120" s="4"/>
    </row>
    <row r="121" spans="1:7" x14ac:dyDescent="0.2">
      <c r="A121" s="2"/>
      <c r="B121"/>
      <c r="C121"/>
      <c r="D121" s="3"/>
      <c r="E121" s="4"/>
      <c r="F121" s="4"/>
      <c r="G121" s="4"/>
    </row>
    <row r="122" spans="1:7" x14ac:dyDescent="0.2">
      <c r="A122" s="2"/>
      <c r="B122"/>
      <c r="C122"/>
      <c r="D122" s="3"/>
      <c r="E122" s="4"/>
      <c r="F122" s="4"/>
      <c r="G122" s="4"/>
    </row>
    <row r="123" spans="1:7" x14ac:dyDescent="0.2">
      <c r="A123" s="2"/>
      <c r="B123"/>
      <c r="C123"/>
      <c r="D123" s="3"/>
      <c r="E123" s="4"/>
      <c r="F123" s="4"/>
      <c r="G123" s="4"/>
    </row>
    <row r="124" spans="1:7" x14ac:dyDescent="0.2">
      <c r="A124" s="2"/>
      <c r="B124"/>
      <c r="C124"/>
      <c r="D124" s="3"/>
      <c r="E124" s="4"/>
      <c r="F124" s="4"/>
      <c r="G124" s="4"/>
    </row>
    <row r="125" spans="1:7" x14ac:dyDescent="0.2">
      <c r="A125" s="2"/>
      <c r="B125"/>
      <c r="C125"/>
      <c r="D125" s="3"/>
      <c r="E125" s="4"/>
      <c r="F125" s="4"/>
      <c r="G125" s="4"/>
    </row>
    <row r="126" spans="1:7" x14ac:dyDescent="0.2">
      <c r="A126" s="2"/>
      <c r="B126"/>
      <c r="C126"/>
      <c r="D126" s="3"/>
      <c r="E126" s="4"/>
      <c r="F126" s="4"/>
      <c r="G126" s="4"/>
    </row>
    <row r="127" spans="1:7" x14ac:dyDescent="0.2">
      <c r="A127" s="2"/>
      <c r="B127"/>
      <c r="C127"/>
      <c r="D127" s="3"/>
      <c r="E127" s="4"/>
      <c r="F127" s="4"/>
      <c r="G127" s="4"/>
    </row>
    <row r="128" spans="1:7" x14ac:dyDescent="0.2">
      <c r="A128" s="2"/>
      <c r="B128"/>
      <c r="C128"/>
      <c r="D128" s="3"/>
      <c r="E128" s="4"/>
      <c r="F128" s="4"/>
      <c r="G128" s="4"/>
    </row>
    <row r="129" spans="1:7" x14ac:dyDescent="0.2">
      <c r="A129" s="2"/>
      <c r="B129"/>
      <c r="C129"/>
      <c r="D129" s="3"/>
      <c r="E129" s="4"/>
      <c r="F129" s="4"/>
      <c r="G129" s="4"/>
    </row>
    <row r="130" spans="1:7" x14ac:dyDescent="0.2">
      <c r="A130" s="2"/>
      <c r="B130"/>
      <c r="C130"/>
      <c r="D130" s="3"/>
      <c r="E130" s="4"/>
      <c r="F130" s="4"/>
      <c r="G130" s="4"/>
    </row>
    <row r="131" spans="1:7" x14ac:dyDescent="0.2">
      <c r="A131" s="2"/>
      <c r="B131"/>
      <c r="C131"/>
      <c r="D131" s="3"/>
      <c r="E131" s="4"/>
      <c r="F131" s="4"/>
      <c r="G131" s="4"/>
    </row>
    <row r="132" spans="1:7" x14ac:dyDescent="0.2">
      <c r="A132" s="2"/>
      <c r="B132"/>
      <c r="C132"/>
      <c r="D132" s="3"/>
      <c r="E132" s="4"/>
      <c r="F132" s="4"/>
      <c r="G132" s="4"/>
    </row>
    <row r="133" spans="1:7" x14ac:dyDescent="0.2">
      <c r="A133" s="2"/>
      <c r="B133"/>
      <c r="C133"/>
      <c r="D133" s="3"/>
      <c r="E133" s="4"/>
      <c r="F133" s="4"/>
      <c r="G133" s="4"/>
    </row>
    <row r="134" spans="1:7" x14ac:dyDescent="0.2">
      <c r="A134" s="2"/>
      <c r="B134"/>
      <c r="C134"/>
      <c r="D134" s="3"/>
      <c r="E134" s="4"/>
      <c r="F134" s="4"/>
      <c r="G134" s="4"/>
    </row>
    <row r="135" spans="1:7" x14ac:dyDescent="0.2">
      <c r="A135" s="2"/>
      <c r="B135"/>
      <c r="C135"/>
      <c r="D135" s="3"/>
      <c r="E135" s="4"/>
      <c r="F135" s="4"/>
      <c r="G135" s="4"/>
    </row>
    <row r="136" spans="1:7" x14ac:dyDescent="0.2">
      <c r="A136" s="2"/>
      <c r="B136"/>
      <c r="C136"/>
      <c r="D136" s="3"/>
      <c r="E136" s="4"/>
      <c r="F136" s="4"/>
      <c r="G136" s="4"/>
    </row>
    <row r="137" spans="1:7" x14ac:dyDescent="0.2">
      <c r="A137" s="2"/>
      <c r="B137"/>
      <c r="C137"/>
      <c r="D137" s="3"/>
      <c r="E137" s="4"/>
      <c r="F137" s="4"/>
      <c r="G137" s="4"/>
    </row>
    <row r="138" spans="1:7" x14ac:dyDescent="0.2">
      <c r="A138" s="2"/>
      <c r="B138"/>
      <c r="C138"/>
      <c r="D138" s="3"/>
      <c r="E138" s="4"/>
      <c r="F138" s="4"/>
      <c r="G138" s="4"/>
    </row>
    <row r="139" spans="1:7" x14ac:dyDescent="0.2">
      <c r="A139" s="2"/>
      <c r="B139"/>
      <c r="C139"/>
      <c r="D139" s="3"/>
      <c r="E139" s="4"/>
      <c r="F139" s="4"/>
      <c r="G139" s="4"/>
    </row>
    <row r="140" spans="1:7" x14ac:dyDescent="0.2">
      <c r="A140" s="2"/>
      <c r="B140"/>
      <c r="C140"/>
      <c r="D140" s="3"/>
      <c r="E140" s="4"/>
      <c r="F140" s="4"/>
      <c r="G140" s="4"/>
    </row>
    <row r="141" spans="1:7" x14ac:dyDescent="0.2">
      <c r="A141" s="2"/>
      <c r="B141"/>
      <c r="C141"/>
      <c r="D141" s="3"/>
      <c r="E141" s="4"/>
      <c r="F141" s="4"/>
      <c r="G141" s="4"/>
    </row>
    <row r="142" spans="1:7" x14ac:dyDescent="0.2">
      <c r="A142" s="2"/>
      <c r="B142"/>
      <c r="C142"/>
      <c r="D142" s="3"/>
      <c r="E142" s="4"/>
      <c r="F142" s="4"/>
      <c r="G142" s="4"/>
    </row>
    <row r="143" spans="1:7" x14ac:dyDescent="0.2">
      <c r="A143" s="2"/>
      <c r="B143"/>
      <c r="C143"/>
      <c r="D143" s="3"/>
      <c r="E143" s="4"/>
      <c r="F143" s="4"/>
      <c r="G143" s="4"/>
    </row>
    <row r="144" spans="1:7" x14ac:dyDescent="0.2">
      <c r="A144" s="2"/>
      <c r="B144"/>
      <c r="C144"/>
      <c r="D144" s="3"/>
      <c r="E144" s="4"/>
      <c r="F144" s="4"/>
      <c r="G144" s="4"/>
    </row>
    <row r="145" spans="1:7" x14ac:dyDescent="0.2">
      <c r="A145" s="2"/>
      <c r="B145"/>
      <c r="C145"/>
      <c r="D145" s="3"/>
      <c r="E145" s="4"/>
      <c r="F145" s="4"/>
      <c r="G145" s="4"/>
    </row>
    <row r="146" spans="1:7" x14ac:dyDescent="0.2">
      <c r="A146" s="2"/>
      <c r="B146"/>
      <c r="C146"/>
      <c r="D146" s="3"/>
      <c r="E146" s="4"/>
      <c r="F146" s="4"/>
      <c r="G146" s="4"/>
    </row>
    <row r="147" spans="1:7" x14ac:dyDescent="0.2">
      <c r="A147" s="2"/>
      <c r="B147"/>
      <c r="C147"/>
      <c r="D147" s="3"/>
      <c r="E147" s="4"/>
      <c r="F147" s="4"/>
      <c r="G147" s="4"/>
    </row>
    <row r="148" spans="1:7" x14ac:dyDescent="0.2">
      <c r="A148" s="2"/>
      <c r="B148"/>
      <c r="C148"/>
      <c r="D148" s="3"/>
      <c r="E148" s="4"/>
      <c r="F148" s="4"/>
      <c r="G148" s="4"/>
    </row>
    <row r="149" spans="1:7" x14ac:dyDescent="0.2">
      <c r="A149" s="2"/>
      <c r="B149"/>
      <c r="C149"/>
      <c r="D149" s="3"/>
      <c r="E149" s="4"/>
      <c r="F149" s="4"/>
      <c r="G149" s="4"/>
    </row>
    <row r="150" spans="1:7" x14ac:dyDescent="0.2">
      <c r="A150" s="2"/>
      <c r="B150"/>
      <c r="C150"/>
      <c r="D150" s="3"/>
      <c r="E150" s="4"/>
      <c r="F150" s="4"/>
      <c r="G150" s="4"/>
    </row>
    <row r="151" spans="1:7" x14ac:dyDescent="0.2">
      <c r="A151" s="2"/>
      <c r="B151"/>
      <c r="C151"/>
      <c r="D151" s="3"/>
      <c r="E151" s="4"/>
      <c r="F151" s="4"/>
      <c r="G151" s="4"/>
    </row>
    <row r="152" spans="1:7" x14ac:dyDescent="0.2">
      <c r="A152" s="2"/>
      <c r="B152"/>
      <c r="C152"/>
      <c r="D152" s="3"/>
      <c r="E152" s="4"/>
      <c r="F152" s="4"/>
      <c r="G152" s="4"/>
    </row>
    <row r="153" spans="1:7" x14ac:dyDescent="0.2">
      <c r="A153" s="2"/>
      <c r="B153"/>
      <c r="C153"/>
      <c r="D153" s="3"/>
      <c r="E153" s="4"/>
      <c r="F153" s="4"/>
      <c r="G153" s="4"/>
    </row>
    <row r="154" spans="1:7" x14ac:dyDescent="0.2">
      <c r="A154" s="2"/>
      <c r="B154"/>
      <c r="C154"/>
      <c r="D154" s="3"/>
      <c r="E154" s="4"/>
      <c r="F154" s="4"/>
      <c r="G154" s="4"/>
    </row>
    <row r="155" spans="1:7" x14ac:dyDescent="0.2">
      <c r="A155" s="2"/>
      <c r="B155"/>
      <c r="C155"/>
      <c r="D155" s="3"/>
      <c r="E155" s="4"/>
      <c r="F155" s="4"/>
      <c r="G155" s="4"/>
    </row>
    <row r="156" spans="1:7" x14ac:dyDescent="0.2">
      <c r="A156" s="2"/>
      <c r="B156"/>
      <c r="C156"/>
      <c r="D156" s="3"/>
      <c r="E156" s="4"/>
      <c r="F156" s="4"/>
      <c r="G156" s="4"/>
    </row>
    <row r="157" spans="1:7" x14ac:dyDescent="0.2">
      <c r="A157" s="2"/>
      <c r="B157"/>
      <c r="C157"/>
      <c r="D157" s="3"/>
      <c r="E157" s="4"/>
      <c r="F157" s="4"/>
      <c r="G157" s="4"/>
    </row>
    <row r="158" spans="1:7" x14ac:dyDescent="0.2">
      <c r="A158" s="2"/>
      <c r="B158"/>
      <c r="C158"/>
      <c r="D158" s="3"/>
      <c r="E158" s="4"/>
      <c r="F158" s="4"/>
      <c r="G158" s="4"/>
    </row>
    <row r="159" spans="1:7" x14ac:dyDescent="0.2">
      <c r="A159" s="2"/>
      <c r="B159"/>
      <c r="C159"/>
      <c r="D159" s="3"/>
      <c r="E159" s="4"/>
      <c r="F159" s="4"/>
      <c r="G159" s="4"/>
    </row>
    <row r="160" spans="1:7" x14ac:dyDescent="0.2">
      <c r="A160" s="2"/>
      <c r="B160"/>
      <c r="C160"/>
      <c r="D160" s="3"/>
      <c r="E160" s="4"/>
      <c r="F160" s="4"/>
      <c r="G160" s="4"/>
    </row>
    <row r="161" spans="1:7" x14ac:dyDescent="0.2">
      <c r="A161" s="2"/>
      <c r="B161"/>
      <c r="C161"/>
      <c r="D161" s="3"/>
      <c r="E161" s="4"/>
      <c r="F161" s="4"/>
      <c r="G161" s="4"/>
    </row>
    <row r="162" spans="1:7" x14ac:dyDescent="0.2">
      <c r="A162" s="2"/>
      <c r="B162"/>
      <c r="C162"/>
      <c r="D162" s="3"/>
      <c r="E162" s="4"/>
      <c r="F162" s="4"/>
      <c r="G162" s="4"/>
    </row>
    <row r="163" spans="1:7" x14ac:dyDescent="0.2">
      <c r="A163" s="2"/>
      <c r="B163"/>
      <c r="C163"/>
      <c r="D163" s="3"/>
      <c r="E163" s="4"/>
      <c r="F163" s="4"/>
      <c r="G163" s="4"/>
    </row>
    <row r="164" spans="1:7" x14ac:dyDescent="0.2">
      <c r="A164" s="2"/>
      <c r="B164"/>
      <c r="C164"/>
      <c r="D164" s="3"/>
      <c r="E164" s="4"/>
      <c r="F164" s="4"/>
      <c r="G164" s="4"/>
    </row>
    <row r="165" spans="1:7" x14ac:dyDescent="0.2">
      <c r="A165" s="2"/>
      <c r="B165"/>
      <c r="C165"/>
      <c r="D165" s="3"/>
      <c r="E165" s="4"/>
      <c r="F165" s="4"/>
      <c r="G165" s="4"/>
    </row>
    <row r="166" spans="1:7" x14ac:dyDescent="0.2">
      <c r="A166" s="2"/>
      <c r="B166"/>
      <c r="C166"/>
      <c r="D166" s="3"/>
      <c r="E166" s="4"/>
      <c r="F166" s="4"/>
      <c r="G166" s="4"/>
    </row>
    <row r="167" spans="1:7" x14ac:dyDescent="0.2">
      <c r="A167" s="2"/>
      <c r="B167"/>
      <c r="C167"/>
      <c r="D167" s="3"/>
      <c r="E167" s="4"/>
      <c r="F167" s="4"/>
      <c r="G167" s="4"/>
    </row>
    <row r="168" spans="1:7" x14ac:dyDescent="0.2">
      <c r="A168" s="2"/>
      <c r="B168"/>
      <c r="C168"/>
      <c r="D168" s="3"/>
      <c r="E168" s="4"/>
      <c r="F168" s="4"/>
      <c r="G168" s="4"/>
    </row>
    <row r="169" spans="1:7" x14ac:dyDescent="0.2">
      <c r="A169" s="2"/>
      <c r="B169"/>
      <c r="C169"/>
      <c r="D169" s="3"/>
      <c r="E169" s="4"/>
      <c r="F169" s="4"/>
      <c r="G169" s="4"/>
    </row>
    <row r="170" spans="1:7" x14ac:dyDescent="0.2">
      <c r="A170" s="2"/>
      <c r="B170"/>
      <c r="C170"/>
      <c r="D170" s="3"/>
      <c r="E170" s="4"/>
      <c r="F170" s="4"/>
      <c r="G170" s="4"/>
    </row>
    <row r="171" spans="1:7" x14ac:dyDescent="0.2">
      <c r="A171" s="2"/>
      <c r="B171"/>
      <c r="C171"/>
      <c r="D171" s="3"/>
      <c r="E171" s="4"/>
      <c r="F171" s="4"/>
      <c r="G171" s="4"/>
    </row>
    <row r="172" spans="1:7" x14ac:dyDescent="0.2">
      <c r="A172" s="2"/>
      <c r="B172"/>
      <c r="C172"/>
      <c r="D172" s="3"/>
      <c r="E172" s="4"/>
      <c r="F172" s="4"/>
      <c r="G172" s="4"/>
    </row>
    <row r="173" spans="1:7" x14ac:dyDescent="0.2">
      <c r="A173" s="2"/>
      <c r="B173"/>
      <c r="C173"/>
      <c r="D173" s="3"/>
      <c r="E173" s="4"/>
      <c r="F173" s="4"/>
      <c r="G173" s="4"/>
    </row>
    <row r="174" spans="1:7" x14ac:dyDescent="0.2">
      <c r="A174" s="2"/>
      <c r="B174"/>
      <c r="C174"/>
      <c r="D174" s="3"/>
      <c r="E174" s="4"/>
      <c r="F174" s="4"/>
      <c r="G174" s="4"/>
    </row>
    <row r="175" spans="1:7" x14ac:dyDescent="0.2">
      <c r="A175" s="2"/>
      <c r="B175"/>
      <c r="C175"/>
      <c r="D175" s="3"/>
      <c r="E175" s="4"/>
      <c r="F175" s="4"/>
      <c r="G175" s="4"/>
    </row>
    <row r="176" spans="1:7" x14ac:dyDescent="0.2">
      <c r="A176" s="2"/>
      <c r="B176"/>
      <c r="C176"/>
      <c r="D176" s="3"/>
      <c r="E176" s="4"/>
      <c r="F176" s="4"/>
      <c r="G176" s="4"/>
    </row>
    <row r="177" spans="1:7" x14ac:dyDescent="0.2">
      <c r="A177" s="2"/>
      <c r="B177"/>
      <c r="C177"/>
      <c r="D177" s="3"/>
      <c r="E177" s="4"/>
      <c r="F177" s="4"/>
      <c r="G177" s="4"/>
    </row>
    <row r="178" spans="1:7" x14ac:dyDescent="0.2">
      <c r="A178" s="2"/>
      <c r="B178"/>
      <c r="C178"/>
      <c r="D178" s="3"/>
      <c r="E178" s="4"/>
      <c r="F178" s="4"/>
      <c r="G178" s="4"/>
    </row>
    <row r="179" spans="1:7" x14ac:dyDescent="0.2">
      <c r="A179" s="2"/>
      <c r="B179"/>
      <c r="C179"/>
      <c r="D179" s="3"/>
      <c r="E179" s="4"/>
      <c r="F179" s="4"/>
      <c r="G179" s="4"/>
    </row>
    <row r="180" spans="1:7" x14ac:dyDescent="0.2">
      <c r="A180" s="2"/>
      <c r="B180"/>
      <c r="C180"/>
      <c r="D180" s="3"/>
      <c r="E180" s="4"/>
      <c r="F180" s="4"/>
      <c r="G180" s="4"/>
    </row>
    <row r="181" spans="1:7" x14ac:dyDescent="0.2">
      <c r="A181" s="2"/>
      <c r="B181"/>
      <c r="C181"/>
      <c r="D181" s="3"/>
      <c r="E181" s="4"/>
      <c r="F181" s="4"/>
      <c r="G181" s="4"/>
    </row>
    <row r="182" spans="1:7" x14ac:dyDescent="0.2">
      <c r="A182" s="2"/>
      <c r="B182"/>
      <c r="C182"/>
      <c r="D182" s="3"/>
      <c r="E182" s="4"/>
      <c r="F182" s="4"/>
      <c r="G182" s="4"/>
    </row>
    <row r="183" spans="1:7" x14ac:dyDescent="0.2">
      <c r="A183" s="2"/>
      <c r="B183"/>
      <c r="C183"/>
      <c r="D183" s="3"/>
      <c r="E183" s="4"/>
      <c r="F183" s="4"/>
      <c r="G183" s="4"/>
    </row>
    <row r="184" spans="1:7" x14ac:dyDescent="0.2">
      <c r="A184" s="2"/>
      <c r="B184"/>
      <c r="C184"/>
      <c r="D184" s="3"/>
      <c r="E184" s="4"/>
      <c r="F184" s="4"/>
      <c r="G184" s="4"/>
    </row>
    <row r="185" spans="1:7" x14ac:dyDescent="0.2">
      <c r="A185" s="2"/>
      <c r="B185"/>
      <c r="C185"/>
      <c r="D185" s="3"/>
      <c r="E185" s="4"/>
      <c r="F185" s="4"/>
      <c r="G185" s="4"/>
    </row>
    <row r="186" spans="1:7" x14ac:dyDescent="0.2">
      <c r="A186" s="2"/>
      <c r="B186"/>
      <c r="C186"/>
      <c r="D186" s="3"/>
      <c r="E186" s="4"/>
      <c r="F186" s="4"/>
      <c r="G186" s="4"/>
    </row>
    <row r="187" spans="1:7" x14ac:dyDescent="0.2">
      <c r="A187" s="2"/>
      <c r="B187"/>
      <c r="C187"/>
      <c r="D187" s="3"/>
      <c r="E187" s="4"/>
      <c r="F187" s="4"/>
      <c r="G187" s="4"/>
    </row>
    <row r="188" spans="1:7" x14ac:dyDescent="0.2">
      <c r="A188" s="2"/>
      <c r="B188"/>
      <c r="C188"/>
      <c r="D188" s="3"/>
      <c r="E188" s="4"/>
      <c r="F188" s="4"/>
      <c r="G188" s="4"/>
    </row>
    <row r="189" spans="1:7" x14ac:dyDescent="0.2">
      <c r="A189" s="2"/>
      <c r="B189"/>
      <c r="C189"/>
      <c r="D189" s="3"/>
      <c r="E189" s="4"/>
      <c r="F189" s="4"/>
      <c r="G189" s="4"/>
    </row>
    <row r="190" spans="1:7" x14ac:dyDescent="0.2">
      <c r="A190" s="2"/>
      <c r="B190"/>
      <c r="C190"/>
      <c r="D190" s="3"/>
      <c r="E190" s="4"/>
      <c r="F190" s="4"/>
      <c r="G190" s="4"/>
    </row>
    <row r="191" spans="1:7" x14ac:dyDescent="0.2">
      <c r="A191" s="2"/>
      <c r="B191"/>
      <c r="C191"/>
      <c r="D191" s="3"/>
      <c r="E191" s="4"/>
      <c r="F191" s="4"/>
      <c r="G191" s="4"/>
    </row>
    <row r="192" spans="1:7" x14ac:dyDescent="0.2">
      <c r="A192" s="2"/>
      <c r="B192"/>
      <c r="C192"/>
      <c r="D192" s="3"/>
      <c r="E192" s="4"/>
      <c r="F192" s="4"/>
      <c r="G192" s="4"/>
    </row>
    <row r="193" spans="1:7" x14ac:dyDescent="0.2">
      <c r="A193" s="2"/>
      <c r="B193"/>
      <c r="C193"/>
      <c r="D193" s="3"/>
      <c r="E193" s="4"/>
      <c r="F193" s="4"/>
      <c r="G193" s="4"/>
    </row>
    <row r="194" spans="1:7" x14ac:dyDescent="0.2">
      <c r="A194" s="2"/>
      <c r="B194"/>
      <c r="C194"/>
      <c r="D194" s="3"/>
      <c r="E194" s="4"/>
      <c r="F194" s="4"/>
      <c r="G194" s="4"/>
    </row>
    <row r="195" spans="1:7" x14ac:dyDescent="0.2">
      <c r="A195" s="2"/>
      <c r="B195"/>
      <c r="C195"/>
      <c r="D195" s="3"/>
      <c r="E195" s="4"/>
      <c r="F195" s="4"/>
      <c r="G195" s="4"/>
    </row>
    <row r="196" spans="1:7" x14ac:dyDescent="0.2">
      <c r="A196" s="2"/>
      <c r="B196"/>
      <c r="C196"/>
      <c r="D196" s="3"/>
      <c r="E196" s="4"/>
      <c r="F196" s="4"/>
      <c r="G196" s="4"/>
    </row>
    <row r="197" spans="1:7" x14ac:dyDescent="0.2">
      <c r="A197" s="2"/>
      <c r="B197"/>
      <c r="C197"/>
      <c r="D197" s="3"/>
      <c r="E197" s="4"/>
      <c r="F197" s="4"/>
      <c r="G197" s="4"/>
    </row>
    <row r="198" spans="1:7" x14ac:dyDescent="0.2">
      <c r="A198" s="2"/>
      <c r="B198"/>
      <c r="C198"/>
      <c r="D198" s="3"/>
      <c r="E198" s="4"/>
      <c r="F198" s="4"/>
      <c r="G198" s="4"/>
    </row>
    <row r="199" spans="1:7" x14ac:dyDescent="0.2">
      <c r="A199" s="2"/>
      <c r="B199"/>
      <c r="C199"/>
      <c r="D199" s="3"/>
      <c r="E199" s="4"/>
      <c r="F199" s="4"/>
      <c r="G199" s="4"/>
    </row>
    <row r="200" spans="1:7" x14ac:dyDescent="0.2">
      <c r="A200" s="2"/>
      <c r="B200"/>
      <c r="C200"/>
      <c r="D200" s="3"/>
      <c r="E200" s="4"/>
      <c r="F200" s="4"/>
      <c r="G200" s="4"/>
    </row>
    <row r="201" spans="1:7" x14ac:dyDescent="0.2">
      <c r="A201" s="2"/>
      <c r="B201"/>
      <c r="C201"/>
      <c r="D201" s="3"/>
      <c r="E201" s="4"/>
      <c r="F201" s="4"/>
      <c r="G201" s="4"/>
    </row>
    <row r="202" spans="1:7" x14ac:dyDescent="0.2">
      <c r="A202" s="2"/>
      <c r="B202"/>
      <c r="C202"/>
      <c r="D202" s="3"/>
      <c r="E202" s="4"/>
      <c r="F202" s="4"/>
      <c r="G202" s="4"/>
    </row>
    <row r="203" spans="1:7" x14ac:dyDescent="0.2">
      <c r="A203" s="2"/>
      <c r="B203"/>
      <c r="C203"/>
      <c r="D203" s="3"/>
      <c r="E203" s="4"/>
      <c r="F203" s="4"/>
      <c r="G203" s="4"/>
    </row>
    <row r="204" spans="1:7" x14ac:dyDescent="0.2">
      <c r="A204" s="2"/>
      <c r="B204"/>
      <c r="C204"/>
      <c r="D204" s="3"/>
      <c r="E204" s="4"/>
      <c r="F204" s="4"/>
      <c r="G204" s="4"/>
    </row>
    <row r="205" spans="1:7" x14ac:dyDescent="0.2">
      <c r="A205" s="2"/>
      <c r="B205"/>
      <c r="C205"/>
      <c r="D205" s="3"/>
      <c r="E205" s="4"/>
      <c r="F205" s="4"/>
      <c r="G205" s="4"/>
    </row>
    <row r="206" spans="1:7" x14ac:dyDescent="0.2">
      <c r="A206" s="2"/>
      <c r="B206"/>
      <c r="C206"/>
      <c r="D206" s="3"/>
      <c r="E206" s="4"/>
      <c r="F206" s="4"/>
      <c r="G206" s="4"/>
    </row>
    <row r="207" spans="1:7" x14ac:dyDescent="0.2">
      <c r="A207" s="2"/>
      <c r="B207"/>
      <c r="C207"/>
      <c r="D207" s="3"/>
      <c r="E207" s="4"/>
      <c r="F207" s="4"/>
      <c r="G207" s="4"/>
    </row>
    <row r="208" spans="1:7" x14ac:dyDescent="0.2">
      <c r="A208" s="2"/>
      <c r="B208"/>
      <c r="C208"/>
      <c r="D208" s="3"/>
      <c r="E208" s="4"/>
      <c r="F208" s="4"/>
      <c r="G208" s="4"/>
    </row>
    <row r="209" spans="1:7" x14ac:dyDescent="0.2">
      <c r="A209" s="2"/>
      <c r="B209"/>
      <c r="C209"/>
      <c r="D209" s="3"/>
      <c r="E209" s="4"/>
      <c r="F209" s="4"/>
      <c r="G209" s="4"/>
    </row>
    <row r="210" spans="1:7" x14ac:dyDescent="0.2">
      <c r="A210" s="2"/>
      <c r="B210"/>
      <c r="C210"/>
      <c r="D210" s="3"/>
      <c r="E210" s="4"/>
      <c r="F210" s="4"/>
      <c r="G210" s="4"/>
    </row>
    <row r="211" spans="1:7" x14ac:dyDescent="0.2">
      <c r="A211" s="2"/>
      <c r="B211"/>
      <c r="C211"/>
      <c r="D211" s="3"/>
      <c r="E211" s="4"/>
      <c r="F211" s="4"/>
      <c r="G211" s="4"/>
    </row>
    <row r="212" spans="1:7" x14ac:dyDescent="0.2">
      <c r="A212" s="2"/>
      <c r="B212"/>
      <c r="C212"/>
      <c r="D212" s="3"/>
      <c r="E212" s="4"/>
      <c r="F212" s="4"/>
      <c r="G212" s="4"/>
    </row>
    <row r="213" spans="1:7" x14ac:dyDescent="0.2">
      <c r="A213" s="2"/>
      <c r="B213"/>
      <c r="C213"/>
      <c r="D213" s="3"/>
      <c r="E213" s="4"/>
      <c r="F213" s="4"/>
      <c r="G213" s="4"/>
    </row>
    <row r="214" spans="1:7" x14ac:dyDescent="0.2">
      <c r="A214" s="2"/>
      <c r="B214"/>
      <c r="C214"/>
      <c r="D214" s="3"/>
      <c r="E214" s="4"/>
      <c r="F214" s="4"/>
      <c r="G214" s="4"/>
    </row>
    <row r="215" spans="1:7" x14ac:dyDescent="0.2">
      <c r="A215" s="2"/>
      <c r="B215"/>
      <c r="C215"/>
      <c r="D215" s="3"/>
      <c r="E215" s="4"/>
      <c r="F215" s="4"/>
      <c r="G215" s="4"/>
    </row>
    <row r="216" spans="1:7" x14ac:dyDescent="0.2">
      <c r="A216" s="2"/>
    </row>
    <row r="217" spans="1:7" x14ac:dyDescent="0.2">
      <c r="A217" s="2"/>
    </row>
    <row r="218" spans="1:7" x14ac:dyDescent="0.2">
      <c r="A218" s="2"/>
    </row>
    <row r="219" spans="1:7" x14ac:dyDescent="0.2">
      <c r="A219" s="2"/>
    </row>
    <row r="220" spans="1:7" x14ac:dyDescent="0.2">
      <c r="A220" s="2"/>
    </row>
    <row r="221" spans="1:7" x14ac:dyDescent="0.2">
      <c r="A221" s="2"/>
    </row>
    <row r="222" spans="1:7" x14ac:dyDescent="0.2">
      <c r="A222" s="2"/>
    </row>
    <row r="223" spans="1:7" x14ac:dyDescent="0.2">
      <c r="A223" s="2"/>
    </row>
    <row r="224" spans="1:7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</sheetData>
  <dataValidations count="2">
    <dataValidation type="whole" allowBlank="1" showInputMessage="1" showErrorMessage="1" sqref="T2:W2 R2" xr:uid="{0DF9609A-7EED-4290-B2C5-7C54993FAEED}">
      <formula1>-10</formula1>
      <formula2>10</formula2>
    </dataValidation>
    <dataValidation type="decimal" allowBlank="1" showInputMessage="1" showErrorMessage="1" sqref="AJ2:AM2 AH2" xr:uid="{8423F1F3-456C-466B-A5A6-72F4203B10EE}">
      <formula1>0</formula1>
      <formula2>1</formula2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7"/>
  <sheetViews>
    <sheetView workbookViewId="0">
      <selection activeCell="B55" sqref="B55:G55"/>
    </sheetView>
  </sheetViews>
  <sheetFormatPr baseColWidth="10" defaultColWidth="8.83203125" defaultRowHeight="15" x14ac:dyDescent="0.2"/>
  <cols>
    <col min="1" max="1" width="16.33203125" customWidth="1"/>
    <col min="2" max="6" width="12" bestFit="1" customWidth="1"/>
  </cols>
  <sheetData>
    <row r="1" spans="1:7" x14ac:dyDescent="0.2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</row>
    <row r="2" spans="1:7" x14ac:dyDescent="0.2">
      <c r="A2" s="2">
        <v>43101</v>
      </c>
      <c r="B2">
        <v>4561.32</v>
      </c>
      <c r="C2">
        <v>1299.29</v>
      </c>
      <c r="D2">
        <v>3268.55</v>
      </c>
      <c r="E2">
        <v>494.41</v>
      </c>
      <c r="F2">
        <v>171.56</v>
      </c>
      <c r="G2">
        <v>85.45</v>
      </c>
    </row>
    <row r="3" spans="1:7" x14ac:dyDescent="0.2">
      <c r="A3" s="2">
        <f>A2+7</f>
        <v>43108</v>
      </c>
      <c r="B3">
        <v>5487.83</v>
      </c>
      <c r="C3">
        <v>1299.29</v>
      </c>
      <c r="D3">
        <v>2723.88</v>
      </c>
      <c r="E3">
        <v>582.66</v>
      </c>
      <c r="F3">
        <v>160.86000000000001</v>
      </c>
      <c r="G3">
        <v>87.24</v>
      </c>
    </row>
    <row r="4" spans="1:7" x14ac:dyDescent="0.2">
      <c r="A4" s="2">
        <f t="shared" ref="A4:A53" si="0">A3+7</f>
        <v>43115</v>
      </c>
      <c r="B4">
        <v>5559.1</v>
      </c>
      <c r="C4">
        <v>1299.29</v>
      </c>
      <c r="D4">
        <v>3318.27</v>
      </c>
      <c r="E4">
        <v>567.75</v>
      </c>
      <c r="F4">
        <v>149.66</v>
      </c>
      <c r="G4">
        <v>95.36</v>
      </c>
    </row>
    <row r="5" spans="1:7" x14ac:dyDescent="0.2">
      <c r="A5" s="2">
        <f t="shared" si="0"/>
        <v>43122</v>
      </c>
      <c r="B5">
        <v>5630.37</v>
      </c>
      <c r="C5">
        <v>1299.29</v>
      </c>
      <c r="D5">
        <v>2568.2800000000002</v>
      </c>
      <c r="E5">
        <v>708.06</v>
      </c>
      <c r="F5">
        <v>210.69</v>
      </c>
      <c r="G5">
        <v>94.79</v>
      </c>
    </row>
    <row r="6" spans="1:7" x14ac:dyDescent="0.2">
      <c r="A6" s="2">
        <f t="shared" si="0"/>
        <v>43129</v>
      </c>
      <c r="B6">
        <v>5689.98</v>
      </c>
      <c r="C6">
        <v>1426.13</v>
      </c>
      <c r="D6">
        <v>4450.01</v>
      </c>
      <c r="E6">
        <v>691.73</v>
      </c>
      <c r="F6">
        <v>276.42</v>
      </c>
      <c r="G6">
        <v>117.41</v>
      </c>
    </row>
    <row r="7" spans="1:7" x14ac:dyDescent="0.2">
      <c r="A7" s="2">
        <f t="shared" si="0"/>
        <v>43136</v>
      </c>
      <c r="B7">
        <v>5770.12</v>
      </c>
      <c r="C7">
        <v>1426.13</v>
      </c>
      <c r="D7">
        <v>2968.63</v>
      </c>
      <c r="E7">
        <v>710.96</v>
      </c>
      <c r="F7">
        <v>238.96</v>
      </c>
      <c r="G7">
        <v>104.18</v>
      </c>
    </row>
    <row r="8" spans="1:7" x14ac:dyDescent="0.2">
      <c r="A8" s="2">
        <f t="shared" si="0"/>
        <v>43143</v>
      </c>
      <c r="B8">
        <v>3926.89</v>
      </c>
      <c r="C8">
        <v>1426.13</v>
      </c>
      <c r="D8">
        <v>4592.8999999999996</v>
      </c>
      <c r="E8">
        <v>662.78</v>
      </c>
      <c r="F8">
        <v>237.4</v>
      </c>
      <c r="G8">
        <v>116.68</v>
      </c>
    </row>
    <row r="9" spans="1:7" x14ac:dyDescent="0.2">
      <c r="A9" s="2">
        <f t="shared" si="0"/>
        <v>43150</v>
      </c>
      <c r="B9">
        <v>4568.01</v>
      </c>
      <c r="C9">
        <v>1426.13</v>
      </c>
      <c r="D9">
        <v>3609.95</v>
      </c>
      <c r="E9">
        <v>635.45000000000005</v>
      </c>
      <c r="F9">
        <v>256.36</v>
      </c>
      <c r="G9">
        <v>110.91</v>
      </c>
    </row>
    <row r="10" spans="1:7" x14ac:dyDescent="0.2">
      <c r="A10" s="2">
        <f t="shared" si="0"/>
        <v>43157</v>
      </c>
      <c r="B10">
        <v>3088.22</v>
      </c>
      <c r="C10">
        <v>699.91</v>
      </c>
      <c r="D10">
        <v>4343.49</v>
      </c>
      <c r="E10">
        <v>784.88</v>
      </c>
      <c r="F10">
        <v>232.58</v>
      </c>
      <c r="G10">
        <v>86.34</v>
      </c>
    </row>
    <row r="11" spans="1:7" x14ac:dyDescent="0.2">
      <c r="A11" s="2">
        <f t="shared" si="0"/>
        <v>43164</v>
      </c>
      <c r="B11">
        <v>4599.4799999999996</v>
      </c>
      <c r="C11">
        <v>699.91</v>
      </c>
      <c r="D11">
        <v>4575.3900000000003</v>
      </c>
      <c r="E11">
        <v>625</v>
      </c>
      <c r="F11">
        <v>208.51</v>
      </c>
      <c r="G11">
        <v>82.66</v>
      </c>
    </row>
    <row r="12" spans="1:7" x14ac:dyDescent="0.2">
      <c r="A12" s="2">
        <f t="shared" si="0"/>
        <v>43171</v>
      </c>
      <c r="B12">
        <v>3679.58</v>
      </c>
      <c r="C12">
        <v>699.91</v>
      </c>
      <c r="D12">
        <v>4571.08</v>
      </c>
      <c r="E12">
        <v>694.56</v>
      </c>
      <c r="F12">
        <v>205.21</v>
      </c>
      <c r="G12">
        <v>112.62</v>
      </c>
    </row>
    <row r="13" spans="1:7" x14ac:dyDescent="0.2">
      <c r="A13" s="2">
        <f t="shared" si="0"/>
        <v>43178</v>
      </c>
      <c r="B13">
        <v>4139.53</v>
      </c>
      <c r="C13">
        <v>699.91</v>
      </c>
      <c r="D13">
        <v>4857.0600000000004</v>
      </c>
      <c r="E13">
        <v>626.48</v>
      </c>
      <c r="F13">
        <v>143.56</v>
      </c>
      <c r="G13">
        <v>131.68</v>
      </c>
    </row>
    <row r="14" spans="1:7" x14ac:dyDescent="0.2">
      <c r="A14" s="2">
        <f t="shared" si="0"/>
        <v>43185</v>
      </c>
      <c r="B14">
        <v>6695.8</v>
      </c>
      <c r="C14">
        <v>0</v>
      </c>
      <c r="D14">
        <v>2756.95</v>
      </c>
      <c r="E14">
        <v>886.36</v>
      </c>
      <c r="F14">
        <v>424.26</v>
      </c>
      <c r="G14">
        <v>236.28</v>
      </c>
    </row>
    <row r="15" spans="1:7" x14ac:dyDescent="0.2">
      <c r="A15" s="2">
        <f t="shared" si="0"/>
        <v>43192</v>
      </c>
      <c r="B15">
        <v>6809.29</v>
      </c>
      <c r="C15">
        <v>0</v>
      </c>
      <c r="D15">
        <v>2586.2399999999998</v>
      </c>
      <c r="E15">
        <v>739.5</v>
      </c>
      <c r="F15">
        <v>529.03</v>
      </c>
      <c r="G15">
        <v>185.89</v>
      </c>
    </row>
    <row r="16" spans="1:7" x14ac:dyDescent="0.2">
      <c r="A16" s="2">
        <f t="shared" si="0"/>
        <v>43199</v>
      </c>
      <c r="B16">
        <v>6809.29</v>
      </c>
      <c r="C16">
        <v>0</v>
      </c>
      <c r="D16">
        <v>2548.4299999999998</v>
      </c>
      <c r="E16">
        <v>816.86</v>
      </c>
      <c r="F16">
        <v>548.71</v>
      </c>
      <c r="G16">
        <v>190.09</v>
      </c>
    </row>
    <row r="17" spans="1:7" x14ac:dyDescent="0.2">
      <c r="A17" s="2">
        <f t="shared" si="0"/>
        <v>43206</v>
      </c>
      <c r="B17">
        <v>5220.46</v>
      </c>
      <c r="C17">
        <v>0</v>
      </c>
      <c r="D17">
        <v>3823.82</v>
      </c>
      <c r="E17">
        <v>802.34</v>
      </c>
      <c r="F17">
        <v>613.22</v>
      </c>
      <c r="G17">
        <v>209.39</v>
      </c>
    </row>
    <row r="18" spans="1:7" x14ac:dyDescent="0.2">
      <c r="A18" s="2">
        <f t="shared" si="0"/>
        <v>43213</v>
      </c>
      <c r="B18">
        <v>5220.46</v>
      </c>
      <c r="C18">
        <v>0</v>
      </c>
      <c r="D18">
        <v>3330.08</v>
      </c>
      <c r="E18">
        <v>904.1</v>
      </c>
      <c r="F18">
        <v>647.72</v>
      </c>
      <c r="G18">
        <v>219.03</v>
      </c>
    </row>
    <row r="19" spans="1:7" x14ac:dyDescent="0.2">
      <c r="A19" s="2">
        <f t="shared" si="0"/>
        <v>43220</v>
      </c>
      <c r="B19">
        <v>5624.17</v>
      </c>
      <c r="C19">
        <v>0</v>
      </c>
      <c r="D19">
        <v>4708.5200000000004</v>
      </c>
      <c r="E19">
        <v>1033.23</v>
      </c>
      <c r="F19">
        <v>708.86</v>
      </c>
      <c r="G19">
        <v>232.18</v>
      </c>
    </row>
    <row r="20" spans="1:7" x14ac:dyDescent="0.2">
      <c r="A20" s="2">
        <f t="shared" si="0"/>
        <v>43227</v>
      </c>
      <c r="B20">
        <v>4401.5200000000004</v>
      </c>
      <c r="C20">
        <v>0</v>
      </c>
      <c r="D20">
        <v>3394.69</v>
      </c>
      <c r="E20">
        <v>968.94</v>
      </c>
      <c r="F20">
        <v>781.26</v>
      </c>
      <c r="G20">
        <v>230.1</v>
      </c>
    </row>
    <row r="21" spans="1:7" x14ac:dyDescent="0.2">
      <c r="A21" s="2">
        <f t="shared" si="0"/>
        <v>43234</v>
      </c>
      <c r="B21">
        <v>4401.5200000000004</v>
      </c>
      <c r="C21">
        <v>0</v>
      </c>
      <c r="D21">
        <v>4166.8500000000004</v>
      </c>
      <c r="E21">
        <v>900</v>
      </c>
      <c r="F21">
        <v>869.7</v>
      </c>
      <c r="G21">
        <v>226.43</v>
      </c>
    </row>
    <row r="22" spans="1:7" x14ac:dyDescent="0.2">
      <c r="A22" s="2">
        <f t="shared" si="0"/>
        <v>43241</v>
      </c>
      <c r="B22">
        <v>4401.5200000000004</v>
      </c>
      <c r="C22">
        <v>0</v>
      </c>
      <c r="D22">
        <v>3269.25</v>
      </c>
      <c r="E22">
        <v>1100.82</v>
      </c>
      <c r="F22">
        <v>1412.54</v>
      </c>
      <c r="G22">
        <v>285.49</v>
      </c>
    </row>
    <row r="23" spans="1:7" x14ac:dyDescent="0.2">
      <c r="A23" s="2">
        <f t="shared" si="0"/>
        <v>43248</v>
      </c>
      <c r="B23">
        <v>3817.63</v>
      </c>
      <c r="C23">
        <v>0</v>
      </c>
      <c r="D23">
        <v>4828</v>
      </c>
      <c r="E23">
        <v>861.08</v>
      </c>
      <c r="F23">
        <v>587.34</v>
      </c>
      <c r="G23">
        <v>143.37</v>
      </c>
    </row>
    <row r="24" spans="1:7" x14ac:dyDescent="0.2">
      <c r="A24" s="2">
        <f t="shared" si="0"/>
        <v>43255</v>
      </c>
      <c r="B24">
        <v>3817.63</v>
      </c>
      <c r="C24">
        <v>0</v>
      </c>
      <c r="D24">
        <v>4019.28</v>
      </c>
      <c r="E24">
        <v>1249.53</v>
      </c>
      <c r="F24">
        <v>673.65</v>
      </c>
      <c r="G24">
        <v>300.32</v>
      </c>
    </row>
    <row r="25" spans="1:7" x14ac:dyDescent="0.2">
      <c r="A25" s="2">
        <f t="shared" si="0"/>
        <v>43262</v>
      </c>
      <c r="B25">
        <v>3817.63</v>
      </c>
      <c r="C25">
        <v>0</v>
      </c>
      <c r="D25">
        <v>3671.58</v>
      </c>
      <c r="E25">
        <v>1243.77</v>
      </c>
      <c r="F25">
        <v>1254.19</v>
      </c>
      <c r="G25">
        <v>167.66</v>
      </c>
    </row>
    <row r="26" spans="1:7" x14ac:dyDescent="0.2">
      <c r="A26" s="2">
        <f t="shared" si="0"/>
        <v>43269</v>
      </c>
      <c r="B26">
        <v>4029.72</v>
      </c>
      <c r="C26">
        <v>0</v>
      </c>
      <c r="D26">
        <v>4479.45</v>
      </c>
      <c r="E26">
        <v>993.38</v>
      </c>
      <c r="F26">
        <v>449.93</v>
      </c>
      <c r="G26">
        <v>175.82</v>
      </c>
    </row>
    <row r="27" spans="1:7" x14ac:dyDescent="0.2">
      <c r="A27" s="2">
        <f t="shared" si="0"/>
        <v>43276</v>
      </c>
      <c r="B27">
        <v>4078.82</v>
      </c>
      <c r="C27">
        <v>503.54</v>
      </c>
      <c r="D27">
        <v>3066.84</v>
      </c>
      <c r="E27">
        <v>1054.55</v>
      </c>
      <c r="F27">
        <v>686.02</v>
      </c>
      <c r="G27">
        <v>153.18</v>
      </c>
    </row>
    <row r="28" spans="1:7" x14ac:dyDescent="0.2">
      <c r="A28" s="2">
        <f t="shared" si="0"/>
        <v>43283</v>
      </c>
      <c r="B28">
        <v>4871.93</v>
      </c>
      <c r="C28">
        <v>503.54</v>
      </c>
      <c r="D28">
        <v>4399.6899999999996</v>
      </c>
      <c r="E28">
        <v>879.31</v>
      </c>
      <c r="F28">
        <v>306.72000000000003</v>
      </c>
      <c r="G28">
        <v>161.79</v>
      </c>
    </row>
    <row r="29" spans="1:7" x14ac:dyDescent="0.2">
      <c r="A29" s="2">
        <f t="shared" si="0"/>
        <v>43290</v>
      </c>
      <c r="B29">
        <v>6458.14</v>
      </c>
      <c r="C29">
        <v>503.54</v>
      </c>
      <c r="D29">
        <v>3235.58</v>
      </c>
      <c r="E29">
        <v>1102.1099999999999</v>
      </c>
      <c r="F29">
        <v>321.8</v>
      </c>
      <c r="G29">
        <v>161.79</v>
      </c>
    </row>
    <row r="30" spans="1:7" x14ac:dyDescent="0.2">
      <c r="A30" s="2">
        <f t="shared" si="0"/>
        <v>43297</v>
      </c>
      <c r="B30">
        <v>7591.14</v>
      </c>
      <c r="C30">
        <v>503.54</v>
      </c>
      <c r="D30">
        <v>2881.16</v>
      </c>
      <c r="E30">
        <v>972.24</v>
      </c>
      <c r="F30">
        <v>163.87</v>
      </c>
      <c r="G30">
        <v>199.41</v>
      </c>
    </row>
    <row r="31" spans="1:7" x14ac:dyDescent="0.2">
      <c r="A31" s="2">
        <f t="shared" si="0"/>
        <v>43304</v>
      </c>
      <c r="B31">
        <v>5098.53</v>
      </c>
      <c r="C31">
        <v>503.54</v>
      </c>
      <c r="D31">
        <v>3330.97</v>
      </c>
      <c r="E31">
        <v>892.01</v>
      </c>
      <c r="F31">
        <v>166.88</v>
      </c>
      <c r="G31">
        <v>234.08</v>
      </c>
    </row>
    <row r="32" spans="1:7" x14ac:dyDescent="0.2">
      <c r="A32" s="2">
        <f t="shared" si="0"/>
        <v>43311</v>
      </c>
      <c r="B32">
        <v>6578.17</v>
      </c>
      <c r="C32">
        <v>792.04</v>
      </c>
      <c r="D32">
        <v>5360.87</v>
      </c>
      <c r="E32">
        <v>996.76</v>
      </c>
      <c r="F32">
        <v>951.52</v>
      </c>
      <c r="G32">
        <v>150.22999999999999</v>
      </c>
    </row>
    <row r="33" spans="1:7" x14ac:dyDescent="0.2">
      <c r="A33" s="2">
        <f t="shared" si="0"/>
        <v>43318</v>
      </c>
      <c r="B33">
        <v>3772.77</v>
      </c>
      <c r="C33">
        <v>792.04</v>
      </c>
      <c r="D33">
        <v>4875.07</v>
      </c>
      <c r="E33">
        <v>837.24</v>
      </c>
      <c r="F33">
        <v>273.86</v>
      </c>
      <c r="G33">
        <v>121.89</v>
      </c>
    </row>
    <row r="34" spans="1:7" x14ac:dyDescent="0.2">
      <c r="A34" s="2">
        <f t="shared" si="0"/>
        <v>43325</v>
      </c>
      <c r="B34">
        <v>4062.99</v>
      </c>
      <c r="C34">
        <v>792.04</v>
      </c>
      <c r="D34">
        <v>4241.88</v>
      </c>
      <c r="E34">
        <v>1012.3</v>
      </c>
      <c r="F34">
        <v>401.01</v>
      </c>
      <c r="G34">
        <v>115.41</v>
      </c>
    </row>
    <row r="35" spans="1:7" x14ac:dyDescent="0.2">
      <c r="A35" s="2">
        <f t="shared" si="0"/>
        <v>43332</v>
      </c>
      <c r="B35">
        <v>4546.68</v>
      </c>
      <c r="C35">
        <v>792.04</v>
      </c>
      <c r="D35">
        <v>4827.76</v>
      </c>
      <c r="E35">
        <v>1115.99</v>
      </c>
      <c r="F35">
        <v>0</v>
      </c>
      <c r="G35">
        <v>115.41</v>
      </c>
    </row>
    <row r="36" spans="1:7" x14ac:dyDescent="0.2">
      <c r="A36" s="2">
        <f t="shared" si="0"/>
        <v>43339</v>
      </c>
      <c r="B36">
        <v>4164.71</v>
      </c>
      <c r="C36">
        <v>5484.89</v>
      </c>
      <c r="D36">
        <v>4808.83</v>
      </c>
      <c r="E36">
        <v>871.15</v>
      </c>
      <c r="F36">
        <v>262.11</v>
      </c>
      <c r="G36">
        <v>122.91</v>
      </c>
    </row>
    <row r="37" spans="1:7" x14ac:dyDescent="0.2">
      <c r="A37" s="2">
        <f t="shared" si="0"/>
        <v>43346</v>
      </c>
      <c r="B37">
        <v>4997.6499999999996</v>
      </c>
      <c r="C37">
        <v>5484.89</v>
      </c>
      <c r="D37">
        <v>5128.37</v>
      </c>
      <c r="E37">
        <v>966.64</v>
      </c>
      <c r="F37">
        <v>409.55</v>
      </c>
      <c r="G37">
        <v>129.11000000000001</v>
      </c>
    </row>
    <row r="38" spans="1:7" x14ac:dyDescent="0.2">
      <c r="A38" s="2">
        <f t="shared" si="0"/>
        <v>43353</v>
      </c>
      <c r="B38">
        <v>6663.54</v>
      </c>
      <c r="C38">
        <v>5484.89</v>
      </c>
      <c r="D38">
        <v>5239.1499999999996</v>
      </c>
      <c r="E38">
        <v>855.17</v>
      </c>
      <c r="F38">
        <v>477.87</v>
      </c>
      <c r="G38">
        <v>135.4</v>
      </c>
    </row>
    <row r="39" spans="1:7" x14ac:dyDescent="0.2">
      <c r="A39" s="2">
        <f t="shared" si="0"/>
        <v>43360</v>
      </c>
      <c r="B39">
        <v>6663.54</v>
      </c>
      <c r="C39">
        <v>5484.89</v>
      </c>
      <c r="D39">
        <v>5188</v>
      </c>
      <c r="E39">
        <v>853.74</v>
      </c>
      <c r="F39">
        <v>378.52</v>
      </c>
      <c r="G39">
        <v>125.13</v>
      </c>
    </row>
    <row r="40" spans="1:7" x14ac:dyDescent="0.2">
      <c r="A40" s="2">
        <f t="shared" si="0"/>
        <v>43367</v>
      </c>
      <c r="B40">
        <v>9630.5499999999993</v>
      </c>
      <c r="C40">
        <v>0</v>
      </c>
      <c r="D40">
        <v>2997.05</v>
      </c>
      <c r="E40">
        <v>949.5</v>
      </c>
      <c r="F40">
        <v>476.94</v>
      </c>
      <c r="G40">
        <v>161.79</v>
      </c>
    </row>
    <row r="41" spans="1:7" x14ac:dyDescent="0.2">
      <c r="A41" s="2">
        <f t="shared" si="0"/>
        <v>43374</v>
      </c>
      <c r="B41">
        <v>9064.0499999999993</v>
      </c>
      <c r="C41">
        <v>0</v>
      </c>
      <c r="D41">
        <v>3297.2</v>
      </c>
      <c r="E41">
        <v>1104.9100000000001</v>
      </c>
      <c r="F41">
        <v>0</v>
      </c>
      <c r="G41">
        <v>161.79</v>
      </c>
    </row>
    <row r="42" spans="1:7" x14ac:dyDescent="0.2">
      <c r="A42" s="2">
        <f t="shared" si="0"/>
        <v>43381</v>
      </c>
      <c r="B42">
        <v>6458.14</v>
      </c>
      <c r="C42">
        <v>0</v>
      </c>
      <c r="D42">
        <v>2561.7800000000002</v>
      </c>
      <c r="E42">
        <v>1033.75</v>
      </c>
      <c r="F42">
        <v>499.17</v>
      </c>
      <c r="G42">
        <v>160.43</v>
      </c>
    </row>
    <row r="43" spans="1:7" x14ac:dyDescent="0.2">
      <c r="A43" s="2">
        <f t="shared" si="0"/>
        <v>43388</v>
      </c>
      <c r="B43">
        <v>4758.63</v>
      </c>
      <c r="C43">
        <v>0</v>
      </c>
      <c r="D43">
        <v>3546.15</v>
      </c>
      <c r="E43">
        <v>1053.82</v>
      </c>
      <c r="F43">
        <v>0</v>
      </c>
      <c r="G43">
        <v>158.05000000000001</v>
      </c>
    </row>
    <row r="44" spans="1:7" x14ac:dyDescent="0.2">
      <c r="A44" s="2">
        <f t="shared" si="0"/>
        <v>43395</v>
      </c>
      <c r="B44">
        <v>3512.32</v>
      </c>
      <c r="C44">
        <v>0</v>
      </c>
      <c r="D44">
        <v>4063.58</v>
      </c>
      <c r="E44">
        <v>1062.95</v>
      </c>
      <c r="F44">
        <v>521.33000000000004</v>
      </c>
      <c r="G44">
        <v>154.66</v>
      </c>
    </row>
    <row r="45" spans="1:7" x14ac:dyDescent="0.2">
      <c r="A45" s="2">
        <f t="shared" si="0"/>
        <v>43402</v>
      </c>
      <c r="B45">
        <v>3869.51</v>
      </c>
      <c r="C45">
        <v>1741.28</v>
      </c>
      <c r="D45">
        <v>4289.49</v>
      </c>
      <c r="E45">
        <v>1106.48</v>
      </c>
      <c r="F45">
        <v>386.54</v>
      </c>
      <c r="G45">
        <v>236.81</v>
      </c>
    </row>
    <row r="46" spans="1:7" x14ac:dyDescent="0.2">
      <c r="A46" s="2">
        <f t="shared" si="0"/>
        <v>43409</v>
      </c>
      <c r="B46">
        <v>5127.1000000000004</v>
      </c>
      <c r="C46">
        <v>1741.28</v>
      </c>
      <c r="D46">
        <v>5232.76</v>
      </c>
      <c r="E46">
        <v>977.66</v>
      </c>
      <c r="F46">
        <v>1061.57</v>
      </c>
      <c r="G46">
        <v>247.26</v>
      </c>
    </row>
    <row r="47" spans="1:7" x14ac:dyDescent="0.2">
      <c r="A47" s="2">
        <f t="shared" si="0"/>
        <v>43416</v>
      </c>
      <c r="B47">
        <v>5127.1000000000004</v>
      </c>
      <c r="C47">
        <v>1741.28</v>
      </c>
      <c r="D47">
        <v>5030.63</v>
      </c>
      <c r="E47">
        <v>1108.02</v>
      </c>
      <c r="F47">
        <v>879.17</v>
      </c>
      <c r="G47">
        <v>327.36</v>
      </c>
    </row>
    <row r="48" spans="1:7" x14ac:dyDescent="0.2">
      <c r="A48" s="2">
        <f t="shared" si="0"/>
        <v>43423</v>
      </c>
      <c r="B48">
        <v>5610.79</v>
      </c>
      <c r="C48">
        <v>1741.28</v>
      </c>
      <c r="D48">
        <v>5437.07</v>
      </c>
      <c r="E48">
        <v>1009.56</v>
      </c>
      <c r="F48">
        <v>553.66999999999996</v>
      </c>
      <c r="G48">
        <v>589.71</v>
      </c>
    </row>
    <row r="49" spans="1:7" x14ac:dyDescent="0.2">
      <c r="A49" s="2">
        <f t="shared" si="0"/>
        <v>43430</v>
      </c>
      <c r="B49">
        <v>4812.5600000000004</v>
      </c>
      <c r="C49">
        <v>1850.98</v>
      </c>
      <c r="D49">
        <v>4525.92</v>
      </c>
      <c r="E49">
        <v>893.55</v>
      </c>
      <c r="F49">
        <v>160.16</v>
      </c>
      <c r="G49">
        <v>366.49</v>
      </c>
    </row>
    <row r="50" spans="1:7" x14ac:dyDescent="0.2">
      <c r="A50" s="2">
        <f t="shared" si="0"/>
        <v>43437</v>
      </c>
      <c r="B50">
        <v>6756.09</v>
      </c>
      <c r="C50">
        <v>1850.98</v>
      </c>
      <c r="D50">
        <v>4040.62</v>
      </c>
      <c r="E50">
        <v>812.48</v>
      </c>
      <c r="F50">
        <v>328.69</v>
      </c>
      <c r="G50">
        <v>276.54000000000002</v>
      </c>
    </row>
    <row r="51" spans="1:7" x14ac:dyDescent="0.2">
      <c r="A51" s="2">
        <f t="shared" si="0"/>
        <v>43444</v>
      </c>
      <c r="B51">
        <v>6293.34</v>
      </c>
      <c r="C51">
        <v>1850.98</v>
      </c>
      <c r="D51">
        <v>4023.94</v>
      </c>
      <c r="E51">
        <v>791.29</v>
      </c>
      <c r="F51">
        <v>1398.9</v>
      </c>
      <c r="G51">
        <v>286.52999999999997</v>
      </c>
    </row>
    <row r="52" spans="1:7" x14ac:dyDescent="0.2">
      <c r="A52" s="2">
        <f t="shared" si="0"/>
        <v>43451</v>
      </c>
      <c r="B52">
        <v>5460.4</v>
      </c>
      <c r="C52">
        <v>1850.98</v>
      </c>
      <c r="D52">
        <v>5860.96</v>
      </c>
      <c r="E52">
        <v>844.39</v>
      </c>
      <c r="F52">
        <v>1958.22</v>
      </c>
      <c r="G52">
        <v>329.85</v>
      </c>
    </row>
    <row r="53" spans="1:7" x14ac:dyDescent="0.2">
      <c r="A53" s="2">
        <f t="shared" si="0"/>
        <v>43458</v>
      </c>
      <c r="B53">
        <v>6756.09</v>
      </c>
      <c r="C53">
        <v>1850.98</v>
      </c>
      <c r="D53">
        <v>4644.3100000000004</v>
      </c>
      <c r="E53">
        <v>925.83</v>
      </c>
      <c r="F53">
        <v>754.45</v>
      </c>
      <c r="G53">
        <v>122.44</v>
      </c>
    </row>
    <row r="55" spans="1:7" x14ac:dyDescent="0.2">
      <c r="A55" t="s">
        <v>9</v>
      </c>
      <c r="B55">
        <f>SUM(B2:B53)</f>
        <v>274552.35000000015</v>
      </c>
      <c r="C55">
        <f t="shared" ref="C55:E55" si="1">SUM(C2:C53)</f>
        <v>57546.760000000017</v>
      </c>
      <c r="D55">
        <f t="shared" si="1"/>
        <v>209566.25999999998</v>
      </c>
      <c r="E55">
        <f t="shared" si="1"/>
        <v>46368.030000000013</v>
      </c>
      <c r="F55">
        <f t="shared" ref="F55:G55" si="2">SUM(F2:F53)</f>
        <v>25770.719999999998</v>
      </c>
      <c r="G55">
        <f t="shared" si="2"/>
        <v>9532.8200000000015</v>
      </c>
    </row>
    <row r="56" spans="1:7" x14ac:dyDescent="0.2">
      <c r="A56" t="s">
        <v>10</v>
      </c>
      <c r="B56">
        <f>SUM('2018 activity'!B8:B59)</f>
        <v>2865</v>
      </c>
      <c r="C56">
        <f>SUM('2018 activity'!C8:C59)</f>
        <v>594</v>
      </c>
      <c r="D56">
        <f>SUM('2018 activity'!D8:D59)</f>
        <v>18209486</v>
      </c>
      <c r="E56">
        <f>SUM('2018 activity'!E8:E59)</f>
        <v>1995527394</v>
      </c>
      <c r="F56">
        <f>SUM('2018 activity'!F8:F59)</f>
        <v>1076422500.5999999</v>
      </c>
      <c r="G56">
        <f>SUM('2018 activity'!G8:G59)</f>
        <v>96765</v>
      </c>
    </row>
    <row r="57" spans="1:7" x14ac:dyDescent="0.2">
      <c r="A57" t="s">
        <v>11</v>
      </c>
      <c r="B57">
        <f>B55/B56</f>
        <v>95.829790575916277</v>
      </c>
      <c r="C57">
        <f t="shared" ref="C57:E57" si="3">C55/C56</f>
        <v>96.88006734006737</v>
      </c>
      <c r="D57">
        <f t="shared" si="3"/>
        <v>1.1508631270536685E-2</v>
      </c>
      <c r="E57">
        <f t="shared" si="3"/>
        <v>2.3235977686608501E-5</v>
      </c>
      <c r="F57">
        <f t="shared" ref="F57:G57" si="4">F55/F56</f>
        <v>2.3941082600591636E-5</v>
      </c>
      <c r="G57">
        <f t="shared" si="4"/>
        <v>9.8515165607399383E-2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8.83203125" bestFit="1" customWidth="1"/>
    <col min="5" max="5" width="12" bestFit="1" customWidth="1"/>
  </cols>
  <sheetData>
    <row r="1" spans="1:5" x14ac:dyDescent="0.2"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1</v>
      </c>
      <c r="B2">
        <v>1</v>
      </c>
      <c r="C2">
        <v>0</v>
      </c>
      <c r="D2">
        <v>0.6</v>
      </c>
      <c r="E2" s="5">
        <v>286.15199009999998</v>
      </c>
    </row>
    <row r="3" spans="1:5" x14ac:dyDescent="0.2">
      <c r="A3" t="s">
        <v>2</v>
      </c>
      <c r="B3">
        <v>0.9</v>
      </c>
      <c r="C3">
        <v>2</v>
      </c>
      <c r="D3">
        <v>1</v>
      </c>
      <c r="E3" s="5">
        <v>398.6826519</v>
      </c>
    </row>
    <row r="4" spans="1:5" x14ac:dyDescent="0.2">
      <c r="A4" t="s">
        <v>3</v>
      </c>
      <c r="B4">
        <v>0.7</v>
      </c>
      <c r="C4">
        <v>0</v>
      </c>
      <c r="D4">
        <v>1</v>
      </c>
      <c r="E4" s="5">
        <v>5.9736866999999999E-2</v>
      </c>
    </row>
    <row r="5" spans="1:5" x14ac:dyDescent="0.2">
      <c r="A5" t="s">
        <v>4</v>
      </c>
      <c r="B5">
        <v>0.8</v>
      </c>
      <c r="C5">
        <v>0</v>
      </c>
      <c r="D5">
        <v>0.85</v>
      </c>
      <c r="E5" s="5">
        <v>4.3875799999999998E-4</v>
      </c>
    </row>
    <row r="6" spans="1:5" x14ac:dyDescent="0.2">
      <c r="A6" t="s">
        <v>12</v>
      </c>
      <c r="B6">
        <v>0.8</v>
      </c>
      <c r="C6">
        <v>0</v>
      </c>
      <c r="D6">
        <v>0.85</v>
      </c>
      <c r="E6" s="5">
        <v>5.8488699999999997E-4</v>
      </c>
    </row>
    <row r="7" spans="1:5" x14ac:dyDescent="0.2">
      <c r="A7" t="s">
        <v>13</v>
      </c>
      <c r="B7">
        <v>0.8</v>
      </c>
      <c r="C7">
        <v>0</v>
      </c>
      <c r="D7">
        <v>0.85</v>
      </c>
      <c r="E7" s="5">
        <v>5.5118970000000003</v>
      </c>
    </row>
    <row r="11" spans="1:5" x14ac:dyDescent="0.2">
      <c r="A11" t="s">
        <v>24</v>
      </c>
      <c r="E11">
        <v>109.24997500000001</v>
      </c>
    </row>
    <row r="12" spans="1:5" x14ac:dyDescent="0.2">
      <c r="A12" t="s">
        <v>31</v>
      </c>
      <c r="E12">
        <v>17850.183079999999</v>
      </c>
    </row>
    <row r="13" spans="1:5" x14ac:dyDescent="0.2">
      <c r="A13" t="s">
        <v>26</v>
      </c>
      <c r="E13">
        <v>152236.26379999999</v>
      </c>
    </row>
    <row r="14" spans="1:5" x14ac:dyDescent="0.2">
      <c r="A14" t="s">
        <v>32</v>
      </c>
      <c r="E14">
        <v>101332.94990000001</v>
      </c>
    </row>
    <row r="15" spans="1:5" x14ac:dyDescent="0.2">
      <c r="A15" t="s">
        <v>28</v>
      </c>
      <c r="E15">
        <v>147188.99859999999</v>
      </c>
    </row>
  </sheetData>
  <dataValidations count="2">
    <dataValidation type="decimal" allowBlank="1" showInputMessage="1" showErrorMessage="1" sqref="B4:B7 B2" xr:uid="{00000000-0002-0000-0200-000000000000}">
      <formula1>0</formula1>
      <formula2>1</formula2>
    </dataValidation>
    <dataValidation type="whole" allowBlank="1" showInputMessage="1" showErrorMessage="1" sqref="C4:C7 C2" xr:uid="{00000000-0002-0000-0200-000001000000}">
      <formula1>-10</formula1>
      <formula2>10</formula2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B4FFA-8091-4C4D-8666-5A896E8256BF}">
  <dimension ref="A1:N108"/>
  <sheetViews>
    <sheetView workbookViewId="0">
      <selection activeCell="F55" sqref="F55"/>
    </sheetView>
  </sheetViews>
  <sheetFormatPr baseColWidth="10" defaultRowHeight="15" x14ac:dyDescent="0.2"/>
  <sheetData>
    <row r="1" spans="1:14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2</v>
      </c>
      <c r="I1" t="s">
        <v>30</v>
      </c>
      <c r="J1" t="s">
        <v>4</v>
      </c>
      <c r="K1" t="s">
        <v>12</v>
      </c>
      <c r="L1" t="s">
        <v>13</v>
      </c>
      <c r="N1" t="s">
        <v>19</v>
      </c>
    </row>
    <row r="2" spans="1:14" x14ac:dyDescent="0.2">
      <c r="A2" s="8">
        <v>43101</v>
      </c>
      <c r="B2">
        <v>98.5</v>
      </c>
      <c r="C2">
        <v>0</v>
      </c>
      <c r="D2">
        <v>0</v>
      </c>
      <c r="E2">
        <v>0</v>
      </c>
      <c r="F2">
        <v>1</v>
      </c>
    </row>
    <row r="3" spans="1:14" x14ac:dyDescent="0.2">
      <c r="A3" s="8">
        <v>43108</v>
      </c>
      <c r="B3">
        <v>98.5</v>
      </c>
      <c r="C3">
        <v>0</v>
      </c>
      <c r="D3">
        <v>0</v>
      </c>
      <c r="E3">
        <v>0</v>
      </c>
      <c r="F3">
        <v>1</v>
      </c>
    </row>
    <row r="4" spans="1:14" x14ac:dyDescent="0.2">
      <c r="A4" s="8">
        <v>43115</v>
      </c>
      <c r="B4">
        <v>98.5</v>
      </c>
      <c r="C4">
        <v>0</v>
      </c>
      <c r="D4">
        <v>0</v>
      </c>
      <c r="E4">
        <v>0</v>
      </c>
      <c r="F4">
        <v>1</v>
      </c>
    </row>
    <row r="5" spans="1:14" x14ac:dyDescent="0.2">
      <c r="A5" s="8">
        <v>43122</v>
      </c>
      <c r="B5">
        <v>98.5</v>
      </c>
      <c r="C5">
        <v>0</v>
      </c>
      <c r="D5">
        <v>0</v>
      </c>
      <c r="E5">
        <v>0</v>
      </c>
      <c r="F5">
        <v>1</v>
      </c>
    </row>
    <row r="6" spans="1:14" x14ac:dyDescent="0.2">
      <c r="A6" s="8">
        <v>43129</v>
      </c>
      <c r="B6">
        <v>96.3</v>
      </c>
      <c r="C6">
        <v>0</v>
      </c>
      <c r="D6">
        <v>0</v>
      </c>
      <c r="E6">
        <v>0</v>
      </c>
      <c r="F6">
        <v>1</v>
      </c>
    </row>
    <row r="7" spans="1:14" x14ac:dyDescent="0.2">
      <c r="A7" s="8">
        <v>43136</v>
      </c>
      <c r="B7">
        <v>96.3</v>
      </c>
      <c r="C7">
        <v>0</v>
      </c>
      <c r="D7">
        <v>0</v>
      </c>
      <c r="E7">
        <v>0</v>
      </c>
      <c r="F7">
        <v>1</v>
      </c>
    </row>
    <row r="8" spans="1:14" x14ac:dyDescent="0.2">
      <c r="A8" s="8">
        <v>43143</v>
      </c>
      <c r="B8">
        <v>96.3</v>
      </c>
      <c r="C8">
        <v>0</v>
      </c>
      <c r="D8">
        <v>0</v>
      </c>
      <c r="E8">
        <v>0</v>
      </c>
      <c r="F8">
        <v>1</v>
      </c>
    </row>
    <row r="9" spans="1:14" x14ac:dyDescent="0.2">
      <c r="A9" s="8">
        <v>43150</v>
      </c>
      <c r="B9">
        <v>96.3</v>
      </c>
      <c r="C9">
        <v>0</v>
      </c>
      <c r="D9">
        <v>0</v>
      </c>
      <c r="E9">
        <v>0</v>
      </c>
      <c r="F9">
        <v>1</v>
      </c>
    </row>
    <row r="10" spans="1:14" x14ac:dyDescent="0.2">
      <c r="A10" s="8">
        <v>43157</v>
      </c>
      <c r="B10">
        <v>96.9</v>
      </c>
      <c r="C10">
        <v>0</v>
      </c>
      <c r="D10">
        <v>0</v>
      </c>
      <c r="E10">
        <v>0</v>
      </c>
      <c r="F10">
        <v>1</v>
      </c>
    </row>
    <row r="11" spans="1:14" x14ac:dyDescent="0.2">
      <c r="A11" s="8">
        <v>43164</v>
      </c>
      <c r="B11">
        <v>96.9</v>
      </c>
      <c r="C11">
        <v>0</v>
      </c>
      <c r="D11">
        <v>0</v>
      </c>
      <c r="E11">
        <v>0</v>
      </c>
      <c r="F11">
        <v>1</v>
      </c>
    </row>
    <row r="12" spans="1:14" x14ac:dyDescent="0.2">
      <c r="A12" s="8">
        <v>43171</v>
      </c>
      <c r="B12">
        <v>96.9</v>
      </c>
      <c r="C12">
        <v>0</v>
      </c>
      <c r="D12">
        <v>0</v>
      </c>
      <c r="E12">
        <v>0</v>
      </c>
      <c r="F12">
        <v>1</v>
      </c>
    </row>
    <row r="13" spans="1:14" x14ac:dyDescent="0.2">
      <c r="A13" s="8">
        <v>43178</v>
      </c>
      <c r="B13">
        <v>96.9</v>
      </c>
      <c r="C13">
        <v>0</v>
      </c>
      <c r="D13">
        <v>0</v>
      </c>
      <c r="E13">
        <v>0</v>
      </c>
      <c r="F13">
        <v>1</v>
      </c>
    </row>
    <row r="14" spans="1:14" x14ac:dyDescent="0.2">
      <c r="A14" s="8">
        <v>43185</v>
      </c>
      <c r="B14">
        <v>97</v>
      </c>
      <c r="C14">
        <v>0</v>
      </c>
      <c r="D14">
        <v>0</v>
      </c>
      <c r="E14">
        <v>0</v>
      </c>
      <c r="F14">
        <v>1</v>
      </c>
    </row>
    <row r="15" spans="1:14" x14ac:dyDescent="0.2">
      <c r="A15" s="8">
        <v>43192</v>
      </c>
      <c r="B15">
        <v>97</v>
      </c>
      <c r="C15">
        <v>0</v>
      </c>
      <c r="D15">
        <v>0</v>
      </c>
      <c r="E15">
        <v>0</v>
      </c>
      <c r="F15">
        <v>1</v>
      </c>
    </row>
    <row r="16" spans="1:14" x14ac:dyDescent="0.2">
      <c r="A16" s="8">
        <v>43199</v>
      </c>
      <c r="B16">
        <v>97</v>
      </c>
      <c r="C16">
        <v>0</v>
      </c>
      <c r="D16">
        <v>0</v>
      </c>
      <c r="E16">
        <v>0</v>
      </c>
      <c r="F16">
        <v>1</v>
      </c>
    </row>
    <row r="17" spans="1:10" x14ac:dyDescent="0.2">
      <c r="A17" s="8">
        <v>43206</v>
      </c>
      <c r="B17">
        <v>97</v>
      </c>
      <c r="C17">
        <v>0</v>
      </c>
      <c r="D17">
        <v>0</v>
      </c>
      <c r="E17">
        <v>0</v>
      </c>
      <c r="F17">
        <v>1</v>
      </c>
    </row>
    <row r="18" spans="1:10" x14ac:dyDescent="0.2">
      <c r="A18" s="8">
        <v>43213</v>
      </c>
      <c r="B18">
        <v>97</v>
      </c>
      <c r="C18">
        <v>0</v>
      </c>
      <c r="D18">
        <v>0</v>
      </c>
      <c r="E18">
        <v>0</v>
      </c>
      <c r="F18">
        <v>1</v>
      </c>
    </row>
    <row r="19" spans="1:10" x14ac:dyDescent="0.2">
      <c r="A19" s="8">
        <v>43220</v>
      </c>
      <c r="B19">
        <v>97.1</v>
      </c>
      <c r="C19">
        <v>0</v>
      </c>
      <c r="D19">
        <v>0</v>
      </c>
      <c r="E19">
        <v>0</v>
      </c>
      <c r="F19">
        <v>1</v>
      </c>
    </row>
    <row r="20" spans="1:10" x14ac:dyDescent="0.2">
      <c r="A20" s="8">
        <v>43227</v>
      </c>
      <c r="B20">
        <v>97.1</v>
      </c>
      <c r="C20">
        <v>0</v>
      </c>
      <c r="D20">
        <v>0</v>
      </c>
      <c r="E20">
        <v>0</v>
      </c>
      <c r="F20">
        <v>1</v>
      </c>
      <c r="J20" s="9"/>
    </row>
    <row r="21" spans="1:10" x14ac:dyDescent="0.2">
      <c r="A21" s="8">
        <v>43234</v>
      </c>
      <c r="B21">
        <v>97.1</v>
      </c>
      <c r="C21">
        <v>0</v>
      </c>
      <c r="D21">
        <v>0</v>
      </c>
      <c r="E21">
        <v>0</v>
      </c>
      <c r="F21">
        <v>1</v>
      </c>
      <c r="J21" s="9"/>
    </row>
    <row r="22" spans="1:10" x14ac:dyDescent="0.2">
      <c r="A22" s="8">
        <v>43241</v>
      </c>
      <c r="B22">
        <v>97.1</v>
      </c>
      <c r="C22">
        <v>0</v>
      </c>
      <c r="D22">
        <v>0</v>
      </c>
      <c r="E22">
        <v>0</v>
      </c>
      <c r="F22">
        <v>1</v>
      </c>
      <c r="J22" s="9"/>
    </row>
    <row r="23" spans="1:10" x14ac:dyDescent="0.2">
      <c r="A23" s="8">
        <v>43248</v>
      </c>
      <c r="B23">
        <v>95</v>
      </c>
      <c r="C23">
        <v>0</v>
      </c>
      <c r="D23">
        <v>0</v>
      </c>
      <c r="E23">
        <v>0</v>
      </c>
      <c r="F23">
        <v>1</v>
      </c>
      <c r="I23" s="9"/>
      <c r="J23" s="9"/>
    </row>
    <row r="24" spans="1:10" x14ac:dyDescent="0.2">
      <c r="A24" s="8">
        <v>43255</v>
      </c>
      <c r="B24">
        <v>95</v>
      </c>
      <c r="C24">
        <v>0</v>
      </c>
      <c r="D24">
        <v>0</v>
      </c>
      <c r="E24">
        <v>0</v>
      </c>
      <c r="F24">
        <v>1</v>
      </c>
      <c r="I24" s="9"/>
      <c r="J24" s="9"/>
    </row>
    <row r="25" spans="1:10" x14ac:dyDescent="0.2">
      <c r="A25" s="8">
        <v>43262</v>
      </c>
      <c r="B25">
        <v>95</v>
      </c>
      <c r="C25">
        <v>0</v>
      </c>
      <c r="D25">
        <v>0</v>
      </c>
      <c r="E25">
        <v>0</v>
      </c>
      <c r="F25">
        <v>1</v>
      </c>
      <c r="I25" s="9"/>
      <c r="J25" s="9"/>
    </row>
    <row r="26" spans="1:10" x14ac:dyDescent="0.2">
      <c r="A26" s="8">
        <v>43269</v>
      </c>
      <c r="B26">
        <v>95</v>
      </c>
      <c r="C26">
        <v>0</v>
      </c>
      <c r="D26">
        <v>0</v>
      </c>
      <c r="E26">
        <v>0</v>
      </c>
      <c r="F26">
        <v>1</v>
      </c>
      <c r="I26" s="9"/>
      <c r="J26" s="9"/>
    </row>
    <row r="27" spans="1:10" x14ac:dyDescent="0.2">
      <c r="A27" s="8">
        <v>43276</v>
      </c>
      <c r="B27">
        <v>93.4</v>
      </c>
      <c r="C27">
        <v>0</v>
      </c>
      <c r="D27">
        <v>0</v>
      </c>
      <c r="E27">
        <v>0</v>
      </c>
      <c r="F27">
        <v>1</v>
      </c>
      <c r="I27" s="9"/>
      <c r="J27" s="9"/>
    </row>
    <row r="28" spans="1:10" x14ac:dyDescent="0.2">
      <c r="A28" s="8">
        <v>43283</v>
      </c>
      <c r="B28">
        <v>93.4</v>
      </c>
      <c r="C28">
        <v>1</v>
      </c>
      <c r="D28">
        <v>0</v>
      </c>
      <c r="E28">
        <v>1</v>
      </c>
      <c r="F28">
        <v>1</v>
      </c>
    </row>
    <row r="29" spans="1:10" x14ac:dyDescent="0.2">
      <c r="A29" s="8">
        <v>43290</v>
      </c>
      <c r="B29">
        <v>93.4</v>
      </c>
      <c r="C29">
        <v>1</v>
      </c>
      <c r="D29">
        <v>0</v>
      </c>
      <c r="E29">
        <v>0</v>
      </c>
      <c r="F29">
        <v>1</v>
      </c>
    </row>
    <row r="30" spans="1:10" x14ac:dyDescent="0.2">
      <c r="A30" s="8">
        <v>43297</v>
      </c>
      <c r="B30">
        <v>93.4</v>
      </c>
      <c r="C30">
        <v>1</v>
      </c>
      <c r="D30">
        <v>0</v>
      </c>
      <c r="E30">
        <v>0</v>
      </c>
      <c r="F30">
        <v>1</v>
      </c>
    </row>
    <row r="31" spans="1:10" x14ac:dyDescent="0.2">
      <c r="A31" s="8">
        <v>43304</v>
      </c>
      <c r="B31">
        <v>93.4</v>
      </c>
      <c r="C31">
        <v>1</v>
      </c>
      <c r="D31">
        <v>0</v>
      </c>
      <c r="E31">
        <v>0</v>
      </c>
      <c r="F31">
        <v>1</v>
      </c>
    </row>
    <row r="32" spans="1:10" x14ac:dyDescent="0.2">
      <c r="A32" s="8">
        <v>43311</v>
      </c>
      <c r="B32">
        <v>96.8</v>
      </c>
      <c r="C32">
        <v>1</v>
      </c>
      <c r="D32">
        <v>0</v>
      </c>
      <c r="E32">
        <v>0</v>
      </c>
      <c r="F32">
        <v>1</v>
      </c>
    </row>
    <row r="33" spans="1:6" x14ac:dyDescent="0.2">
      <c r="A33" s="8">
        <v>43318</v>
      </c>
      <c r="B33">
        <v>96.8</v>
      </c>
      <c r="C33">
        <v>1</v>
      </c>
      <c r="D33">
        <v>0</v>
      </c>
      <c r="E33">
        <v>0</v>
      </c>
      <c r="F33">
        <v>1</v>
      </c>
    </row>
    <row r="34" spans="1:6" x14ac:dyDescent="0.2">
      <c r="A34" s="8">
        <v>43325</v>
      </c>
      <c r="B34">
        <v>96.8</v>
      </c>
      <c r="C34">
        <v>1</v>
      </c>
      <c r="D34">
        <v>0</v>
      </c>
      <c r="E34">
        <v>0</v>
      </c>
      <c r="F34">
        <v>1</v>
      </c>
    </row>
    <row r="35" spans="1:6" x14ac:dyDescent="0.2">
      <c r="A35" s="8">
        <v>43332</v>
      </c>
      <c r="B35">
        <v>96.8</v>
      </c>
      <c r="C35">
        <v>0</v>
      </c>
      <c r="D35">
        <v>0</v>
      </c>
      <c r="E35">
        <v>0</v>
      </c>
      <c r="F35">
        <v>1</v>
      </c>
    </row>
    <row r="36" spans="1:6" x14ac:dyDescent="0.2">
      <c r="A36" s="8">
        <v>43339</v>
      </c>
      <c r="B36">
        <v>95.1</v>
      </c>
      <c r="C36">
        <v>0</v>
      </c>
      <c r="D36">
        <v>0</v>
      </c>
      <c r="E36">
        <v>0</v>
      </c>
      <c r="F36">
        <v>1</v>
      </c>
    </row>
    <row r="37" spans="1:6" x14ac:dyDescent="0.2">
      <c r="A37" s="8">
        <v>43346</v>
      </c>
      <c r="B37">
        <v>95.1</v>
      </c>
      <c r="C37">
        <v>0</v>
      </c>
      <c r="D37">
        <v>0</v>
      </c>
      <c r="E37">
        <v>0</v>
      </c>
      <c r="F37">
        <v>1</v>
      </c>
    </row>
    <row r="38" spans="1:6" x14ac:dyDescent="0.2">
      <c r="A38" s="8">
        <v>43353</v>
      </c>
      <c r="B38">
        <v>95.1</v>
      </c>
      <c r="C38">
        <v>0</v>
      </c>
      <c r="D38">
        <v>0</v>
      </c>
      <c r="E38">
        <v>0</v>
      </c>
      <c r="F38">
        <v>1</v>
      </c>
    </row>
    <row r="39" spans="1:6" x14ac:dyDescent="0.2">
      <c r="A39" s="8">
        <v>43360</v>
      </c>
      <c r="B39">
        <v>95.1</v>
      </c>
      <c r="C39">
        <v>0</v>
      </c>
      <c r="D39">
        <v>0</v>
      </c>
      <c r="E39">
        <v>0</v>
      </c>
      <c r="F39">
        <v>1</v>
      </c>
    </row>
    <row r="40" spans="1:6" x14ac:dyDescent="0.2">
      <c r="A40" s="8">
        <v>43367</v>
      </c>
      <c r="B40">
        <v>100.7</v>
      </c>
      <c r="C40">
        <v>0</v>
      </c>
      <c r="D40">
        <v>0</v>
      </c>
      <c r="E40">
        <v>0</v>
      </c>
      <c r="F40">
        <v>1</v>
      </c>
    </row>
    <row r="41" spans="1:6" x14ac:dyDescent="0.2">
      <c r="A41" s="8">
        <v>43374</v>
      </c>
      <c r="B41">
        <v>100.7</v>
      </c>
      <c r="C41">
        <v>0</v>
      </c>
      <c r="D41">
        <v>0</v>
      </c>
      <c r="E41">
        <v>0</v>
      </c>
      <c r="F41">
        <v>1</v>
      </c>
    </row>
    <row r="42" spans="1:6" x14ac:dyDescent="0.2">
      <c r="A42" s="8">
        <v>43381</v>
      </c>
      <c r="B42">
        <v>100.7</v>
      </c>
      <c r="C42">
        <v>0</v>
      </c>
      <c r="D42">
        <v>0</v>
      </c>
      <c r="E42">
        <v>0</v>
      </c>
      <c r="F42">
        <v>1</v>
      </c>
    </row>
    <row r="43" spans="1:6" x14ac:dyDescent="0.2">
      <c r="A43" s="8">
        <v>43388</v>
      </c>
      <c r="B43">
        <v>100.7</v>
      </c>
      <c r="C43">
        <v>0</v>
      </c>
      <c r="D43">
        <v>0</v>
      </c>
      <c r="E43">
        <v>0</v>
      </c>
      <c r="F43">
        <v>1</v>
      </c>
    </row>
    <row r="44" spans="1:6" x14ac:dyDescent="0.2">
      <c r="A44" s="8">
        <v>43395</v>
      </c>
      <c r="B44">
        <v>100.7</v>
      </c>
      <c r="C44">
        <v>0</v>
      </c>
      <c r="D44">
        <v>0</v>
      </c>
      <c r="E44">
        <v>0</v>
      </c>
      <c r="F44">
        <v>1</v>
      </c>
    </row>
    <row r="45" spans="1:6" x14ac:dyDescent="0.2">
      <c r="A45" s="8">
        <v>43402</v>
      </c>
      <c r="B45">
        <v>98.5</v>
      </c>
      <c r="C45">
        <v>0</v>
      </c>
      <c r="D45">
        <v>0</v>
      </c>
      <c r="E45">
        <v>0</v>
      </c>
      <c r="F45">
        <v>1</v>
      </c>
    </row>
    <row r="46" spans="1:6" x14ac:dyDescent="0.2">
      <c r="A46" s="8">
        <v>43409</v>
      </c>
      <c r="B46">
        <v>98.5</v>
      </c>
      <c r="C46">
        <v>1</v>
      </c>
      <c r="D46">
        <v>0</v>
      </c>
      <c r="E46">
        <v>0</v>
      </c>
      <c r="F46">
        <v>1</v>
      </c>
    </row>
    <row r="47" spans="1:6" x14ac:dyDescent="0.2">
      <c r="A47" s="8">
        <v>43416</v>
      </c>
      <c r="B47">
        <v>98.5</v>
      </c>
      <c r="C47">
        <v>1</v>
      </c>
      <c r="D47">
        <v>0</v>
      </c>
      <c r="E47">
        <v>0</v>
      </c>
      <c r="F47">
        <v>1</v>
      </c>
    </row>
    <row r="48" spans="1:6" x14ac:dyDescent="0.2">
      <c r="A48" s="8">
        <v>43423</v>
      </c>
      <c r="B48">
        <v>98.5</v>
      </c>
      <c r="C48">
        <v>1</v>
      </c>
      <c r="D48">
        <v>0</v>
      </c>
      <c r="E48">
        <v>0</v>
      </c>
      <c r="F48">
        <v>1</v>
      </c>
    </row>
    <row r="49" spans="1:14" x14ac:dyDescent="0.2">
      <c r="A49" s="8">
        <v>43430</v>
      </c>
      <c r="B49">
        <v>95.9</v>
      </c>
      <c r="C49">
        <v>1</v>
      </c>
      <c r="D49">
        <v>1</v>
      </c>
      <c r="E49">
        <v>0</v>
      </c>
      <c r="F49">
        <v>1</v>
      </c>
    </row>
    <row r="50" spans="1:14" x14ac:dyDescent="0.2">
      <c r="A50" s="8">
        <v>43437</v>
      </c>
      <c r="B50">
        <v>95.9</v>
      </c>
      <c r="C50">
        <v>1</v>
      </c>
      <c r="D50">
        <v>0</v>
      </c>
      <c r="E50">
        <v>0</v>
      </c>
      <c r="F50">
        <v>1</v>
      </c>
    </row>
    <row r="51" spans="1:14" x14ac:dyDescent="0.2">
      <c r="A51" s="8">
        <v>43444</v>
      </c>
      <c r="B51">
        <v>95.9</v>
      </c>
      <c r="C51">
        <v>1</v>
      </c>
      <c r="D51">
        <v>0</v>
      </c>
      <c r="E51">
        <v>0</v>
      </c>
      <c r="F51">
        <v>1</v>
      </c>
    </row>
    <row r="52" spans="1:14" x14ac:dyDescent="0.2">
      <c r="A52" s="8">
        <v>43451</v>
      </c>
      <c r="B52">
        <v>95.9</v>
      </c>
      <c r="C52">
        <v>1</v>
      </c>
      <c r="D52">
        <v>0</v>
      </c>
      <c r="E52">
        <v>0</v>
      </c>
      <c r="F52">
        <v>1</v>
      </c>
    </row>
    <row r="53" spans="1:14" x14ac:dyDescent="0.2">
      <c r="A53" s="8">
        <v>43458</v>
      </c>
      <c r="B53">
        <v>95.9</v>
      </c>
      <c r="C53">
        <v>0</v>
      </c>
      <c r="D53">
        <v>0</v>
      </c>
      <c r="E53">
        <v>0</v>
      </c>
      <c r="F53">
        <v>1</v>
      </c>
    </row>
    <row r="55" spans="1:14" x14ac:dyDescent="0.2">
      <c r="B55">
        <f>Parameter!$E11</f>
        <v>109.24997500000001</v>
      </c>
      <c r="C55">
        <f>Parameter!$E12</f>
        <v>17850.183079999999</v>
      </c>
      <c r="D55">
        <f>Parameter!$E13</f>
        <v>152236.26379999999</v>
      </c>
      <c r="E55">
        <f>Parameter!$E14</f>
        <v>101332.94990000001</v>
      </c>
      <c r="F55">
        <f>Parameter!$E15</f>
        <v>147188.99859999999</v>
      </c>
    </row>
    <row r="56" spans="1:14" x14ac:dyDescent="0.2">
      <c r="N56" t="s">
        <v>36</v>
      </c>
    </row>
    <row r="57" spans="1:14" x14ac:dyDescent="0.2">
      <c r="A57" s="8">
        <v>43101</v>
      </c>
      <c r="B57">
        <f>B2*B$55</f>
        <v>10761.122537500001</v>
      </c>
      <c r="C57">
        <f t="shared" ref="C57:F57" si="0">C2*C$55</f>
        <v>0</v>
      </c>
      <c r="D57">
        <f t="shared" si="0"/>
        <v>0</v>
      </c>
      <c r="E57">
        <f t="shared" si="0"/>
        <v>0</v>
      </c>
      <c r="F57">
        <f t="shared" si="0"/>
        <v>147188.99859999999</v>
      </c>
      <c r="G57">
        <v>3035.0003620000002</v>
      </c>
      <c r="H57">
        <v>0</v>
      </c>
      <c r="I57">
        <v>20015.43705</v>
      </c>
      <c r="J57">
        <v>743.01900720000003</v>
      </c>
      <c r="K57">
        <v>524.43012109999995</v>
      </c>
      <c r="L57">
        <v>2131.5299789999999</v>
      </c>
      <c r="N57">
        <f>SUM(B57:L57)</f>
        <v>184399.53765680001</v>
      </c>
    </row>
    <row r="58" spans="1:14" x14ac:dyDescent="0.2">
      <c r="A58" s="8">
        <v>43108</v>
      </c>
      <c r="B58">
        <f t="shared" ref="B58:F108" si="1">B3*B$55</f>
        <v>10761.122537500001</v>
      </c>
      <c r="C58">
        <f t="shared" si="1"/>
        <v>0</v>
      </c>
      <c r="D58">
        <f t="shared" si="1"/>
        <v>0</v>
      </c>
      <c r="E58">
        <f t="shared" si="1"/>
        <v>0</v>
      </c>
      <c r="F58">
        <f t="shared" si="1"/>
        <v>147188.99859999999</v>
      </c>
      <c r="G58">
        <v>3391.1359269999998</v>
      </c>
      <c r="H58">
        <v>0</v>
      </c>
      <c r="I58">
        <v>22684.672139999999</v>
      </c>
      <c r="J58">
        <v>1002.935785</v>
      </c>
      <c r="K58">
        <v>601.39535620000004</v>
      </c>
      <c r="L58">
        <v>2595.5546899999999</v>
      </c>
      <c r="N58">
        <f t="shared" ref="N58:N108" si="2">SUM(B58:L58)</f>
        <v>188225.81503569998</v>
      </c>
    </row>
    <row r="59" spans="1:14" x14ac:dyDescent="0.2">
      <c r="A59" s="8">
        <v>43115</v>
      </c>
      <c r="B59">
        <f t="shared" si="1"/>
        <v>10761.122537500001</v>
      </c>
      <c r="C59">
        <f t="shared" si="1"/>
        <v>0</v>
      </c>
      <c r="D59">
        <f t="shared" si="1"/>
        <v>0</v>
      </c>
      <c r="E59">
        <f t="shared" si="1"/>
        <v>0</v>
      </c>
      <c r="F59">
        <f t="shared" si="1"/>
        <v>147188.99859999999</v>
      </c>
      <c r="G59">
        <v>3417.4921399999998</v>
      </c>
      <c r="H59">
        <v>6889.2362249999996</v>
      </c>
      <c r="I59">
        <v>27125.27449</v>
      </c>
      <c r="J59">
        <v>1036.3037340000001</v>
      </c>
      <c r="K59">
        <v>587.23462529999995</v>
      </c>
      <c r="L59">
        <v>2858.933023</v>
      </c>
      <c r="N59">
        <f t="shared" si="2"/>
        <v>199864.59537479997</v>
      </c>
    </row>
    <row r="60" spans="1:14" x14ac:dyDescent="0.2">
      <c r="A60" s="8">
        <v>43122</v>
      </c>
      <c r="B60">
        <f t="shared" si="1"/>
        <v>10761.122537500001</v>
      </c>
      <c r="C60">
        <f t="shared" si="1"/>
        <v>0</v>
      </c>
      <c r="D60">
        <f t="shared" si="1"/>
        <v>0</v>
      </c>
      <c r="E60">
        <f t="shared" si="1"/>
        <v>0</v>
      </c>
      <c r="F60">
        <f t="shared" si="1"/>
        <v>147188.99859999999</v>
      </c>
      <c r="G60">
        <v>3443.7135360000002</v>
      </c>
      <c r="H60">
        <v>7578.1598469999999</v>
      </c>
      <c r="I60">
        <v>23864.774939999999</v>
      </c>
      <c r="J60">
        <v>1215.5388399999999</v>
      </c>
      <c r="K60">
        <v>741.95917250000002</v>
      </c>
      <c r="L60">
        <v>2899.7118730000002</v>
      </c>
      <c r="N60">
        <f t="shared" si="2"/>
        <v>197693.97934599998</v>
      </c>
    </row>
    <row r="61" spans="1:14" x14ac:dyDescent="0.2">
      <c r="A61" s="8">
        <v>43129</v>
      </c>
      <c r="B61">
        <f t="shared" si="1"/>
        <v>10520.7725925</v>
      </c>
      <c r="C61">
        <f t="shared" si="1"/>
        <v>0</v>
      </c>
      <c r="D61">
        <f t="shared" si="1"/>
        <v>0</v>
      </c>
      <c r="E61">
        <f t="shared" si="1"/>
        <v>0</v>
      </c>
      <c r="F61">
        <f t="shared" si="1"/>
        <v>147188.99859999999</v>
      </c>
      <c r="G61">
        <v>3230.0241700000001</v>
      </c>
      <c r="H61">
        <v>7647.0522099999998</v>
      </c>
      <c r="I61">
        <v>29834.956999999999</v>
      </c>
      <c r="J61">
        <v>1170.862756</v>
      </c>
      <c r="K61">
        <v>886.71620059999998</v>
      </c>
      <c r="L61">
        <v>3107.2442550000001</v>
      </c>
      <c r="N61">
        <f t="shared" si="2"/>
        <v>203586.62778409995</v>
      </c>
    </row>
    <row r="62" spans="1:14" x14ac:dyDescent="0.2">
      <c r="A62" s="8">
        <v>43136</v>
      </c>
      <c r="B62">
        <f t="shared" si="1"/>
        <v>10520.7725925</v>
      </c>
      <c r="C62">
        <f t="shared" si="1"/>
        <v>0</v>
      </c>
      <c r="D62">
        <f t="shared" si="1"/>
        <v>0</v>
      </c>
      <c r="E62">
        <f t="shared" si="1"/>
        <v>0</v>
      </c>
      <c r="F62">
        <f t="shared" si="1"/>
        <v>147188.99859999999</v>
      </c>
      <c r="G62">
        <v>3257.243759</v>
      </c>
      <c r="H62">
        <v>7653.9414459999998</v>
      </c>
      <c r="I62">
        <v>24077.48906</v>
      </c>
      <c r="J62">
        <v>1183.8055409999999</v>
      </c>
      <c r="K62">
        <v>829.68687160000002</v>
      </c>
      <c r="L62">
        <v>2904.6647969999999</v>
      </c>
      <c r="N62">
        <f t="shared" si="2"/>
        <v>197616.6026671</v>
      </c>
    </row>
    <row r="63" spans="1:14" x14ac:dyDescent="0.2">
      <c r="A63" s="8">
        <v>43143</v>
      </c>
      <c r="B63">
        <f t="shared" si="1"/>
        <v>10520.7725925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147188.99859999999</v>
      </c>
      <c r="G63">
        <v>2585.6421030000001</v>
      </c>
      <c r="H63">
        <v>7654.6303690000004</v>
      </c>
      <c r="I63">
        <v>30626.868060000001</v>
      </c>
      <c r="J63">
        <v>1131.4052859999999</v>
      </c>
      <c r="K63">
        <v>814.66215030000001</v>
      </c>
      <c r="L63">
        <v>3095.031571</v>
      </c>
      <c r="N63">
        <f t="shared" si="2"/>
        <v>203618.01073179996</v>
      </c>
    </row>
    <row r="64" spans="1:14" x14ac:dyDescent="0.2">
      <c r="A64" s="8">
        <v>43150</v>
      </c>
      <c r="B64">
        <f t="shared" si="1"/>
        <v>10520.7725925</v>
      </c>
      <c r="C64">
        <f t="shared" si="1"/>
        <v>0</v>
      </c>
      <c r="D64">
        <f t="shared" si="1"/>
        <v>0</v>
      </c>
      <c r="E64">
        <f t="shared" si="1"/>
        <v>0</v>
      </c>
      <c r="F64">
        <f t="shared" si="1"/>
        <v>147188.99859999999</v>
      </c>
      <c r="G64">
        <v>2831.2334209999999</v>
      </c>
      <c r="H64">
        <v>7654.6992620000001</v>
      </c>
      <c r="I64">
        <v>27582.967680000002</v>
      </c>
      <c r="J64">
        <v>1089.467218</v>
      </c>
      <c r="K64">
        <v>855.44717790000004</v>
      </c>
      <c r="L64">
        <v>3027.030342</v>
      </c>
      <c r="N64">
        <f t="shared" si="2"/>
        <v>200750.61629340003</v>
      </c>
    </row>
    <row r="65" spans="1:14" x14ac:dyDescent="0.2">
      <c r="A65" s="8">
        <v>43157</v>
      </c>
      <c r="B65">
        <f t="shared" si="1"/>
        <v>10586.322577500001</v>
      </c>
      <c r="C65">
        <f t="shared" si="1"/>
        <v>0</v>
      </c>
      <c r="D65">
        <f t="shared" si="1"/>
        <v>0</v>
      </c>
      <c r="E65">
        <f t="shared" si="1"/>
        <v>0</v>
      </c>
      <c r="F65">
        <f t="shared" si="1"/>
        <v>147188.99859999999</v>
      </c>
      <c r="G65">
        <v>2521.7932479999999</v>
      </c>
      <c r="H65">
        <v>7654.7061510000003</v>
      </c>
      <c r="I65">
        <v>25946.869170000002</v>
      </c>
      <c r="J65">
        <v>1225.4616679999999</v>
      </c>
      <c r="K65">
        <v>792.95350559999997</v>
      </c>
      <c r="L65">
        <v>2909.5054110000001</v>
      </c>
      <c r="N65">
        <f t="shared" si="2"/>
        <v>198826.61033109995</v>
      </c>
    </row>
    <row r="66" spans="1:14" x14ac:dyDescent="0.2">
      <c r="A66" s="8">
        <v>43164</v>
      </c>
      <c r="B66">
        <f t="shared" si="1"/>
        <v>10586.322577500001</v>
      </c>
      <c r="C66">
        <f t="shared" si="1"/>
        <v>0</v>
      </c>
      <c r="D66">
        <f t="shared" si="1"/>
        <v>0</v>
      </c>
      <c r="E66">
        <f t="shared" si="1"/>
        <v>0</v>
      </c>
      <c r="F66">
        <f t="shared" si="1"/>
        <v>147188.99859999999</v>
      </c>
      <c r="G66">
        <v>3202.650791</v>
      </c>
      <c r="H66">
        <v>7654.7068399999998</v>
      </c>
      <c r="I66">
        <v>26399.554759999999</v>
      </c>
      <c r="J66">
        <v>1075.309604</v>
      </c>
      <c r="K66">
        <v>725.31083880000006</v>
      </c>
      <c r="L66">
        <v>2802.2625630000002</v>
      </c>
      <c r="N66">
        <f t="shared" si="2"/>
        <v>199635.11657429999</v>
      </c>
    </row>
    <row r="67" spans="1:14" x14ac:dyDescent="0.2">
      <c r="A67" s="8">
        <v>43171</v>
      </c>
      <c r="B67">
        <f t="shared" si="1"/>
        <v>10586.322577500001</v>
      </c>
      <c r="C67">
        <f t="shared" si="1"/>
        <v>0</v>
      </c>
      <c r="D67">
        <f t="shared" si="1"/>
        <v>0</v>
      </c>
      <c r="E67">
        <f t="shared" si="1"/>
        <v>0</v>
      </c>
      <c r="F67">
        <f t="shared" si="1"/>
        <v>147188.99859999999</v>
      </c>
      <c r="G67">
        <v>2801.3255290000002</v>
      </c>
      <c r="H67">
        <v>6793.5523810000004</v>
      </c>
      <c r="I67">
        <v>26517.7978</v>
      </c>
      <c r="J67">
        <v>1123.189365</v>
      </c>
      <c r="K67">
        <v>704.14721759999998</v>
      </c>
      <c r="L67">
        <v>3448.5000300000002</v>
      </c>
      <c r="N67">
        <f t="shared" si="2"/>
        <v>199163.83350009995</v>
      </c>
    </row>
    <row r="68" spans="1:14" x14ac:dyDescent="0.2">
      <c r="A68" s="8">
        <v>43178</v>
      </c>
      <c r="B68">
        <f t="shared" si="1"/>
        <v>10586.322577500001</v>
      </c>
      <c r="C68">
        <f t="shared" si="1"/>
        <v>0</v>
      </c>
      <c r="D68">
        <f t="shared" si="1"/>
        <v>0</v>
      </c>
      <c r="E68">
        <f t="shared" si="1"/>
        <v>0</v>
      </c>
      <c r="F68">
        <f t="shared" si="1"/>
        <v>147188.99859999999</v>
      </c>
      <c r="G68">
        <v>3006.4576630000001</v>
      </c>
      <c r="H68">
        <v>6707.4369349999997</v>
      </c>
      <c r="I68">
        <v>27716.820629999998</v>
      </c>
      <c r="J68">
        <v>1056.520129</v>
      </c>
      <c r="K68">
        <v>553.49409849999995</v>
      </c>
      <c r="L68">
        <v>3988.1370489999999</v>
      </c>
      <c r="N68">
        <f t="shared" si="2"/>
        <v>200804.18768200002</v>
      </c>
    </row>
    <row r="69" spans="1:14" x14ac:dyDescent="0.2">
      <c r="A69" s="8">
        <v>43185</v>
      </c>
      <c r="B69">
        <f t="shared" si="1"/>
        <v>10597.247575000001</v>
      </c>
      <c r="C69">
        <f t="shared" si="1"/>
        <v>0</v>
      </c>
      <c r="D69">
        <f t="shared" si="1"/>
        <v>0</v>
      </c>
      <c r="E69">
        <f t="shared" si="1"/>
        <v>0</v>
      </c>
      <c r="F69">
        <f t="shared" si="1"/>
        <v>147188.99859999999</v>
      </c>
      <c r="G69">
        <v>2890.4267629999999</v>
      </c>
      <c r="H69">
        <v>6698.82539</v>
      </c>
      <c r="I69">
        <v>23758.827969999998</v>
      </c>
      <c r="J69">
        <v>1122.156653</v>
      </c>
      <c r="K69">
        <v>955.75639909999995</v>
      </c>
      <c r="L69">
        <v>4204.8754929999996</v>
      </c>
      <c r="N69">
        <f t="shared" si="2"/>
        <v>197417.11484310002</v>
      </c>
    </row>
    <row r="70" spans="1:14" x14ac:dyDescent="0.2">
      <c r="A70" s="8">
        <v>43192</v>
      </c>
      <c r="B70">
        <f t="shared" si="1"/>
        <v>10597.247575000001</v>
      </c>
      <c r="C70">
        <f t="shared" si="1"/>
        <v>0</v>
      </c>
      <c r="D70">
        <f t="shared" si="1"/>
        <v>0</v>
      </c>
      <c r="E70">
        <f t="shared" si="1"/>
        <v>0</v>
      </c>
      <c r="F70">
        <f t="shared" si="1"/>
        <v>147188.99859999999</v>
      </c>
      <c r="G70">
        <v>2919.7220729999999</v>
      </c>
      <c r="H70">
        <v>6697.9642359999998</v>
      </c>
      <c r="I70">
        <v>21615.1194</v>
      </c>
      <c r="J70">
        <v>1005.295333</v>
      </c>
      <c r="K70">
        <v>1210.5833769999999</v>
      </c>
      <c r="L70">
        <v>3619.8049289999999</v>
      </c>
      <c r="N70">
        <f t="shared" si="2"/>
        <v>194854.73552299998</v>
      </c>
    </row>
    <row r="71" spans="1:14" x14ac:dyDescent="0.2">
      <c r="A71" s="8">
        <v>43199</v>
      </c>
      <c r="B71">
        <f t="shared" si="1"/>
        <v>10597.247575000001</v>
      </c>
      <c r="C71">
        <f t="shared" si="1"/>
        <v>0</v>
      </c>
      <c r="D71">
        <f t="shared" si="1"/>
        <v>0</v>
      </c>
      <c r="E71">
        <f t="shared" si="1"/>
        <v>0</v>
      </c>
      <c r="F71">
        <f t="shared" si="1"/>
        <v>147188.99859999999</v>
      </c>
      <c r="G71">
        <v>2919.7220729999999</v>
      </c>
      <c r="H71">
        <v>669.79642360000003</v>
      </c>
      <c r="I71">
        <v>20760.25158</v>
      </c>
      <c r="J71">
        <v>1050.836382</v>
      </c>
      <c r="K71">
        <v>1293.689181</v>
      </c>
      <c r="L71">
        <v>3556.0554109999998</v>
      </c>
      <c r="N71">
        <f t="shared" si="2"/>
        <v>188036.59722560001</v>
      </c>
    </row>
    <row r="72" spans="1:14" x14ac:dyDescent="0.2">
      <c r="A72" s="8">
        <v>43206</v>
      </c>
      <c r="B72">
        <f t="shared" si="1"/>
        <v>10597.247575000001</v>
      </c>
      <c r="C72">
        <f t="shared" si="1"/>
        <v>0</v>
      </c>
      <c r="D72">
        <f t="shared" si="1"/>
        <v>0</v>
      </c>
      <c r="E72">
        <f t="shared" si="1"/>
        <v>0</v>
      </c>
      <c r="F72">
        <f t="shared" si="1"/>
        <v>147188.99859999999</v>
      </c>
      <c r="G72">
        <v>2489.461773</v>
      </c>
      <c r="H72">
        <v>66.97964236</v>
      </c>
      <c r="I72">
        <v>27648.17238</v>
      </c>
      <c r="J72">
        <v>1047.087912</v>
      </c>
      <c r="K72">
        <v>1414.5070579999999</v>
      </c>
      <c r="L72">
        <v>3785.835376</v>
      </c>
      <c r="N72">
        <f t="shared" si="2"/>
        <v>194238.29031635995</v>
      </c>
    </row>
    <row r="73" spans="1:14" x14ac:dyDescent="0.2">
      <c r="A73" s="8">
        <v>43213</v>
      </c>
      <c r="B73">
        <f t="shared" si="1"/>
        <v>10597.247575000001</v>
      </c>
      <c r="C73">
        <f t="shared" si="1"/>
        <v>0</v>
      </c>
      <c r="D73">
        <f t="shared" si="1"/>
        <v>0</v>
      </c>
      <c r="E73">
        <f t="shared" si="1"/>
        <v>0</v>
      </c>
      <c r="F73">
        <f t="shared" si="1"/>
        <v>147188.99859999999</v>
      </c>
      <c r="G73">
        <v>2489.461773</v>
      </c>
      <c r="H73">
        <v>6.6979642359999998</v>
      </c>
      <c r="I73">
        <v>26948.784250000001</v>
      </c>
      <c r="J73">
        <v>1135.7452209999999</v>
      </c>
      <c r="K73">
        <v>1493.719415</v>
      </c>
      <c r="L73">
        <v>3951.7844709999999</v>
      </c>
      <c r="N73">
        <f t="shared" si="2"/>
        <v>193812.43926923594</v>
      </c>
    </row>
    <row r="74" spans="1:14" x14ac:dyDescent="0.2">
      <c r="A74" s="8">
        <v>43220</v>
      </c>
      <c r="B74">
        <f t="shared" si="1"/>
        <v>10608.1725725</v>
      </c>
      <c r="C74">
        <f t="shared" si="1"/>
        <v>0</v>
      </c>
      <c r="D74">
        <f t="shared" si="1"/>
        <v>0</v>
      </c>
      <c r="E74">
        <f t="shared" si="1"/>
        <v>0</v>
      </c>
      <c r="F74">
        <f t="shared" si="1"/>
        <v>147188.99859999999</v>
      </c>
      <c r="G74">
        <v>2489.461773</v>
      </c>
      <c r="H74">
        <v>0.66979642399999995</v>
      </c>
      <c r="I74">
        <v>28353.777180000001</v>
      </c>
      <c r="J74">
        <v>1152.086507</v>
      </c>
      <c r="K74">
        <v>1464.0476490000001</v>
      </c>
      <c r="L74">
        <v>3941.3057899999999</v>
      </c>
      <c r="N74">
        <f t="shared" si="2"/>
        <v>195198.51986792398</v>
      </c>
    </row>
    <row r="75" spans="1:14" x14ac:dyDescent="0.2">
      <c r="A75" s="8">
        <v>43227</v>
      </c>
      <c r="B75">
        <f t="shared" si="1"/>
        <v>10608.1725725</v>
      </c>
      <c r="C75">
        <f t="shared" si="1"/>
        <v>0</v>
      </c>
      <c r="D75">
        <f t="shared" si="1"/>
        <v>0</v>
      </c>
      <c r="E75">
        <f t="shared" si="1"/>
        <v>0</v>
      </c>
      <c r="F75">
        <f t="shared" si="1"/>
        <v>147188.99859999999</v>
      </c>
      <c r="G75">
        <v>2148.9794539999998</v>
      </c>
      <c r="H75">
        <v>6.6979642000000006E-2</v>
      </c>
      <c r="I75">
        <v>23119.503189999999</v>
      </c>
      <c r="J75">
        <v>1106.205956</v>
      </c>
      <c r="K75">
        <v>1558.5362990000001</v>
      </c>
      <c r="L75">
        <v>3915.217486</v>
      </c>
      <c r="N75">
        <f t="shared" si="2"/>
        <v>189645.68053714198</v>
      </c>
    </row>
    <row r="76" spans="1:14" x14ac:dyDescent="0.2">
      <c r="A76" s="8">
        <v>43234</v>
      </c>
      <c r="B76">
        <f t="shared" si="1"/>
        <v>10608.1725725</v>
      </c>
      <c r="C76">
        <f t="shared" si="1"/>
        <v>0</v>
      </c>
      <c r="D76">
        <f t="shared" si="1"/>
        <v>0</v>
      </c>
      <c r="E76">
        <f t="shared" si="1"/>
        <v>0</v>
      </c>
      <c r="F76">
        <f t="shared" si="1"/>
        <v>147188.99859999999</v>
      </c>
      <c r="G76">
        <v>2148.9794539999998</v>
      </c>
      <c r="H76">
        <v>6.6979639999999998E-3</v>
      </c>
      <c r="I76">
        <v>24873.22639</v>
      </c>
      <c r="J76">
        <v>1043.769618</v>
      </c>
      <c r="K76">
        <v>1698.2373669999999</v>
      </c>
      <c r="L76">
        <v>3867.5804290000001</v>
      </c>
      <c r="N76">
        <f t="shared" si="2"/>
        <v>191428.97112846398</v>
      </c>
    </row>
    <row r="77" spans="1:14" x14ac:dyDescent="0.2">
      <c r="A77" s="8">
        <v>43241</v>
      </c>
      <c r="B77">
        <f t="shared" si="1"/>
        <v>10608.1725725</v>
      </c>
      <c r="C77">
        <f t="shared" si="1"/>
        <v>0</v>
      </c>
      <c r="D77">
        <f t="shared" si="1"/>
        <v>0</v>
      </c>
      <c r="E77">
        <f t="shared" si="1"/>
        <v>0</v>
      </c>
      <c r="F77">
        <f t="shared" si="1"/>
        <v>147188.99859999999</v>
      </c>
      <c r="G77">
        <v>2148.9794539999998</v>
      </c>
      <c r="H77">
        <v>6.6979599999999995E-4</v>
      </c>
      <c r="I77">
        <v>21535.362079999999</v>
      </c>
      <c r="J77">
        <v>1184.8779790000001</v>
      </c>
      <c r="K77">
        <v>2433.5893110000002</v>
      </c>
      <c r="L77">
        <v>4529.6320480000004</v>
      </c>
      <c r="N77">
        <f t="shared" si="2"/>
        <v>189629.61271429597</v>
      </c>
    </row>
    <row r="78" spans="1:14" x14ac:dyDescent="0.2">
      <c r="A78" s="8">
        <v>43248</v>
      </c>
      <c r="B78">
        <f t="shared" si="1"/>
        <v>10378.747625</v>
      </c>
      <c r="C78">
        <f t="shared" si="1"/>
        <v>0</v>
      </c>
      <c r="D78">
        <f t="shared" si="1"/>
        <v>0</v>
      </c>
      <c r="E78">
        <f t="shared" si="1"/>
        <v>0</v>
      </c>
      <c r="F78">
        <f t="shared" si="1"/>
        <v>147188.99859999999</v>
      </c>
      <c r="G78">
        <v>2148.9794539999998</v>
      </c>
      <c r="H78" s="9">
        <v>6.6979599999999998E-5</v>
      </c>
      <c r="I78">
        <v>26418.741290000002</v>
      </c>
      <c r="J78">
        <v>929.41263700000002</v>
      </c>
      <c r="K78">
        <v>1354.815906</v>
      </c>
      <c r="L78">
        <v>3266.5423059999998</v>
      </c>
      <c r="N78">
        <f t="shared" si="2"/>
        <v>191686.23788497958</v>
      </c>
    </row>
    <row r="79" spans="1:14" x14ac:dyDescent="0.2">
      <c r="A79" s="8">
        <v>43255</v>
      </c>
      <c r="B79">
        <f t="shared" si="1"/>
        <v>10378.747625</v>
      </c>
      <c r="C79">
        <f t="shared" si="1"/>
        <v>0</v>
      </c>
      <c r="D79">
        <f t="shared" si="1"/>
        <v>0</v>
      </c>
      <c r="E79">
        <f t="shared" si="1"/>
        <v>0</v>
      </c>
      <c r="F79">
        <f t="shared" si="1"/>
        <v>147188.99859999999</v>
      </c>
      <c r="G79">
        <v>2148.9794539999998</v>
      </c>
      <c r="H79" s="9">
        <v>6.6979599999999998E-6</v>
      </c>
      <c r="I79">
        <v>24540.63147</v>
      </c>
      <c r="J79">
        <v>1136.118596</v>
      </c>
      <c r="K79">
        <v>1246.3709240000001</v>
      </c>
      <c r="L79">
        <v>5078.9313160000002</v>
      </c>
      <c r="N79">
        <f t="shared" si="2"/>
        <v>191718.77799169789</v>
      </c>
    </row>
    <row r="80" spans="1:14" x14ac:dyDescent="0.2">
      <c r="A80" s="8">
        <v>43262</v>
      </c>
      <c r="B80">
        <f t="shared" si="1"/>
        <v>10378.747625</v>
      </c>
      <c r="C80">
        <f t="shared" si="1"/>
        <v>0</v>
      </c>
      <c r="D80">
        <f t="shared" si="1"/>
        <v>0</v>
      </c>
      <c r="E80">
        <f t="shared" si="1"/>
        <v>0</v>
      </c>
      <c r="F80">
        <f t="shared" si="1"/>
        <v>147188.99859999999</v>
      </c>
      <c r="G80">
        <v>2148.9794539999998</v>
      </c>
      <c r="H80" s="9">
        <v>6.6979600000000002E-7</v>
      </c>
      <c r="I80">
        <v>22539.872159999999</v>
      </c>
      <c r="J80">
        <v>1173.72936</v>
      </c>
      <c r="K80">
        <v>1903.604298</v>
      </c>
      <c r="L80">
        <v>3712.2043330000001</v>
      </c>
      <c r="N80">
        <f t="shared" si="2"/>
        <v>189046.13583066975</v>
      </c>
    </row>
    <row r="81" spans="1:14" x14ac:dyDescent="0.2">
      <c r="A81" s="8">
        <v>43269</v>
      </c>
      <c r="B81">
        <f t="shared" si="1"/>
        <v>10378.747625</v>
      </c>
      <c r="C81">
        <f t="shared" si="1"/>
        <v>0</v>
      </c>
      <c r="D81">
        <f t="shared" si="1"/>
        <v>0</v>
      </c>
      <c r="E81">
        <f t="shared" si="1"/>
        <v>0</v>
      </c>
      <c r="F81">
        <f t="shared" si="1"/>
        <v>147188.99859999999</v>
      </c>
      <c r="G81">
        <v>2219.8361559999998</v>
      </c>
      <c r="H81" s="9">
        <v>6.69796E-8</v>
      </c>
      <c r="I81">
        <v>25279.255420000001</v>
      </c>
      <c r="J81">
        <v>1016.634003</v>
      </c>
      <c r="K81">
        <v>1072.8457069999999</v>
      </c>
      <c r="L81">
        <v>3550.0845239999999</v>
      </c>
      <c r="N81">
        <f t="shared" si="2"/>
        <v>190706.40203506697</v>
      </c>
    </row>
    <row r="82" spans="1:14" x14ac:dyDescent="0.2">
      <c r="A82" s="8">
        <v>43276</v>
      </c>
      <c r="B82">
        <f t="shared" si="1"/>
        <v>10203.947665000002</v>
      </c>
      <c r="C82">
        <f t="shared" si="1"/>
        <v>0</v>
      </c>
      <c r="D82">
        <f t="shared" si="1"/>
        <v>0</v>
      </c>
      <c r="E82">
        <f t="shared" si="1"/>
        <v>0</v>
      </c>
      <c r="F82">
        <f t="shared" si="1"/>
        <v>147188.99859999999</v>
      </c>
      <c r="G82">
        <v>2148.9794539999998</v>
      </c>
      <c r="H82" s="9">
        <v>6.6979600000000003E-9</v>
      </c>
      <c r="I82">
        <v>23947.53961</v>
      </c>
      <c r="J82">
        <v>1152.5029930000001</v>
      </c>
      <c r="K82">
        <v>1357.562402</v>
      </c>
      <c r="L82">
        <v>3070.6328010000002</v>
      </c>
      <c r="N82">
        <f t="shared" si="2"/>
        <v>189070.1635250067</v>
      </c>
    </row>
    <row r="83" spans="1:14" x14ac:dyDescent="0.2">
      <c r="A83" s="8">
        <v>43283</v>
      </c>
      <c r="B83">
        <f t="shared" si="1"/>
        <v>10203.947665000002</v>
      </c>
      <c r="C83">
        <f t="shared" si="1"/>
        <v>17850.183079999999</v>
      </c>
      <c r="D83">
        <f t="shared" si="1"/>
        <v>0</v>
      </c>
      <c r="E83">
        <f t="shared" si="1"/>
        <v>101332.94990000001</v>
      </c>
      <c r="F83">
        <f t="shared" si="1"/>
        <v>147188.99859999999</v>
      </c>
      <c r="G83">
        <v>2390.7371830000002</v>
      </c>
      <c r="H83" s="9">
        <v>6.6979599999999997E-10</v>
      </c>
      <c r="I83">
        <v>30659.689330000001</v>
      </c>
      <c r="J83">
        <v>1043.8153789999999</v>
      </c>
      <c r="K83">
        <v>848.12688409999998</v>
      </c>
      <c r="L83">
        <v>3087.0696149999999</v>
      </c>
      <c r="N83">
        <f t="shared" si="2"/>
        <v>314605.51763610076</v>
      </c>
    </row>
    <row r="84" spans="1:14" x14ac:dyDescent="0.2">
      <c r="A84" s="8">
        <v>43290</v>
      </c>
      <c r="B84">
        <f t="shared" si="1"/>
        <v>10203.947665000002</v>
      </c>
      <c r="C84">
        <f t="shared" si="1"/>
        <v>17850.183079999999</v>
      </c>
      <c r="D84">
        <f t="shared" si="1"/>
        <v>0</v>
      </c>
      <c r="E84">
        <f t="shared" si="1"/>
        <v>0</v>
      </c>
      <c r="F84">
        <f t="shared" si="1"/>
        <v>147188.99859999999</v>
      </c>
      <c r="G84">
        <v>2831.2334209999999</v>
      </c>
      <c r="H84">
        <v>7750.3907529999997</v>
      </c>
      <c r="I84">
        <v>26461.98084</v>
      </c>
      <c r="J84">
        <v>1194.2073109999999</v>
      </c>
      <c r="K84">
        <v>770.25599409999995</v>
      </c>
      <c r="L84">
        <v>3090.3569779999998</v>
      </c>
      <c r="N84">
        <f t="shared" si="2"/>
        <v>217341.55464210003</v>
      </c>
    </row>
    <row r="85" spans="1:14" x14ac:dyDescent="0.2">
      <c r="A85" s="8">
        <v>43297</v>
      </c>
      <c r="B85">
        <f t="shared" si="1"/>
        <v>10203.947665000002</v>
      </c>
      <c r="C85">
        <f t="shared" si="1"/>
        <v>17850.183079999999</v>
      </c>
      <c r="D85">
        <f t="shared" si="1"/>
        <v>0</v>
      </c>
      <c r="E85">
        <f t="shared" si="1"/>
        <v>0</v>
      </c>
      <c r="F85">
        <f t="shared" si="1"/>
        <v>147188.99859999999</v>
      </c>
      <c r="G85">
        <v>3119.5765310000002</v>
      </c>
      <c r="H85">
        <v>8525.4298280000003</v>
      </c>
      <c r="I85">
        <v>23311.62369</v>
      </c>
      <c r="J85">
        <v>1124.66617</v>
      </c>
      <c r="K85">
        <v>492.48792809999998</v>
      </c>
      <c r="L85">
        <v>3571.8701780000001</v>
      </c>
      <c r="N85">
        <f t="shared" si="2"/>
        <v>215388.78367010001</v>
      </c>
    </row>
    <row r="86" spans="1:14" x14ac:dyDescent="0.2">
      <c r="A86" s="8">
        <v>43304</v>
      </c>
      <c r="B86">
        <f t="shared" si="1"/>
        <v>10203.947665000002</v>
      </c>
      <c r="C86">
        <f t="shared" si="1"/>
        <v>17850.183079999999</v>
      </c>
      <c r="D86">
        <f t="shared" si="1"/>
        <v>0</v>
      </c>
      <c r="E86">
        <f t="shared" si="1"/>
        <v>0</v>
      </c>
      <c r="F86">
        <f t="shared" si="1"/>
        <v>147188.99859999999</v>
      </c>
      <c r="G86">
        <v>2456.847902</v>
      </c>
      <c r="H86">
        <v>8602.9337360000009</v>
      </c>
      <c r="I86">
        <v>24766.526419999998</v>
      </c>
      <c r="J86">
        <v>1048.2231340000001</v>
      </c>
      <c r="K86">
        <v>442.22303579999999</v>
      </c>
      <c r="L86">
        <v>4099.3524930000003</v>
      </c>
      <c r="N86">
        <f t="shared" si="2"/>
        <v>216659.23606580004</v>
      </c>
    </row>
    <row r="87" spans="1:14" x14ac:dyDescent="0.2">
      <c r="A87" s="8">
        <v>43311</v>
      </c>
      <c r="B87">
        <f t="shared" si="1"/>
        <v>10575.397580000001</v>
      </c>
      <c r="C87">
        <f t="shared" si="1"/>
        <v>17850.183079999999</v>
      </c>
      <c r="D87">
        <f t="shared" si="1"/>
        <v>0</v>
      </c>
      <c r="E87">
        <f t="shared" si="1"/>
        <v>0</v>
      </c>
      <c r="F87">
        <f t="shared" si="1"/>
        <v>147188.99859999999</v>
      </c>
      <c r="G87">
        <v>3147.4302210000001</v>
      </c>
      <c r="H87">
        <v>8610.6841270000004</v>
      </c>
      <c r="I87">
        <v>26672.588680000001</v>
      </c>
      <c r="J87">
        <v>1058.210626</v>
      </c>
      <c r="K87">
        <v>1504.106295</v>
      </c>
      <c r="L87">
        <v>3475.643043</v>
      </c>
      <c r="N87">
        <f t="shared" si="2"/>
        <v>220083.242252</v>
      </c>
    </row>
    <row r="88" spans="1:14" x14ac:dyDescent="0.2">
      <c r="A88" s="8">
        <v>43318</v>
      </c>
      <c r="B88">
        <f t="shared" si="1"/>
        <v>10575.397580000001</v>
      </c>
      <c r="C88">
        <f t="shared" si="1"/>
        <v>17850.183079999999</v>
      </c>
      <c r="D88">
        <f t="shared" si="1"/>
        <v>0</v>
      </c>
      <c r="E88">
        <f t="shared" si="1"/>
        <v>0</v>
      </c>
      <c r="F88">
        <f t="shared" si="1"/>
        <v>147188.99859999999</v>
      </c>
      <c r="G88">
        <v>2254.7039570000002</v>
      </c>
      <c r="H88">
        <v>8611.4591660000006</v>
      </c>
      <c r="I88">
        <v>25500.638029999998</v>
      </c>
      <c r="J88">
        <v>943.29820119999999</v>
      </c>
      <c r="K88">
        <v>791.95599779999998</v>
      </c>
      <c r="L88">
        <v>2918.4902200000001</v>
      </c>
      <c r="N88">
        <f t="shared" si="2"/>
        <v>216635.12483199997</v>
      </c>
    </row>
    <row r="89" spans="1:14" x14ac:dyDescent="0.2">
      <c r="A89" s="8">
        <v>43325</v>
      </c>
      <c r="B89">
        <f t="shared" si="1"/>
        <v>10575.397580000001</v>
      </c>
      <c r="C89">
        <f t="shared" si="1"/>
        <v>17850.183079999999</v>
      </c>
      <c r="D89">
        <f t="shared" si="1"/>
        <v>0</v>
      </c>
      <c r="E89">
        <f t="shared" si="1"/>
        <v>0</v>
      </c>
      <c r="F89">
        <f t="shared" si="1"/>
        <v>147188.99859999999</v>
      </c>
      <c r="G89">
        <v>2357.2211929999999</v>
      </c>
      <c r="H89">
        <v>9042.1139340000009</v>
      </c>
      <c r="I89">
        <v>22876.246650000001</v>
      </c>
      <c r="J89">
        <v>1048.4589940000001</v>
      </c>
      <c r="K89">
        <v>837.57673620000003</v>
      </c>
      <c r="L89">
        <v>2706.1580560000002</v>
      </c>
      <c r="N89">
        <f t="shared" si="2"/>
        <v>214482.35482319997</v>
      </c>
    </row>
    <row r="90" spans="1:14" x14ac:dyDescent="0.2">
      <c r="A90" s="8">
        <v>43332</v>
      </c>
      <c r="B90">
        <f t="shared" si="1"/>
        <v>10575.397580000001</v>
      </c>
      <c r="C90">
        <f t="shared" si="1"/>
        <v>0</v>
      </c>
      <c r="D90">
        <f t="shared" si="1"/>
        <v>0</v>
      </c>
      <c r="E90">
        <f t="shared" si="1"/>
        <v>0</v>
      </c>
      <c r="F90">
        <f t="shared" si="1"/>
        <v>147188.99859999999</v>
      </c>
      <c r="G90">
        <v>2521.7932479999999</v>
      </c>
      <c r="H90">
        <v>9085.1794100000006</v>
      </c>
      <c r="I90">
        <v>24191.929800000002</v>
      </c>
      <c r="J90">
        <v>1143.797386</v>
      </c>
      <c r="K90">
        <v>167.51534720000001</v>
      </c>
      <c r="L90">
        <v>2663.6916230000002</v>
      </c>
      <c r="N90">
        <f t="shared" si="2"/>
        <v>197538.3029942</v>
      </c>
    </row>
    <row r="91" spans="1:14" x14ac:dyDescent="0.2">
      <c r="A91" s="8">
        <v>43339</v>
      </c>
      <c r="B91">
        <f t="shared" si="1"/>
        <v>10389.6726225</v>
      </c>
      <c r="C91">
        <f t="shared" si="1"/>
        <v>0</v>
      </c>
      <c r="D91">
        <f t="shared" si="1"/>
        <v>0</v>
      </c>
      <c r="E91">
        <f t="shared" si="1"/>
        <v>0</v>
      </c>
      <c r="F91">
        <f t="shared" si="1"/>
        <v>147188.99859999999</v>
      </c>
      <c r="G91">
        <v>2456.847902</v>
      </c>
      <c r="H91">
        <v>9089.4859579999993</v>
      </c>
      <c r="I91">
        <v>23428.353609999998</v>
      </c>
      <c r="J91">
        <v>1090.624335</v>
      </c>
      <c r="K91">
        <v>572.38354570000001</v>
      </c>
      <c r="L91">
        <v>2857.6877129999998</v>
      </c>
      <c r="N91">
        <f t="shared" si="2"/>
        <v>197074.05428619997</v>
      </c>
    </row>
    <row r="92" spans="1:14" x14ac:dyDescent="0.2">
      <c r="A92" s="8">
        <v>43346</v>
      </c>
      <c r="B92">
        <f t="shared" si="1"/>
        <v>10389.6726225</v>
      </c>
      <c r="C92">
        <f t="shared" si="1"/>
        <v>0</v>
      </c>
      <c r="D92">
        <f t="shared" si="1"/>
        <v>0</v>
      </c>
      <c r="E92">
        <f t="shared" si="1"/>
        <v>0</v>
      </c>
      <c r="F92">
        <f t="shared" si="1"/>
        <v>147188.99859999999</v>
      </c>
      <c r="G92">
        <v>2740.8610469999999</v>
      </c>
      <c r="H92">
        <v>9089.9166129999994</v>
      </c>
      <c r="I92">
        <v>24273.813190000001</v>
      </c>
      <c r="J92">
        <v>1159.6575640000001</v>
      </c>
      <c r="K92">
        <v>901.96415509999997</v>
      </c>
      <c r="L92">
        <v>2995.8199840000002</v>
      </c>
      <c r="N92">
        <f t="shared" si="2"/>
        <v>198740.70377560001</v>
      </c>
    </row>
    <row r="93" spans="1:14" x14ac:dyDescent="0.2">
      <c r="A93" s="8">
        <v>43353</v>
      </c>
      <c r="B93">
        <f t="shared" si="1"/>
        <v>10389.6726225</v>
      </c>
      <c r="C93">
        <f t="shared" si="1"/>
        <v>0</v>
      </c>
      <c r="D93">
        <f t="shared" si="1"/>
        <v>0</v>
      </c>
      <c r="E93">
        <f t="shared" si="1"/>
        <v>0</v>
      </c>
      <c r="F93">
        <f t="shared" si="1"/>
        <v>147188.99859999999</v>
      </c>
      <c r="G93">
        <v>3257.243759</v>
      </c>
      <c r="H93">
        <v>8659.3824139999997</v>
      </c>
      <c r="I93">
        <v>24899.979719999999</v>
      </c>
      <c r="J93">
        <v>1080.3348599999999</v>
      </c>
      <c r="K93">
        <v>1078.2176199999999</v>
      </c>
      <c r="L93">
        <v>3123.5328720000002</v>
      </c>
      <c r="N93">
        <f t="shared" si="2"/>
        <v>199677.3624675</v>
      </c>
    </row>
    <row r="94" spans="1:14" x14ac:dyDescent="0.2">
      <c r="A94" s="8">
        <v>43360</v>
      </c>
      <c r="B94">
        <f t="shared" si="1"/>
        <v>10389.6726225</v>
      </c>
      <c r="C94">
        <f t="shared" si="1"/>
        <v>0</v>
      </c>
      <c r="D94">
        <f t="shared" si="1"/>
        <v>0</v>
      </c>
      <c r="E94">
        <f t="shared" si="1"/>
        <v>0</v>
      </c>
      <c r="F94">
        <f t="shared" si="1"/>
        <v>147188.99859999999</v>
      </c>
      <c r="G94">
        <v>3257.243759</v>
      </c>
      <c r="H94">
        <v>8616.3289939999995</v>
      </c>
      <c r="I94">
        <v>24915.816180000002</v>
      </c>
      <c r="J94">
        <v>1063.2662110000001</v>
      </c>
      <c r="K94">
        <v>952.11482230000001</v>
      </c>
      <c r="L94">
        <v>2985.322471</v>
      </c>
      <c r="N94">
        <f t="shared" si="2"/>
        <v>199368.7636598</v>
      </c>
    </row>
    <row r="95" spans="1:14" x14ac:dyDescent="0.2">
      <c r="A95" s="8">
        <v>43367</v>
      </c>
      <c r="B95">
        <f t="shared" si="1"/>
        <v>11001.472482500001</v>
      </c>
      <c r="C95">
        <f t="shared" si="1"/>
        <v>0</v>
      </c>
      <c r="D95">
        <f t="shared" si="1"/>
        <v>0</v>
      </c>
      <c r="E95">
        <f t="shared" si="1"/>
        <v>0</v>
      </c>
      <c r="F95">
        <f t="shared" si="1"/>
        <v>147188.99859999999</v>
      </c>
      <c r="G95">
        <v>3598.3393510000001</v>
      </c>
      <c r="H95">
        <v>8612.0236519999999</v>
      </c>
      <c r="I95">
        <v>23466.129720000001</v>
      </c>
      <c r="J95">
        <v>1080.83412</v>
      </c>
      <c r="K95">
        <v>1029.594081</v>
      </c>
      <c r="L95">
        <v>3070.0075489999999</v>
      </c>
      <c r="N95">
        <f t="shared" si="2"/>
        <v>199047.39955550001</v>
      </c>
    </row>
    <row r="96" spans="1:14" x14ac:dyDescent="0.2">
      <c r="A96" s="8">
        <v>43374</v>
      </c>
      <c r="B96">
        <f t="shared" si="1"/>
        <v>11001.472482500001</v>
      </c>
      <c r="C96">
        <f t="shared" si="1"/>
        <v>0</v>
      </c>
      <c r="D96">
        <f t="shared" si="1"/>
        <v>0</v>
      </c>
      <c r="E96">
        <f t="shared" si="1"/>
        <v>0</v>
      </c>
      <c r="F96">
        <f t="shared" si="1"/>
        <v>147188.99859999999</v>
      </c>
      <c r="G96">
        <v>3469.8024949999999</v>
      </c>
      <c r="H96">
        <v>8611.5931180000007</v>
      </c>
      <c r="I96">
        <v>24632.73573</v>
      </c>
      <c r="J96">
        <v>1203.7327049999999</v>
      </c>
      <c r="K96">
        <v>205.91881620000001</v>
      </c>
      <c r="L96">
        <v>3086.9445649999998</v>
      </c>
      <c r="N96">
        <f t="shared" si="2"/>
        <v>199401.1985117</v>
      </c>
    </row>
    <row r="97" spans="1:14" x14ac:dyDescent="0.2">
      <c r="A97" s="8">
        <v>43381</v>
      </c>
      <c r="B97">
        <f t="shared" si="1"/>
        <v>11001.472482500001</v>
      </c>
      <c r="C97">
        <f t="shared" si="1"/>
        <v>0</v>
      </c>
      <c r="D97">
        <f t="shared" si="1"/>
        <v>0</v>
      </c>
      <c r="E97">
        <f t="shared" si="1"/>
        <v>0</v>
      </c>
      <c r="F97">
        <f t="shared" si="1"/>
        <v>147188.99859999999</v>
      </c>
      <c r="G97">
        <v>2831.2334209999999</v>
      </c>
      <c r="H97">
        <v>861.15931179999995</v>
      </c>
      <c r="I97">
        <v>21058.72222</v>
      </c>
      <c r="J97">
        <v>1173.9846769999999</v>
      </c>
      <c r="K97">
        <v>913.49145320000002</v>
      </c>
      <c r="L97">
        <v>3072.6569199999999</v>
      </c>
      <c r="N97">
        <f t="shared" si="2"/>
        <v>188101.71908550002</v>
      </c>
    </row>
    <row r="98" spans="1:14" x14ac:dyDescent="0.2">
      <c r="A98" s="8">
        <v>43388</v>
      </c>
      <c r="B98">
        <f t="shared" si="1"/>
        <v>11001.472482500001</v>
      </c>
      <c r="C98">
        <f t="shared" si="1"/>
        <v>0</v>
      </c>
      <c r="D98">
        <f t="shared" si="1"/>
        <v>0</v>
      </c>
      <c r="E98">
        <f t="shared" si="1"/>
        <v>0</v>
      </c>
      <c r="F98">
        <f t="shared" si="1"/>
        <v>147188.99859999999</v>
      </c>
      <c r="G98">
        <v>2357.2211929999999</v>
      </c>
      <c r="H98">
        <v>86.115931180000004</v>
      </c>
      <c r="I98">
        <v>25238.800950000001</v>
      </c>
      <c r="J98">
        <v>1183.411055</v>
      </c>
      <c r="K98">
        <v>182.69829060000001</v>
      </c>
      <c r="L98">
        <v>3038.8138250000002</v>
      </c>
      <c r="N98">
        <f t="shared" si="2"/>
        <v>190277.53232728</v>
      </c>
    </row>
    <row r="99" spans="1:14" x14ac:dyDescent="0.2">
      <c r="A99" s="8">
        <v>43395</v>
      </c>
      <c r="B99">
        <f t="shared" si="1"/>
        <v>11001.472482500001</v>
      </c>
      <c r="C99">
        <f t="shared" si="1"/>
        <v>0</v>
      </c>
      <c r="D99">
        <f t="shared" si="1"/>
        <v>0</v>
      </c>
      <c r="E99">
        <f t="shared" si="1"/>
        <v>0</v>
      </c>
      <c r="F99">
        <f t="shared" si="1"/>
        <v>147188.99859999999</v>
      </c>
      <c r="G99">
        <v>1964.5712269999999</v>
      </c>
      <c r="H99">
        <v>8.611593118</v>
      </c>
      <c r="I99">
        <v>29253.671399999999</v>
      </c>
      <c r="J99">
        <v>1192.281682</v>
      </c>
      <c r="K99">
        <v>941.66310369999997</v>
      </c>
      <c r="L99">
        <v>2987.6582939999998</v>
      </c>
      <c r="N99">
        <f t="shared" si="2"/>
        <v>194538.928382318</v>
      </c>
    </row>
    <row r="100" spans="1:14" x14ac:dyDescent="0.2">
      <c r="A100" s="8">
        <v>43402</v>
      </c>
      <c r="B100">
        <f t="shared" si="1"/>
        <v>10761.122537500001</v>
      </c>
      <c r="C100">
        <f t="shared" si="1"/>
        <v>0</v>
      </c>
      <c r="D100">
        <f t="shared" si="1"/>
        <v>0</v>
      </c>
      <c r="E100">
        <f t="shared" si="1"/>
        <v>0</v>
      </c>
      <c r="F100">
        <f t="shared" si="1"/>
        <v>147188.99859999999</v>
      </c>
      <c r="G100">
        <v>2289.215921</v>
      </c>
      <c r="H100">
        <v>0.86115931199999995</v>
      </c>
      <c r="I100">
        <v>24173.06623</v>
      </c>
      <c r="J100">
        <v>1165.7879869999999</v>
      </c>
      <c r="K100">
        <v>846.62901710000006</v>
      </c>
      <c r="L100">
        <v>4507.604437</v>
      </c>
      <c r="N100">
        <f t="shared" si="2"/>
        <v>190933.28588891195</v>
      </c>
    </row>
    <row r="101" spans="1:14" x14ac:dyDescent="0.2">
      <c r="A101" s="8">
        <v>43409</v>
      </c>
      <c r="B101">
        <f t="shared" si="1"/>
        <v>10761.122537500001</v>
      </c>
      <c r="C101">
        <f t="shared" si="1"/>
        <v>17850.183079999999</v>
      </c>
      <c r="D101">
        <f t="shared" si="1"/>
        <v>0</v>
      </c>
      <c r="E101">
        <f t="shared" si="1"/>
        <v>0</v>
      </c>
      <c r="F101">
        <f t="shared" si="1"/>
        <v>147188.99859999999</v>
      </c>
      <c r="G101">
        <v>2710.2932569999998</v>
      </c>
      <c r="H101">
        <v>8.6115931000000007E-2</v>
      </c>
      <c r="I101">
        <v>26034.71056</v>
      </c>
      <c r="J101">
        <v>1067.8846430000001</v>
      </c>
      <c r="K101">
        <v>1722.995212</v>
      </c>
      <c r="L101">
        <v>4957.7442449999999</v>
      </c>
      <c r="N101">
        <f t="shared" si="2"/>
        <v>212294.01825043102</v>
      </c>
    </row>
    <row r="102" spans="1:14" x14ac:dyDescent="0.2">
      <c r="A102" s="8">
        <v>43416</v>
      </c>
      <c r="B102">
        <f t="shared" si="1"/>
        <v>10761.122537500001</v>
      </c>
      <c r="C102">
        <f t="shared" si="1"/>
        <v>17850.183079999999</v>
      </c>
      <c r="D102">
        <f t="shared" si="1"/>
        <v>0</v>
      </c>
      <c r="E102">
        <f t="shared" si="1"/>
        <v>0</v>
      </c>
      <c r="F102">
        <f t="shared" si="1"/>
        <v>147188.99859999999</v>
      </c>
      <c r="G102">
        <v>2710.2932569999998</v>
      </c>
      <c r="H102">
        <v>7750.3993650000002</v>
      </c>
      <c r="I102">
        <v>25867.666160000001</v>
      </c>
      <c r="J102">
        <v>1142.0087109999999</v>
      </c>
      <c r="K102">
        <v>1668.2198920000001</v>
      </c>
      <c r="L102">
        <v>6140.4071590000003</v>
      </c>
      <c r="N102">
        <f t="shared" si="2"/>
        <v>221079.29876149999</v>
      </c>
    </row>
    <row r="103" spans="1:14" x14ac:dyDescent="0.2">
      <c r="A103" s="8">
        <v>43423</v>
      </c>
      <c r="B103">
        <f t="shared" si="1"/>
        <v>10761.122537500001</v>
      </c>
      <c r="C103">
        <f t="shared" si="1"/>
        <v>17850.183079999999</v>
      </c>
      <c r="D103">
        <f t="shared" si="1"/>
        <v>0</v>
      </c>
      <c r="E103">
        <f t="shared" si="1"/>
        <v>0</v>
      </c>
      <c r="F103">
        <f t="shared" si="1"/>
        <v>147188.99859999999</v>
      </c>
      <c r="G103">
        <v>2860.932155</v>
      </c>
      <c r="H103">
        <v>8525.4306890000007</v>
      </c>
      <c r="I103">
        <v>27276.456160000002</v>
      </c>
      <c r="J103">
        <v>1086.219656</v>
      </c>
      <c r="K103">
        <v>1227.0821980000001</v>
      </c>
      <c r="L103">
        <v>9719.5607089999994</v>
      </c>
      <c r="N103">
        <f t="shared" si="2"/>
        <v>226495.98578449999</v>
      </c>
    </row>
    <row r="104" spans="1:14" x14ac:dyDescent="0.2">
      <c r="A104" s="8">
        <v>43430</v>
      </c>
      <c r="B104">
        <f t="shared" si="1"/>
        <v>10477.0726025</v>
      </c>
      <c r="C104">
        <f t="shared" si="1"/>
        <v>17850.183079999999</v>
      </c>
      <c r="D104">
        <f t="shared" si="1"/>
        <v>152236.26379999999</v>
      </c>
      <c r="E104">
        <f t="shared" si="1"/>
        <v>0</v>
      </c>
      <c r="F104">
        <f t="shared" si="1"/>
        <v>147188.99859999999</v>
      </c>
      <c r="G104">
        <v>2679.4938769999999</v>
      </c>
      <c r="H104">
        <v>8602.9338220000009</v>
      </c>
      <c r="I104">
        <v>23402.368460000002</v>
      </c>
      <c r="J104">
        <v>1097.9045490000001</v>
      </c>
      <c r="K104">
        <v>599.94516090000002</v>
      </c>
      <c r="L104">
        <v>7828.7709500000001</v>
      </c>
      <c r="N104">
        <f t="shared" si="2"/>
        <v>371963.9349014</v>
      </c>
    </row>
    <row r="105" spans="1:14" x14ac:dyDescent="0.2">
      <c r="A105" s="8">
        <v>43437</v>
      </c>
      <c r="B105">
        <f t="shared" si="1"/>
        <v>10477.0726025</v>
      </c>
      <c r="C105">
        <f t="shared" si="1"/>
        <v>17850.183079999999</v>
      </c>
      <c r="D105">
        <f t="shared" si="1"/>
        <v>0</v>
      </c>
      <c r="E105">
        <f t="shared" si="1"/>
        <v>0</v>
      </c>
      <c r="F105">
        <f t="shared" si="1"/>
        <v>147188.99859999999</v>
      </c>
      <c r="G105">
        <v>3284.312543</v>
      </c>
      <c r="H105">
        <v>8610.6841349999995</v>
      </c>
      <c r="I105">
        <v>20608.221750000001</v>
      </c>
      <c r="J105">
        <v>1031.8525279999999</v>
      </c>
      <c r="K105">
        <v>773.19852979999996</v>
      </c>
      <c r="L105">
        <v>6197.7551819999999</v>
      </c>
      <c r="N105">
        <f t="shared" si="2"/>
        <v>216022.27895029995</v>
      </c>
    </row>
    <row r="106" spans="1:14" x14ac:dyDescent="0.2">
      <c r="A106" s="8">
        <v>43444</v>
      </c>
      <c r="B106">
        <f t="shared" si="1"/>
        <v>10477.0726025</v>
      </c>
      <c r="C106">
        <f t="shared" si="1"/>
        <v>17850.183079999999</v>
      </c>
      <c r="D106">
        <f t="shared" si="1"/>
        <v>0</v>
      </c>
      <c r="E106">
        <f t="shared" si="1"/>
        <v>0</v>
      </c>
      <c r="F106">
        <f t="shared" si="1"/>
        <v>147188.99859999999</v>
      </c>
      <c r="G106">
        <v>3147.4302210000001</v>
      </c>
      <c r="H106">
        <v>9472.613695</v>
      </c>
      <c r="I106">
        <v>19713.877649999999</v>
      </c>
      <c r="J106">
        <v>1000.59816</v>
      </c>
      <c r="K106">
        <v>2391.8066330000001</v>
      </c>
      <c r="L106">
        <v>6013.4799599999997</v>
      </c>
      <c r="N106">
        <f t="shared" si="2"/>
        <v>217256.06060149998</v>
      </c>
    </row>
    <row r="107" spans="1:14" x14ac:dyDescent="0.2">
      <c r="A107" s="8">
        <v>43451</v>
      </c>
      <c r="B107">
        <f t="shared" si="1"/>
        <v>10477.0726025</v>
      </c>
      <c r="C107">
        <f t="shared" si="1"/>
        <v>17850.183079999999</v>
      </c>
      <c r="D107">
        <f t="shared" si="1"/>
        <v>0</v>
      </c>
      <c r="E107">
        <f t="shared" si="1"/>
        <v>0</v>
      </c>
      <c r="F107">
        <f t="shared" si="1"/>
        <v>147188.99859999999</v>
      </c>
      <c r="G107">
        <v>2890.4267629999999</v>
      </c>
      <c r="H107">
        <v>9558.8066500000004</v>
      </c>
      <c r="I107">
        <v>25622.95667</v>
      </c>
      <c r="J107">
        <v>1039.426555</v>
      </c>
      <c r="K107">
        <v>3455.9241139999999</v>
      </c>
      <c r="L107">
        <v>6583.4381400000002</v>
      </c>
      <c r="N107">
        <f t="shared" si="2"/>
        <v>224667.23317450003</v>
      </c>
    </row>
    <row r="108" spans="1:14" x14ac:dyDescent="0.2">
      <c r="A108" s="8">
        <v>43458</v>
      </c>
      <c r="B108">
        <f t="shared" si="1"/>
        <v>10477.0726025</v>
      </c>
      <c r="C108">
        <f t="shared" si="1"/>
        <v>0</v>
      </c>
      <c r="D108">
        <f t="shared" si="1"/>
        <v>0</v>
      </c>
      <c r="E108">
        <f t="shared" si="1"/>
        <v>0</v>
      </c>
      <c r="F108">
        <f t="shared" si="1"/>
        <v>147188.99859999999</v>
      </c>
      <c r="G108">
        <v>3284.312543</v>
      </c>
      <c r="H108">
        <v>9567.4259459999994</v>
      </c>
      <c r="I108">
        <v>23304.438549999999</v>
      </c>
      <c r="J108">
        <v>1115.5220979999999</v>
      </c>
      <c r="K108">
        <v>2014.805672</v>
      </c>
      <c r="L108">
        <v>3634.1943740000002</v>
      </c>
      <c r="N108">
        <f t="shared" si="2"/>
        <v>200586.77038549999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2018 activity</vt:lpstr>
      <vt:lpstr>2018 spend</vt:lpstr>
      <vt:lpstr>Parameter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 Yan</dc:creator>
  <cp:lastModifiedBy>Microsoft Office User</cp:lastModifiedBy>
  <dcterms:created xsi:type="dcterms:W3CDTF">2018-07-21T16:43:46Z</dcterms:created>
  <dcterms:modified xsi:type="dcterms:W3CDTF">2021-11-15T18:02:06Z</dcterms:modified>
</cp:coreProperties>
</file>