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datasets\"/>
    </mc:Choice>
  </mc:AlternateContent>
  <bookViews>
    <workbookView xWindow="240" yWindow="360" windowWidth="18795" windowHeight="11955"/>
  </bookViews>
  <sheets>
    <sheet name="College - Tenure -Gender" sheetId="1" r:id="rId1"/>
  </sheets>
  <definedNames>
    <definedName name="_xlnm.Print_Titles" localSheetId="0">'College - Tenure -Gender'!$1:$5</definedName>
  </definedNames>
  <calcPr calcId="152511"/>
</workbook>
</file>

<file path=xl/calcChain.xml><?xml version="1.0" encoding="utf-8"?>
<calcChain xmlns="http://schemas.openxmlformats.org/spreadsheetml/2006/main">
  <c r="L10" i="1" l="1"/>
  <c r="D11" i="1" l="1"/>
  <c r="K38" i="1" l="1"/>
  <c r="K34" i="1" l="1"/>
  <c r="C10" i="1"/>
  <c r="K10" i="1"/>
  <c r="K11" i="1"/>
  <c r="K14" i="1"/>
  <c r="K15" i="1"/>
  <c r="K18" i="1"/>
  <c r="K19" i="1"/>
  <c r="K84" i="1"/>
  <c r="K88" i="1"/>
  <c r="K92" i="1"/>
  <c r="L84" i="1"/>
  <c r="L88" i="1"/>
  <c r="L92" i="1"/>
  <c r="M84" i="1"/>
  <c r="M88" i="1"/>
  <c r="M92" i="1"/>
  <c r="C84" i="1"/>
  <c r="C88" i="1"/>
  <c r="C92" i="1"/>
  <c r="D84" i="1"/>
  <c r="D88" i="1"/>
  <c r="D92" i="1"/>
  <c r="E84" i="1"/>
  <c r="E88" i="1"/>
  <c r="E92" i="1"/>
  <c r="F84" i="1"/>
  <c r="F88" i="1"/>
  <c r="F92" i="1"/>
  <c r="G84" i="1"/>
  <c r="G88" i="1"/>
  <c r="G92" i="1"/>
  <c r="H84" i="1"/>
  <c r="H88" i="1"/>
  <c r="H92" i="1"/>
  <c r="I84" i="1"/>
  <c r="I88" i="1"/>
  <c r="I92" i="1"/>
  <c r="J84" i="1"/>
  <c r="J88" i="1"/>
  <c r="J92" i="1"/>
  <c r="L59" i="1"/>
  <c r="L63" i="1"/>
  <c r="L67" i="1"/>
  <c r="M59" i="1"/>
  <c r="M63" i="1"/>
  <c r="M67" i="1"/>
  <c r="C59" i="1"/>
  <c r="C63" i="1"/>
  <c r="C67" i="1"/>
  <c r="D59" i="1"/>
  <c r="D63" i="1"/>
  <c r="D67" i="1"/>
  <c r="E59" i="1"/>
  <c r="E63" i="1"/>
  <c r="E67" i="1"/>
  <c r="F59" i="1"/>
  <c r="F63" i="1"/>
  <c r="F67" i="1"/>
  <c r="G59" i="1"/>
  <c r="G63" i="1"/>
  <c r="G67" i="1"/>
  <c r="H59" i="1"/>
  <c r="H63" i="1"/>
  <c r="H67" i="1"/>
  <c r="I59" i="1"/>
  <c r="I63" i="1"/>
  <c r="I67" i="1"/>
  <c r="J59" i="1"/>
  <c r="J63" i="1"/>
  <c r="J67" i="1"/>
  <c r="K59" i="1"/>
  <c r="K63" i="1"/>
  <c r="K67" i="1"/>
  <c r="K42" i="1"/>
  <c r="L34" i="1"/>
  <c r="L38" i="1"/>
  <c r="L42" i="1"/>
  <c r="M34" i="1"/>
  <c r="M38" i="1"/>
  <c r="M42" i="1"/>
  <c r="C34" i="1"/>
  <c r="C38" i="1"/>
  <c r="C42" i="1"/>
  <c r="D34" i="1"/>
  <c r="D38" i="1"/>
  <c r="D42" i="1"/>
  <c r="E34" i="1"/>
  <c r="E38" i="1"/>
  <c r="E42" i="1"/>
  <c r="F34" i="1"/>
  <c r="F38" i="1"/>
  <c r="F42" i="1"/>
  <c r="G34" i="1"/>
  <c r="G38" i="1"/>
  <c r="G42" i="1"/>
  <c r="H34" i="1"/>
  <c r="H38" i="1"/>
  <c r="H42" i="1"/>
  <c r="I34" i="1"/>
  <c r="I38" i="1"/>
  <c r="I42" i="1"/>
  <c r="J34" i="1"/>
  <c r="J38" i="1"/>
  <c r="J42" i="1"/>
  <c r="L18" i="1"/>
  <c r="M18" i="1"/>
  <c r="C18" i="1"/>
  <c r="D18" i="1"/>
  <c r="E18" i="1"/>
  <c r="F18" i="1"/>
  <c r="G18" i="1"/>
  <c r="H18" i="1"/>
  <c r="I18" i="1"/>
  <c r="J18" i="1"/>
  <c r="L19" i="1"/>
  <c r="M19" i="1"/>
  <c r="C19" i="1"/>
  <c r="D19" i="1"/>
  <c r="E19" i="1"/>
  <c r="F19" i="1"/>
  <c r="G19" i="1"/>
  <c r="H19" i="1"/>
  <c r="I19" i="1"/>
  <c r="J19" i="1"/>
  <c r="L14" i="1"/>
  <c r="M14" i="1"/>
  <c r="C14" i="1"/>
  <c r="D14" i="1"/>
  <c r="E14" i="1"/>
  <c r="F14" i="1"/>
  <c r="G14" i="1"/>
  <c r="H14" i="1"/>
  <c r="I14" i="1"/>
  <c r="J14" i="1"/>
  <c r="L15" i="1"/>
  <c r="M15" i="1"/>
  <c r="C15" i="1"/>
  <c r="D15" i="1"/>
  <c r="E15" i="1"/>
  <c r="F15" i="1"/>
  <c r="G15" i="1"/>
  <c r="H15" i="1"/>
  <c r="I15" i="1"/>
  <c r="J15" i="1"/>
  <c r="M10" i="1"/>
  <c r="D10" i="1"/>
  <c r="E10" i="1"/>
  <c r="F10" i="1"/>
  <c r="G10" i="1"/>
  <c r="H10" i="1"/>
  <c r="I10" i="1"/>
  <c r="J10" i="1"/>
  <c r="L11" i="1"/>
  <c r="M11" i="1"/>
  <c r="C11" i="1"/>
  <c r="E11" i="1"/>
  <c r="F11" i="1"/>
  <c r="G11" i="1"/>
  <c r="H11" i="1"/>
  <c r="I11" i="1"/>
  <c r="J11" i="1"/>
  <c r="E13" i="1" l="1"/>
  <c r="I13" i="1"/>
  <c r="D17" i="1"/>
  <c r="G13" i="1"/>
  <c r="J13" i="1"/>
  <c r="F13" i="1"/>
  <c r="C9" i="1"/>
  <c r="M9" i="1"/>
  <c r="G17" i="1"/>
  <c r="L17" i="1"/>
  <c r="H17" i="1"/>
  <c r="M17" i="1"/>
  <c r="C13" i="1"/>
  <c r="L13" i="1"/>
  <c r="K13" i="1"/>
  <c r="K9" i="1"/>
  <c r="I17" i="1"/>
  <c r="E17" i="1"/>
  <c r="C17" i="1"/>
  <c r="L9" i="1"/>
  <c r="L57" i="1"/>
  <c r="L72" i="1" s="1"/>
  <c r="I57" i="1"/>
  <c r="E57" i="1"/>
  <c r="E76" i="1" s="1"/>
  <c r="I9" i="1"/>
  <c r="E9" i="1"/>
  <c r="I32" i="1"/>
  <c r="E32" i="1"/>
  <c r="E51" i="1" s="1"/>
  <c r="L32" i="1"/>
  <c r="L51" i="1" s="1"/>
  <c r="G57" i="1"/>
  <c r="G76" i="1" s="1"/>
  <c r="C57" i="1"/>
  <c r="C76" i="1" s="1"/>
  <c r="J57" i="1"/>
  <c r="J77" i="1" s="1"/>
  <c r="D57" i="1"/>
  <c r="D77" i="1" s="1"/>
  <c r="M57" i="1"/>
  <c r="M76" i="1" s="1"/>
  <c r="K57" i="1"/>
  <c r="H57" i="1"/>
  <c r="H76" i="1" s="1"/>
  <c r="F57" i="1"/>
  <c r="F77" i="1" s="1"/>
  <c r="G73" i="1"/>
  <c r="J17" i="1"/>
  <c r="F17" i="1"/>
  <c r="H32" i="1"/>
  <c r="F32" i="1"/>
  <c r="F51" i="1" s="1"/>
  <c r="C32" i="1"/>
  <c r="C51" i="1" s="1"/>
  <c r="K17" i="1"/>
  <c r="H13" i="1"/>
  <c r="D13" i="1"/>
  <c r="M13" i="1"/>
  <c r="J32" i="1"/>
  <c r="J52" i="1" s="1"/>
  <c r="G32" i="1"/>
  <c r="G51" i="1" s="1"/>
  <c r="D32" i="1"/>
  <c r="D52" i="1" s="1"/>
  <c r="M32" i="1"/>
  <c r="M53" i="1" s="1"/>
  <c r="K32" i="1"/>
  <c r="K53" i="1" s="1"/>
  <c r="G9" i="1"/>
  <c r="H77" i="1"/>
  <c r="J9" i="1"/>
  <c r="H9" i="1"/>
  <c r="F9" i="1"/>
  <c r="D9" i="1"/>
  <c r="I82" i="1"/>
  <c r="G82" i="1"/>
  <c r="G101" i="1" s="1"/>
  <c r="E82" i="1"/>
  <c r="E103" i="1" s="1"/>
  <c r="C82" i="1"/>
  <c r="C101" i="1" s="1"/>
  <c r="L82" i="1"/>
  <c r="J82" i="1"/>
  <c r="H82" i="1"/>
  <c r="H101" i="1" s="1"/>
  <c r="F82" i="1"/>
  <c r="F101" i="1" s="1"/>
  <c r="D82" i="1"/>
  <c r="D103" i="1" s="1"/>
  <c r="M82" i="1"/>
  <c r="M101" i="1" s="1"/>
  <c r="K82" i="1"/>
  <c r="K101" i="1" s="1"/>
  <c r="K51" i="1"/>
  <c r="G102" i="1"/>
  <c r="E97" i="1"/>
  <c r="G72" i="1"/>
  <c r="G71" i="1" s="1"/>
  <c r="G77" i="1" l="1"/>
  <c r="C102" i="1"/>
  <c r="L73" i="1"/>
  <c r="L71" i="1" s="1"/>
  <c r="G7" i="1"/>
  <c r="G26" i="1" s="1"/>
  <c r="L78" i="1"/>
  <c r="G53" i="1"/>
  <c r="G103" i="1"/>
  <c r="G100" i="1" s="1"/>
  <c r="K48" i="1"/>
  <c r="L77" i="1"/>
  <c r="E73" i="1"/>
  <c r="E78" i="1"/>
  <c r="J78" i="1"/>
  <c r="L76" i="1"/>
  <c r="E72" i="1"/>
  <c r="H78" i="1"/>
  <c r="H75" i="1" s="1"/>
  <c r="H98" i="1"/>
  <c r="C103" i="1"/>
  <c r="J47" i="1"/>
  <c r="M78" i="1"/>
  <c r="J72" i="1"/>
  <c r="M73" i="1"/>
  <c r="E53" i="1"/>
  <c r="E47" i="1"/>
  <c r="D48" i="1"/>
  <c r="L103" i="1"/>
  <c r="L101" i="1"/>
  <c r="I103" i="1"/>
  <c r="I98" i="1"/>
  <c r="M52" i="1"/>
  <c r="M48" i="1"/>
  <c r="H51" i="1"/>
  <c r="H53" i="1"/>
  <c r="K76" i="1"/>
  <c r="K72" i="1"/>
  <c r="K78" i="1"/>
  <c r="I51" i="1"/>
  <c r="I48" i="1"/>
  <c r="I52" i="1"/>
  <c r="I47" i="1"/>
  <c r="L7" i="1"/>
  <c r="L28" i="1" s="1"/>
  <c r="L47" i="1"/>
  <c r="G47" i="1"/>
  <c r="L98" i="1"/>
  <c r="I101" i="1"/>
  <c r="J101" i="1"/>
  <c r="J97" i="1"/>
  <c r="D72" i="1"/>
  <c r="L52" i="1"/>
  <c r="D73" i="1"/>
  <c r="M47" i="1"/>
  <c r="I76" i="1"/>
  <c r="I77" i="1"/>
  <c r="K7" i="1"/>
  <c r="K25" i="1" s="1"/>
  <c r="K103" i="1"/>
  <c r="D98" i="1"/>
  <c r="K102" i="1"/>
  <c r="D97" i="1"/>
  <c r="D101" i="1"/>
  <c r="M51" i="1"/>
  <c r="F76" i="1"/>
  <c r="H97" i="1"/>
  <c r="L97" i="1"/>
  <c r="E98" i="1"/>
  <c r="E96" i="1" s="1"/>
  <c r="E101" i="1"/>
  <c r="I97" i="1"/>
  <c r="K98" i="1"/>
  <c r="K97" i="1"/>
  <c r="D102" i="1"/>
  <c r="H102" i="1"/>
  <c r="H103" i="1"/>
  <c r="C98" i="1"/>
  <c r="C97" i="1"/>
  <c r="G98" i="1"/>
  <c r="G97" i="1"/>
  <c r="D78" i="1"/>
  <c r="F78" i="1"/>
  <c r="E77" i="1"/>
  <c r="E75" i="1" s="1"/>
  <c r="D76" i="1"/>
  <c r="F72" i="1"/>
  <c r="J7" i="1"/>
  <c r="J22" i="1" s="1"/>
  <c r="D51" i="1"/>
  <c r="L53" i="1"/>
  <c r="C53" i="1"/>
  <c r="I53" i="1"/>
  <c r="C47" i="1"/>
  <c r="K47" i="1"/>
  <c r="H48" i="1"/>
  <c r="L48" i="1"/>
  <c r="M103" i="1"/>
  <c r="F102" i="1"/>
  <c r="J102" i="1"/>
  <c r="G22" i="1"/>
  <c r="D7" i="1"/>
  <c r="D21" i="1" s="1"/>
  <c r="I7" i="1"/>
  <c r="I26" i="1" s="1"/>
  <c r="C78" i="1"/>
  <c r="L26" i="1"/>
  <c r="C77" i="1"/>
  <c r="C72" i="1"/>
  <c r="F73" i="1"/>
  <c r="K77" i="1"/>
  <c r="C7" i="1"/>
  <c r="C26" i="1" s="1"/>
  <c r="G25" i="1"/>
  <c r="H7" i="1"/>
  <c r="H21" i="1" s="1"/>
  <c r="M7" i="1"/>
  <c r="M23" i="1" s="1"/>
  <c r="F7" i="1"/>
  <c r="F22" i="1" s="1"/>
  <c r="E7" i="1"/>
  <c r="E28" i="1" s="1"/>
  <c r="G21" i="1"/>
  <c r="G28" i="1"/>
  <c r="M102" i="1"/>
  <c r="F103" i="1"/>
  <c r="J103" i="1"/>
  <c r="F48" i="1"/>
  <c r="F52" i="1"/>
  <c r="J51" i="1"/>
  <c r="M77" i="1"/>
  <c r="M75" i="1" s="1"/>
  <c r="J76" i="1"/>
  <c r="J75" i="1" s="1"/>
  <c r="G27" i="1"/>
  <c r="G23" i="1"/>
  <c r="D47" i="1"/>
  <c r="H52" i="1"/>
  <c r="G78" i="1"/>
  <c r="G75" i="1" s="1"/>
  <c r="I78" i="1"/>
  <c r="I72" i="1"/>
  <c r="D53" i="1"/>
  <c r="F53" i="1"/>
  <c r="J53" i="1"/>
  <c r="L102" i="1"/>
  <c r="E102" i="1"/>
  <c r="I102" i="1"/>
  <c r="M97" i="1"/>
  <c r="M98" i="1"/>
  <c r="F97" i="1"/>
  <c r="F98" i="1"/>
  <c r="J98" i="1"/>
  <c r="K52" i="1"/>
  <c r="K50" i="1" s="1"/>
  <c r="H73" i="1"/>
  <c r="J73" i="1"/>
  <c r="J71" i="1" s="1"/>
  <c r="E52" i="1"/>
  <c r="J48" i="1"/>
  <c r="J46" i="1" s="1"/>
  <c r="H72" i="1"/>
  <c r="F47" i="1"/>
  <c r="M72" i="1"/>
  <c r="E48" i="1"/>
  <c r="E46" i="1" s="1"/>
  <c r="I73" i="1"/>
  <c r="C73" i="1"/>
  <c r="K73" i="1"/>
  <c r="C52" i="1"/>
  <c r="G52" i="1"/>
  <c r="G50" i="1" s="1"/>
  <c r="H47" i="1"/>
  <c r="C48" i="1"/>
  <c r="G48" i="1"/>
  <c r="K23" i="1"/>
  <c r="G96" i="1" l="1"/>
  <c r="K46" i="1"/>
  <c r="F46" i="1"/>
  <c r="L46" i="1"/>
  <c r="L22" i="1"/>
  <c r="H96" i="1"/>
  <c r="K22" i="1"/>
  <c r="K26" i="1"/>
  <c r="L25" i="1"/>
  <c r="M50" i="1"/>
  <c r="L96" i="1"/>
  <c r="L50" i="1"/>
  <c r="M46" i="1"/>
  <c r="C100" i="1"/>
  <c r="E71" i="1"/>
  <c r="D46" i="1"/>
  <c r="L75" i="1"/>
  <c r="J100" i="1"/>
  <c r="K100" i="1"/>
  <c r="F75" i="1"/>
  <c r="M71" i="1"/>
  <c r="C75" i="1"/>
  <c r="D71" i="1"/>
  <c r="D100" i="1"/>
  <c r="I46" i="1"/>
  <c r="K21" i="1"/>
  <c r="K28" i="1"/>
  <c r="K27" i="1"/>
  <c r="E50" i="1"/>
  <c r="F71" i="1"/>
  <c r="K96" i="1"/>
  <c r="I96" i="1"/>
  <c r="H100" i="1"/>
  <c r="D96" i="1"/>
  <c r="M100" i="1"/>
  <c r="D75" i="1"/>
  <c r="F50" i="1"/>
  <c r="L23" i="1"/>
  <c r="C46" i="1"/>
  <c r="K71" i="1"/>
  <c r="C71" i="1"/>
  <c r="J96" i="1"/>
  <c r="D50" i="1"/>
  <c r="L21" i="1"/>
  <c r="L27" i="1"/>
  <c r="L100" i="1"/>
  <c r="G46" i="1"/>
  <c r="C50" i="1"/>
  <c r="I100" i="1"/>
  <c r="I75" i="1"/>
  <c r="H50" i="1"/>
  <c r="F100" i="1"/>
  <c r="K75" i="1"/>
  <c r="I50" i="1"/>
  <c r="C96" i="1"/>
  <c r="E100" i="1"/>
  <c r="H26" i="1"/>
  <c r="D27" i="1"/>
  <c r="F21" i="1"/>
  <c r="J28" i="1"/>
  <c r="F25" i="1"/>
  <c r="J21" i="1"/>
  <c r="J26" i="1"/>
  <c r="F28" i="1"/>
  <c r="H27" i="1"/>
  <c r="D22" i="1"/>
  <c r="M27" i="1"/>
  <c r="I21" i="1"/>
  <c r="I23" i="1"/>
  <c r="J27" i="1"/>
  <c r="E25" i="1"/>
  <c r="J25" i="1"/>
  <c r="J23" i="1"/>
  <c r="D26" i="1"/>
  <c r="I28" i="1"/>
  <c r="H22" i="1"/>
  <c r="F26" i="1"/>
  <c r="F27" i="1"/>
  <c r="H25" i="1"/>
  <c r="H28" i="1"/>
  <c r="D25" i="1"/>
  <c r="D28" i="1"/>
  <c r="F23" i="1"/>
  <c r="I22" i="1"/>
  <c r="I25" i="1"/>
  <c r="I27" i="1"/>
  <c r="D23" i="1"/>
  <c r="E22" i="1"/>
  <c r="M22" i="1"/>
  <c r="M26" i="1"/>
  <c r="E27" i="1"/>
  <c r="M25" i="1"/>
  <c r="M28" i="1"/>
  <c r="H46" i="1"/>
  <c r="E21" i="1"/>
  <c r="E26" i="1"/>
  <c r="E23" i="1"/>
  <c r="H23" i="1"/>
  <c r="C23" i="1"/>
  <c r="C27" i="1"/>
  <c r="C22" i="1"/>
  <c r="M21" i="1"/>
  <c r="C21" i="1"/>
  <c r="C28" i="1"/>
  <c r="C25" i="1"/>
  <c r="F96" i="1"/>
  <c r="M96" i="1"/>
  <c r="I71" i="1"/>
  <c r="J50" i="1"/>
  <c r="H71" i="1"/>
</calcChain>
</file>

<file path=xl/sharedStrings.xml><?xml version="1.0" encoding="utf-8"?>
<sst xmlns="http://schemas.openxmlformats.org/spreadsheetml/2006/main" count="76" uniqueCount="24">
  <si>
    <t>The University of Arizona</t>
  </si>
  <si>
    <t>Fall:</t>
  </si>
  <si>
    <t>Tenured</t>
  </si>
  <si>
    <t>Female</t>
  </si>
  <si>
    <t>Male</t>
  </si>
  <si>
    <t>Tenure Eligible</t>
  </si>
  <si>
    <t>Non Tenure Eligible</t>
  </si>
  <si>
    <t>% Tenure-Track</t>
  </si>
  <si>
    <t>% Tenured</t>
  </si>
  <si>
    <t>% Tenure Eligible</t>
  </si>
  <si>
    <t>% Female</t>
  </si>
  <si>
    <t>% Tenured Female</t>
  </si>
  <si>
    <t>% Tenure Eligible Female</t>
  </si>
  <si>
    <t>Notes:</t>
  </si>
  <si>
    <t>College of Agriculture &amp; Life Sciences</t>
  </si>
  <si>
    <t>College of Engineering</t>
  </si>
  <si>
    <t>Eller College of Management</t>
  </si>
  <si>
    <t>% Non Tenure Eligible Female</t>
  </si>
  <si>
    <t>Diversity Profile of Faculty</t>
  </si>
  <si>
    <t>10-Year Trend of Headcounts by College, Tenure Status and Gender</t>
  </si>
  <si>
    <t>1. Tenure-Track faculty include tenured and tenure-eligible faculty only. Continuing track faculty and professionals are not included in the counts.</t>
  </si>
  <si>
    <t>All Faculty</t>
  </si>
  <si>
    <t>Source: EPM and IIW fall census files.</t>
  </si>
  <si>
    <t>2. Non College Units  include Academic Affairs, President Division, Research Division, Vice Provost Academic Affairs Division, Student Transitions/Retention, Honors College, and International Affairs.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</si>
</sst>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39">
    <xf numFmtId="0" fontId="0" fillId="0" borderId="0" xfId="0"/>
    <xf numFmtId="0" fontId="0" fillId="0" borderId="0" xfId="0" applyBorder="1"/>
    <xf numFmtId="0" fontId="4" fillId="0" borderId="0" xfId="0" applyFont="1" applyBorder="1"/>
    <xf numFmtId="0" fontId="4" fillId="0" borderId="0" xfId="0" applyNumberFormat="1" applyFont="1" applyBorder="1" applyProtection="1">
      <protection locked="0"/>
    </xf>
    <xf numFmtId="3" fontId="4" fillId="0" borderId="0" xfId="0" applyNumberFormat="1" applyFont="1" applyBorder="1" applyProtection="1">
      <protection locked="0"/>
    </xf>
    <xf numFmtId="0" fontId="5" fillId="0" borderId="1" xfId="0" applyNumberFormat="1" applyFont="1" applyBorder="1" applyProtection="1">
      <protection locked="0"/>
    </xf>
    <xf numFmtId="0" fontId="6" fillId="0" borderId="1" xfId="0" applyNumberFormat="1" applyFont="1" applyBorder="1" applyAlignment="1" applyProtection="1">
      <alignment horizontal="right"/>
      <protection locked="0"/>
    </xf>
    <xf numFmtId="1" fontId="6" fillId="0" borderId="1" xfId="0" applyNumberFormat="1" applyFont="1" applyBorder="1" applyAlignment="1" applyProtection="1">
      <alignment horizontal="right"/>
      <protection locked="0"/>
    </xf>
    <xf numFmtId="0" fontId="6" fillId="0" borderId="0" xfId="0" applyFont="1" applyBorder="1"/>
    <xf numFmtId="0" fontId="5" fillId="0" borderId="0" xfId="0" applyNumberFormat="1" applyFont="1" applyBorder="1" applyProtection="1">
      <protection locked="0"/>
    </xf>
    <xf numFmtId="3" fontId="6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Border="1"/>
    <xf numFmtId="0" fontId="6" fillId="0" borderId="0" xfId="0" applyNumberFormat="1" applyFont="1" applyBorder="1" applyProtection="1">
      <protection locked="0"/>
    </xf>
    <xf numFmtId="9" fontId="1" fillId="0" borderId="0" xfId="1" applyNumberFormat="1" applyFont="1" applyBorder="1"/>
    <xf numFmtId="9" fontId="6" fillId="0" borderId="0" xfId="1" applyFont="1" applyBorder="1" applyAlignment="1" applyProtection="1">
      <alignment horizontal="right"/>
      <protection locked="0"/>
    </xf>
    <xf numFmtId="9" fontId="6" fillId="0" borderId="0" xfId="1" applyFont="1" applyBorder="1"/>
    <xf numFmtId="9" fontId="1" fillId="0" borderId="0" xfId="1" applyFont="1" applyBorder="1"/>
    <xf numFmtId="0" fontId="6" fillId="0" borderId="0" xfId="0" applyNumberFormat="1" applyFont="1" applyBorder="1" applyAlignment="1" applyProtection="1">
      <alignment horizontal="right"/>
      <protection locked="0"/>
    </xf>
    <xf numFmtId="1" fontId="6" fillId="0" borderId="0" xfId="0" applyNumberFormat="1" applyFont="1" applyBorder="1" applyAlignment="1" applyProtection="1">
      <alignment horizontal="right"/>
      <protection locked="0"/>
    </xf>
    <xf numFmtId="3" fontId="6" fillId="0" borderId="0" xfId="0" applyNumberFormat="1" applyFont="1" applyBorder="1" applyAlignment="1" applyProtection="1">
      <alignment horizontal="right" vertical="top"/>
      <protection locked="0"/>
    </xf>
    <xf numFmtId="0" fontId="0" fillId="0" borderId="0" xfId="0" applyFill="1" applyBorder="1"/>
    <xf numFmtId="0" fontId="1" fillId="0" borderId="0" xfId="0" applyNumberFormat="1" applyFont="1" applyBorder="1" applyProtection="1">
      <protection locked="0"/>
    </xf>
    <xf numFmtId="3" fontId="1" fillId="0" borderId="0" xfId="0" applyNumberFormat="1" applyFont="1" applyBorder="1" applyAlignment="1" applyProtection="1">
      <alignment horizontal="right"/>
      <protection locked="0"/>
    </xf>
    <xf numFmtId="9" fontId="1" fillId="0" borderId="0" xfId="0" applyNumberFormat="1" applyFont="1" applyBorder="1" applyAlignment="1" applyProtection="1">
      <alignment horizontal="right"/>
      <protection locked="0"/>
    </xf>
    <xf numFmtId="3" fontId="1" fillId="0" borderId="0" xfId="0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3" fontId="1" fillId="0" borderId="0" xfId="2" applyNumberFormat="1" applyFont="1" applyProtection="1">
      <protection locked="0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1"/>
  <sheetViews>
    <sheetView tabSelected="1" topLeftCell="A70" zoomScale="90" zoomScaleNormal="90" workbookViewId="0">
      <selection activeCell="G97" sqref="G97"/>
    </sheetView>
  </sheetViews>
  <sheetFormatPr defaultRowHeight="12.75" x14ac:dyDescent="0.2"/>
  <cols>
    <col min="1" max="1" width="2" style="1" customWidth="1"/>
    <col min="2" max="2" width="25.85546875" style="11" customWidth="1"/>
    <col min="3" max="13" width="8.7109375" style="11" customWidth="1"/>
    <col min="14" max="16384" width="9.140625" style="1"/>
  </cols>
  <sheetData>
    <row r="1" spans="1:13" s="2" customFormat="1" ht="1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s="2" customFormat="1" ht="15" x14ac:dyDescent="0.25">
      <c r="A2" s="34" t="s">
        <v>18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s="2" customFormat="1" ht="15" x14ac:dyDescent="0.25">
      <c r="A3" s="34" t="s">
        <v>19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s="2" customFormat="1" x14ac:dyDescent="0.2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2" customFormat="1" x14ac:dyDescent="0.2">
      <c r="A5" s="5"/>
      <c r="B5" s="6" t="s">
        <v>1</v>
      </c>
      <c r="C5" s="6">
        <v>2002</v>
      </c>
      <c r="D5" s="6">
        <v>2003</v>
      </c>
      <c r="E5" s="6">
        <v>2004</v>
      </c>
      <c r="F5" s="6">
        <v>2005</v>
      </c>
      <c r="G5" s="7">
        <v>2006</v>
      </c>
      <c r="H5" s="6">
        <v>2007</v>
      </c>
      <c r="I5" s="6">
        <v>2008</v>
      </c>
      <c r="J5" s="6">
        <v>2009</v>
      </c>
      <c r="K5" s="6">
        <v>2010</v>
      </c>
      <c r="L5" s="6">
        <v>2011</v>
      </c>
      <c r="M5" s="6">
        <v>2012</v>
      </c>
    </row>
    <row r="6" spans="1:13" s="2" customFormat="1" x14ac:dyDescent="0.2">
      <c r="A6" s="9"/>
      <c r="B6" s="17"/>
      <c r="C6" s="17"/>
      <c r="D6" s="17"/>
      <c r="E6" s="17"/>
      <c r="F6" s="17"/>
      <c r="G6" s="17"/>
      <c r="H6" s="18"/>
      <c r="I6" s="17"/>
      <c r="J6" s="17"/>
      <c r="K6" s="17"/>
      <c r="L6" s="17"/>
      <c r="M6" s="17"/>
    </row>
    <row r="7" spans="1:13" s="2" customFormat="1" ht="26.25" customHeight="1" x14ac:dyDescent="0.2">
      <c r="A7" s="35" t="s">
        <v>21</v>
      </c>
      <c r="B7" s="35"/>
      <c r="C7" s="19" t="e">
        <f>C9+C13+C17</f>
        <v>#REF!</v>
      </c>
      <c r="D7" s="19" t="e">
        <f t="shared" ref="D7:I7" si="0">D9+D13+D17</f>
        <v>#REF!</v>
      </c>
      <c r="E7" s="19" t="e">
        <f t="shared" si="0"/>
        <v>#REF!</v>
      </c>
      <c r="F7" s="19" t="e">
        <f t="shared" si="0"/>
        <v>#REF!</v>
      </c>
      <c r="G7" s="19" t="e">
        <f t="shared" si="0"/>
        <v>#REF!</v>
      </c>
      <c r="H7" s="19" t="e">
        <f t="shared" si="0"/>
        <v>#REF!</v>
      </c>
      <c r="I7" s="19" t="e">
        <f t="shared" si="0"/>
        <v>#REF!</v>
      </c>
      <c r="J7" s="19" t="e">
        <f>J9+J13+J17</f>
        <v>#REF!</v>
      </c>
      <c r="K7" s="19" t="e">
        <f>K9+K13+K17</f>
        <v>#REF!</v>
      </c>
      <c r="L7" s="19" t="e">
        <f>L9+L13+L17</f>
        <v>#REF!</v>
      </c>
      <c r="M7" s="19" t="e">
        <f>M9+M13+M17</f>
        <v>#REF!</v>
      </c>
    </row>
    <row r="8" spans="1:13" s="2" customFormat="1" x14ac:dyDescent="0.2">
      <c r="A8" s="8"/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2" customFormat="1" x14ac:dyDescent="0.2">
      <c r="A9" s="12" t="s">
        <v>2</v>
      </c>
      <c r="B9" s="12"/>
      <c r="C9" s="10" t="e">
        <f>C10+C11</f>
        <v>#REF!</v>
      </c>
      <c r="D9" s="10" t="e">
        <f t="shared" ref="D9:J9" si="1">D10+D11</f>
        <v>#REF!</v>
      </c>
      <c r="E9" s="10" t="e">
        <f t="shared" si="1"/>
        <v>#REF!</v>
      </c>
      <c r="F9" s="10" t="e">
        <f t="shared" si="1"/>
        <v>#REF!</v>
      </c>
      <c r="G9" s="10" t="e">
        <f t="shared" si="1"/>
        <v>#REF!</v>
      </c>
      <c r="H9" s="10" t="e">
        <f t="shared" si="1"/>
        <v>#REF!</v>
      </c>
      <c r="I9" s="10" t="e">
        <f t="shared" si="1"/>
        <v>#REF!</v>
      </c>
      <c r="J9" s="10" t="e">
        <f t="shared" si="1"/>
        <v>#REF!</v>
      </c>
      <c r="K9" s="10" t="e">
        <f>K10+K11</f>
        <v>#REF!</v>
      </c>
      <c r="L9" s="10" t="e">
        <f>L10+L11</f>
        <v>#REF!</v>
      </c>
      <c r="M9" s="10" t="e">
        <f>M10+M11</f>
        <v>#REF!</v>
      </c>
    </row>
    <row r="10" spans="1:13" s="2" customFormat="1" x14ac:dyDescent="0.2">
      <c r="A10" s="9"/>
      <c r="B10" s="21" t="s">
        <v>3</v>
      </c>
      <c r="C10" s="22" t="e">
        <f>C35+#REF!+#REF!+C60+C85+#REF!+#REF!+#REF!+#REF!+#REF!+#REF!+#REF!+#REF!+#REF!+#REF!+#REF!+#REF!</f>
        <v>#REF!</v>
      </c>
      <c r="D10" s="22" t="e">
        <f>D35+#REF!+#REF!+D60+D85+#REF!+#REF!+#REF!+#REF!+#REF!+#REF!+#REF!+#REF!+#REF!+#REF!+#REF!+#REF!</f>
        <v>#REF!</v>
      </c>
      <c r="E10" s="22" t="e">
        <f>E35+#REF!+#REF!+E60+E85+#REF!+#REF!+#REF!+#REF!+#REF!+#REF!+#REF!+#REF!+#REF!+#REF!+#REF!+#REF!</f>
        <v>#REF!</v>
      </c>
      <c r="F10" s="22" t="e">
        <f>F35+#REF!+#REF!+F60+F85+#REF!+#REF!+#REF!+#REF!+#REF!+#REF!+#REF!+#REF!+#REF!+#REF!+#REF!+#REF!</f>
        <v>#REF!</v>
      </c>
      <c r="G10" s="22" t="e">
        <f>G35+#REF!+#REF!+G60+G85+#REF!+#REF!+#REF!+#REF!+#REF!+#REF!+#REF!+#REF!+#REF!+#REF!+#REF!+#REF!</f>
        <v>#REF!</v>
      </c>
      <c r="H10" s="22" t="e">
        <f>H35+#REF!+#REF!+H60+H85+#REF!+#REF!+#REF!+#REF!+#REF!+#REF!+#REF!+#REF!+#REF!+#REF!+#REF!+#REF!</f>
        <v>#REF!</v>
      </c>
      <c r="I10" s="22" t="e">
        <f>I35+#REF!+#REF!+I60+I85+#REF!+#REF!+#REF!+#REF!+#REF!+#REF!+#REF!+#REF!+#REF!+#REF!+#REF!+#REF!</f>
        <v>#REF!</v>
      </c>
      <c r="J10" s="22" t="e">
        <f>J35+#REF!+#REF!+J60+J85+#REF!+#REF!+#REF!+#REF!+#REF!+#REF!+#REF!+#REF!+#REF!+#REF!+#REF!+#REF!</f>
        <v>#REF!</v>
      </c>
      <c r="K10" s="22" t="e">
        <f>K35+#REF!+#REF!+K60+K85+#REF!+#REF!+#REF!+#REF!+#REF!+#REF!+#REF!+#REF!+#REF!+#REF!+#REF!+#REF!</f>
        <v>#REF!</v>
      </c>
      <c r="L10" s="22" t="e">
        <f>L35+#REF!+#REF!+L60+L85+#REF!+#REF!+#REF!+#REF!+#REF!+#REF!+#REF!+#REF!+#REF!+#REF!+#REF!+#REF!</f>
        <v>#REF!</v>
      </c>
      <c r="M10" s="22" t="e">
        <f>M35+#REF!+#REF!+M60+M85+#REF!+#REF!+#REF!+#REF!+#REF!+#REF!+#REF!+#REF!+#REF!+#REF!+#REF!+#REF!</f>
        <v>#REF!</v>
      </c>
    </row>
    <row r="11" spans="1:13" s="2" customFormat="1" x14ac:dyDescent="0.2">
      <c r="A11" s="9"/>
      <c r="B11" s="21" t="s">
        <v>4</v>
      </c>
      <c r="C11" s="22" t="e">
        <f>C36+#REF!+#REF!+C61+C86+#REF!+#REF!+#REF!+#REF!+#REF!+#REF!+#REF!+#REF!+#REF!+#REF!+#REF!+#REF!</f>
        <v>#REF!</v>
      </c>
      <c r="D11" s="22" t="e">
        <f>D36+#REF!+#REF!+D61+D86+#REF!+#REF!+#REF!+#REF!+#REF!+#REF!+#REF!+#REF!+#REF!+#REF!+#REF!+#REF!</f>
        <v>#REF!</v>
      </c>
      <c r="E11" s="22" t="e">
        <f>E36+#REF!+#REF!+E61+E86+#REF!+#REF!+#REF!+#REF!+#REF!+#REF!+#REF!+#REF!+#REF!+#REF!+#REF!+#REF!</f>
        <v>#REF!</v>
      </c>
      <c r="F11" s="22" t="e">
        <f>F36+#REF!+#REF!+F61+F86+#REF!+#REF!+#REF!+#REF!+#REF!+#REF!+#REF!+#REF!+#REF!+#REF!+#REF!+#REF!</f>
        <v>#REF!</v>
      </c>
      <c r="G11" s="22" t="e">
        <f>G36+#REF!+#REF!+G61+G86+#REF!+#REF!+#REF!+#REF!+#REF!+#REF!+#REF!+#REF!+#REF!+#REF!+#REF!+#REF!</f>
        <v>#REF!</v>
      </c>
      <c r="H11" s="22" t="e">
        <f>H36+#REF!+#REF!+H61+H86+#REF!+#REF!+#REF!+#REF!+#REF!+#REF!+#REF!+#REF!+#REF!+#REF!+#REF!+#REF!</f>
        <v>#REF!</v>
      </c>
      <c r="I11" s="22" t="e">
        <f>I36+#REF!+#REF!+I61+I86+#REF!+#REF!+#REF!+#REF!+#REF!+#REF!+#REF!+#REF!+#REF!+#REF!+#REF!+#REF!</f>
        <v>#REF!</v>
      </c>
      <c r="J11" s="22" t="e">
        <f>J36+#REF!+#REF!+J61+J86+#REF!+#REF!+#REF!+#REF!+#REF!+#REF!+#REF!+#REF!+#REF!+#REF!+#REF!+#REF!</f>
        <v>#REF!</v>
      </c>
      <c r="K11" s="22" t="e">
        <f>K36+#REF!+#REF!+K61+K86+#REF!+#REF!+#REF!+#REF!+#REF!+#REF!+#REF!+#REF!+#REF!+#REF!+#REF!+#REF!</f>
        <v>#REF!</v>
      </c>
      <c r="L11" s="22" t="e">
        <f>L36+#REF!+#REF!+L61+L86+#REF!+#REF!+#REF!+#REF!+#REF!+#REF!+#REF!+#REF!+#REF!+#REF!+#REF!+#REF!</f>
        <v>#REF!</v>
      </c>
      <c r="M11" s="22" t="e">
        <f>M36+#REF!+#REF!+M61+M86+#REF!+#REF!+#REF!+#REF!+#REF!+#REF!+#REF!+#REF!+#REF!+#REF!+#REF!+#REF!</f>
        <v>#REF!</v>
      </c>
    </row>
    <row r="12" spans="1:13" s="2" customFormat="1" x14ac:dyDescent="0.2">
      <c r="B12" s="21"/>
      <c r="C12" s="23"/>
      <c r="D12" s="23"/>
      <c r="E12" s="23"/>
      <c r="F12" s="23"/>
      <c r="G12" s="23"/>
      <c r="H12" s="23"/>
      <c r="I12" s="23"/>
      <c r="J12" s="13"/>
      <c r="K12" s="23"/>
      <c r="L12" s="23"/>
      <c r="M12" s="23"/>
    </row>
    <row r="13" spans="1:13" s="2" customFormat="1" x14ac:dyDescent="0.2">
      <c r="A13" s="12" t="s">
        <v>5</v>
      </c>
      <c r="B13" s="12"/>
      <c r="C13" s="10" t="e">
        <f t="shared" ref="C13:J13" si="2">C14+C15</f>
        <v>#REF!</v>
      </c>
      <c r="D13" s="10" t="e">
        <f t="shared" si="2"/>
        <v>#REF!</v>
      </c>
      <c r="E13" s="10" t="e">
        <f t="shared" si="2"/>
        <v>#REF!</v>
      </c>
      <c r="F13" s="10" t="e">
        <f t="shared" si="2"/>
        <v>#REF!</v>
      </c>
      <c r="G13" s="10" t="e">
        <f t="shared" si="2"/>
        <v>#REF!</v>
      </c>
      <c r="H13" s="10" t="e">
        <f t="shared" si="2"/>
        <v>#REF!</v>
      </c>
      <c r="I13" s="10" t="e">
        <f t="shared" si="2"/>
        <v>#REF!</v>
      </c>
      <c r="J13" s="10" t="e">
        <f t="shared" si="2"/>
        <v>#REF!</v>
      </c>
      <c r="K13" s="10" t="e">
        <f>K14+K15</f>
        <v>#REF!</v>
      </c>
      <c r="L13" s="10" t="e">
        <f>L14+L15</f>
        <v>#REF!</v>
      </c>
      <c r="M13" s="10" t="e">
        <f>M14+M15</f>
        <v>#REF!</v>
      </c>
    </row>
    <row r="14" spans="1:13" s="2" customFormat="1" x14ac:dyDescent="0.2">
      <c r="A14" s="9"/>
      <c r="B14" s="21" t="s">
        <v>3</v>
      </c>
      <c r="C14" s="22" t="e">
        <f>C39+#REF!+#REF!+C64+C89+#REF!+#REF!+#REF!+#REF!+#REF!+#REF!+#REF!+#REF!+#REF!+#REF!+#REF!+#REF!</f>
        <v>#REF!</v>
      </c>
      <c r="D14" s="22" t="e">
        <f>D39+#REF!+#REF!+D64+D89+#REF!+#REF!+#REF!+#REF!+#REF!+#REF!+#REF!+#REF!+#REF!+#REF!+#REF!+#REF!</f>
        <v>#REF!</v>
      </c>
      <c r="E14" s="22" t="e">
        <f>E39+#REF!+#REF!+E64+E89+#REF!+#REF!+#REF!+#REF!+#REF!+#REF!+#REF!+#REF!+#REF!+#REF!+#REF!+#REF!</f>
        <v>#REF!</v>
      </c>
      <c r="F14" s="22" t="e">
        <f>F39+#REF!+#REF!+F64+F89+#REF!+#REF!+#REF!+#REF!+#REF!+#REF!+#REF!+#REF!+#REF!+#REF!+#REF!+#REF!</f>
        <v>#REF!</v>
      </c>
      <c r="G14" s="22" t="e">
        <f>G39+#REF!+#REF!+G64+G89+#REF!+#REF!+#REF!+#REF!+#REF!+#REF!+#REF!+#REF!+#REF!+#REF!+#REF!+#REF!</f>
        <v>#REF!</v>
      </c>
      <c r="H14" s="22" t="e">
        <f>H39+#REF!+#REF!+H64+H89+#REF!+#REF!+#REF!+#REF!+#REF!+#REF!+#REF!+#REF!+#REF!+#REF!+#REF!+#REF!</f>
        <v>#REF!</v>
      </c>
      <c r="I14" s="22" t="e">
        <f>I39+#REF!+#REF!+I64+I89+#REF!+#REF!+#REF!+#REF!+#REF!+#REF!+#REF!+#REF!+#REF!+#REF!+#REF!+#REF!</f>
        <v>#REF!</v>
      </c>
      <c r="J14" s="22" t="e">
        <f>J39+#REF!+#REF!+J64+J89+#REF!+#REF!+#REF!+#REF!+#REF!+#REF!+#REF!+#REF!+#REF!+#REF!+#REF!+#REF!</f>
        <v>#REF!</v>
      </c>
      <c r="K14" s="22" t="e">
        <f>K39+#REF!+#REF!+K64+K89+#REF!+#REF!+#REF!+#REF!+#REF!+#REF!+#REF!+#REF!+#REF!+#REF!+#REF!+#REF!</f>
        <v>#REF!</v>
      </c>
      <c r="L14" s="22" t="e">
        <f>L39+#REF!+#REF!+L64+L89+#REF!+#REF!+#REF!+#REF!+#REF!+#REF!+#REF!+#REF!+#REF!+#REF!+#REF!+#REF!</f>
        <v>#REF!</v>
      </c>
      <c r="M14" s="22" t="e">
        <f>M39+#REF!+#REF!+M64+M89+#REF!+#REF!+#REF!+#REF!+#REF!+#REF!+#REF!+#REF!+#REF!+#REF!+#REF!+#REF!</f>
        <v>#REF!</v>
      </c>
    </row>
    <row r="15" spans="1:13" s="2" customFormat="1" x14ac:dyDescent="0.2">
      <c r="A15" s="9"/>
      <c r="B15" s="21" t="s">
        <v>4</v>
      </c>
      <c r="C15" s="22" t="e">
        <f>C40+#REF!+#REF!+C65+C90+#REF!+#REF!+#REF!+#REF!+#REF!+#REF!+#REF!+#REF!+#REF!+#REF!+#REF!+#REF!</f>
        <v>#REF!</v>
      </c>
      <c r="D15" s="22" t="e">
        <f>D40+#REF!+#REF!+D65+D90+#REF!+#REF!+#REF!+#REF!+#REF!+#REF!+#REF!+#REF!+#REF!+#REF!+#REF!+#REF!</f>
        <v>#REF!</v>
      </c>
      <c r="E15" s="22" t="e">
        <f>E40+#REF!+#REF!+E65+E90+#REF!+#REF!+#REF!+#REF!+#REF!+#REF!+#REF!+#REF!+#REF!+#REF!+#REF!+#REF!</f>
        <v>#REF!</v>
      </c>
      <c r="F15" s="22" t="e">
        <f>F40+#REF!+#REF!+F65+F90+#REF!+#REF!+#REF!+#REF!+#REF!+#REF!+#REF!+#REF!+#REF!+#REF!+#REF!+#REF!</f>
        <v>#REF!</v>
      </c>
      <c r="G15" s="22" t="e">
        <f>G40+#REF!+#REF!+G65+G90+#REF!+#REF!+#REF!+#REF!+#REF!+#REF!+#REF!+#REF!+#REF!+#REF!+#REF!+#REF!</f>
        <v>#REF!</v>
      </c>
      <c r="H15" s="22" t="e">
        <f>H40+#REF!+#REF!+H65+H90+#REF!+#REF!+#REF!+#REF!+#REF!+#REF!+#REF!+#REF!+#REF!+#REF!+#REF!+#REF!</f>
        <v>#REF!</v>
      </c>
      <c r="I15" s="22" t="e">
        <f>I40+#REF!+#REF!+I65+I90+#REF!+#REF!+#REF!+#REF!+#REF!+#REF!+#REF!+#REF!+#REF!+#REF!+#REF!+#REF!</f>
        <v>#REF!</v>
      </c>
      <c r="J15" s="22" t="e">
        <f>J40+#REF!+#REF!+J65+J90+#REF!+#REF!+#REF!+#REF!+#REF!+#REF!+#REF!+#REF!+#REF!+#REF!+#REF!+#REF!</f>
        <v>#REF!</v>
      </c>
      <c r="K15" s="22" t="e">
        <f>K40+#REF!+#REF!+K65+K90+#REF!+#REF!+#REF!+#REF!+#REF!+#REF!+#REF!+#REF!+#REF!+#REF!+#REF!+#REF!</f>
        <v>#REF!</v>
      </c>
      <c r="L15" s="22" t="e">
        <f>L40+#REF!+#REF!+L65+L90+#REF!+#REF!+#REF!+#REF!+#REF!+#REF!+#REF!+#REF!+#REF!+#REF!+#REF!+#REF!</f>
        <v>#REF!</v>
      </c>
      <c r="M15" s="22" t="e">
        <f>M40+#REF!+#REF!+M65+M90+#REF!+#REF!+#REF!+#REF!+#REF!+#REF!+#REF!+#REF!+#REF!+#REF!+#REF!+#REF!</f>
        <v>#REF!</v>
      </c>
    </row>
    <row r="16" spans="1:13" s="2" customFormat="1" x14ac:dyDescent="0.2">
      <c r="A16" s="9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s="2" customFormat="1" x14ac:dyDescent="0.2">
      <c r="A17" s="12" t="s">
        <v>6</v>
      </c>
      <c r="B17" s="12"/>
      <c r="C17" s="10" t="e">
        <f t="shared" ref="C17:J17" si="3">C18+C19</f>
        <v>#REF!</v>
      </c>
      <c r="D17" s="10" t="e">
        <f t="shared" si="3"/>
        <v>#REF!</v>
      </c>
      <c r="E17" s="10" t="e">
        <f t="shared" si="3"/>
        <v>#REF!</v>
      </c>
      <c r="F17" s="10" t="e">
        <f t="shared" si="3"/>
        <v>#REF!</v>
      </c>
      <c r="G17" s="10" t="e">
        <f t="shared" si="3"/>
        <v>#REF!</v>
      </c>
      <c r="H17" s="10" t="e">
        <f t="shared" si="3"/>
        <v>#REF!</v>
      </c>
      <c r="I17" s="10" t="e">
        <f t="shared" si="3"/>
        <v>#REF!</v>
      </c>
      <c r="J17" s="10" t="e">
        <f t="shared" si="3"/>
        <v>#REF!</v>
      </c>
      <c r="K17" s="10" t="e">
        <f>K18+K19</f>
        <v>#REF!</v>
      </c>
      <c r="L17" s="10" t="e">
        <f>L18+L19</f>
        <v>#REF!</v>
      </c>
      <c r="M17" s="10" t="e">
        <f>M18+M19</f>
        <v>#REF!</v>
      </c>
    </row>
    <row r="18" spans="1:13" s="2" customFormat="1" x14ac:dyDescent="0.2">
      <c r="A18" s="9"/>
      <c r="B18" s="21" t="s">
        <v>3</v>
      </c>
      <c r="C18" s="22" t="e">
        <f>C43+#REF!+#REF!+C68+C93+#REF!+#REF!+#REF!+#REF!+#REF!+#REF!+#REF!+#REF!+#REF!+#REF!+#REF!+#REF!</f>
        <v>#REF!</v>
      </c>
      <c r="D18" s="22" t="e">
        <f>D43+#REF!+#REF!+D68+D93+#REF!+#REF!+#REF!+#REF!+#REF!+#REF!+#REF!+#REF!+#REF!+#REF!+#REF!+#REF!</f>
        <v>#REF!</v>
      </c>
      <c r="E18" s="22" t="e">
        <f>E43+#REF!+#REF!+E68+E93+#REF!+#REF!+#REF!+#REF!+#REF!+#REF!+#REF!+#REF!+#REF!+#REF!+#REF!+#REF!</f>
        <v>#REF!</v>
      </c>
      <c r="F18" s="22" t="e">
        <f>F43+#REF!+#REF!+F68+F93+#REF!+#REF!+#REF!+#REF!+#REF!+#REF!+#REF!+#REF!+#REF!+#REF!+#REF!+#REF!</f>
        <v>#REF!</v>
      </c>
      <c r="G18" s="22" t="e">
        <f>G43+#REF!+#REF!+G68+G93+#REF!+#REF!+#REF!+#REF!+#REF!+#REF!+#REF!+#REF!+#REF!+#REF!+#REF!+#REF!</f>
        <v>#REF!</v>
      </c>
      <c r="H18" s="22" t="e">
        <f>H43+#REF!+#REF!+H68+H93+#REF!+#REF!+#REF!+#REF!+#REF!+#REF!+#REF!+#REF!+#REF!+#REF!+#REF!+#REF!</f>
        <v>#REF!</v>
      </c>
      <c r="I18" s="22" t="e">
        <f>I43+#REF!+#REF!+I68+I93+#REF!+#REF!+#REF!+#REF!+#REF!+#REF!+#REF!+#REF!+#REF!+#REF!+#REF!+#REF!</f>
        <v>#REF!</v>
      </c>
      <c r="J18" s="22" t="e">
        <f>J43+#REF!+#REF!+J68+J93+#REF!+#REF!+#REF!+#REF!+#REF!+#REF!+#REF!+#REF!+#REF!+#REF!+#REF!+#REF!</f>
        <v>#REF!</v>
      </c>
      <c r="K18" s="22" t="e">
        <f>K43+#REF!+#REF!+K68+K93+#REF!+#REF!+#REF!+#REF!+#REF!+#REF!+#REF!+#REF!+#REF!+#REF!+#REF!+#REF!</f>
        <v>#REF!</v>
      </c>
      <c r="L18" s="22" t="e">
        <f>L43+#REF!+#REF!+L68+L93+#REF!+#REF!+#REF!+#REF!+#REF!+#REF!+#REF!+#REF!+#REF!+#REF!+#REF!+#REF!</f>
        <v>#REF!</v>
      </c>
      <c r="M18" s="22" t="e">
        <f>M43+#REF!+#REF!+M68+M93+#REF!+#REF!+#REF!+#REF!+#REF!+#REF!+#REF!+#REF!+#REF!+#REF!+#REF!+#REF!</f>
        <v>#REF!</v>
      </c>
    </row>
    <row r="19" spans="1:13" s="2" customFormat="1" x14ac:dyDescent="0.2">
      <c r="A19" s="9"/>
      <c r="B19" s="21" t="s">
        <v>4</v>
      </c>
      <c r="C19" s="22" t="e">
        <f>C44+#REF!+#REF!+C69+C94+#REF!+#REF!+#REF!+#REF!+#REF!+#REF!+#REF!+#REF!+#REF!+#REF!+#REF!+#REF!</f>
        <v>#REF!</v>
      </c>
      <c r="D19" s="22" t="e">
        <f>D44+#REF!+#REF!+D69+D94+#REF!+#REF!+#REF!+#REF!+#REF!+#REF!+#REF!+#REF!+#REF!+#REF!+#REF!+#REF!</f>
        <v>#REF!</v>
      </c>
      <c r="E19" s="22" t="e">
        <f>E44+#REF!+#REF!+E69+E94+#REF!+#REF!+#REF!+#REF!+#REF!+#REF!+#REF!+#REF!+#REF!+#REF!+#REF!+#REF!</f>
        <v>#REF!</v>
      </c>
      <c r="F19" s="22" t="e">
        <f>F44+#REF!+#REF!+F69+F94+#REF!+#REF!+#REF!+#REF!+#REF!+#REF!+#REF!+#REF!+#REF!+#REF!+#REF!+#REF!</f>
        <v>#REF!</v>
      </c>
      <c r="G19" s="22" t="e">
        <f>G44+#REF!+#REF!+G69+G94+#REF!+#REF!+#REF!+#REF!+#REF!+#REF!+#REF!+#REF!+#REF!+#REF!+#REF!+#REF!</f>
        <v>#REF!</v>
      </c>
      <c r="H19" s="22" t="e">
        <f>H44+#REF!+#REF!+H69+H94+#REF!+#REF!+#REF!+#REF!+#REF!+#REF!+#REF!+#REF!+#REF!+#REF!+#REF!+#REF!</f>
        <v>#REF!</v>
      </c>
      <c r="I19" s="22" t="e">
        <f>I44+#REF!+#REF!+I69+I94+#REF!+#REF!+#REF!+#REF!+#REF!+#REF!+#REF!+#REF!+#REF!+#REF!+#REF!+#REF!</f>
        <v>#REF!</v>
      </c>
      <c r="J19" s="22" t="e">
        <f>J44+#REF!+#REF!+J69+J94+#REF!+#REF!+#REF!+#REF!+#REF!+#REF!+#REF!+#REF!+#REF!+#REF!+#REF!+#REF!</f>
        <v>#REF!</v>
      </c>
      <c r="K19" s="22" t="e">
        <f>K44+#REF!+#REF!+K69+K94+#REF!+#REF!+#REF!+#REF!+#REF!+#REF!+#REF!+#REF!+#REF!+#REF!+#REF!+#REF!</f>
        <v>#REF!</v>
      </c>
      <c r="L19" s="22" t="e">
        <f>L44+#REF!+#REF!+L69+L94+#REF!+#REF!+#REF!+#REF!+#REF!+#REF!+#REF!+#REF!+#REF!+#REF!+#REF!+#REF!</f>
        <v>#REF!</v>
      </c>
      <c r="M19" s="22" t="e">
        <f>M44+#REF!+#REF!+M69+M94+#REF!+#REF!+#REF!+#REF!+#REF!+#REF!+#REF!+#REF!+#REF!+#REF!+#REF!+#REF!</f>
        <v>#REF!</v>
      </c>
    </row>
    <row r="20" spans="1:13" s="2" customFormat="1" x14ac:dyDescent="0.2">
      <c r="A20" s="9"/>
      <c r="B20" s="21"/>
      <c r="C20" s="22"/>
      <c r="D20" s="22"/>
      <c r="E20" s="22"/>
      <c r="F20" s="22"/>
      <c r="G20" s="22"/>
      <c r="H20" s="22"/>
      <c r="I20" s="22"/>
      <c r="J20" s="11"/>
      <c r="K20" s="22"/>
      <c r="L20" s="22"/>
      <c r="M20" s="22"/>
    </row>
    <row r="21" spans="1:13" s="2" customFormat="1" x14ac:dyDescent="0.2">
      <c r="A21" s="12" t="s">
        <v>7</v>
      </c>
      <c r="B21" s="21"/>
      <c r="C21" s="14" t="e">
        <f t="shared" ref="C21:J21" si="4">(C9+C13)/C7</f>
        <v>#REF!</v>
      </c>
      <c r="D21" s="14" t="e">
        <f t="shared" si="4"/>
        <v>#REF!</v>
      </c>
      <c r="E21" s="14" t="e">
        <f t="shared" si="4"/>
        <v>#REF!</v>
      </c>
      <c r="F21" s="14" t="e">
        <f t="shared" si="4"/>
        <v>#REF!</v>
      </c>
      <c r="G21" s="14" t="e">
        <f t="shared" si="4"/>
        <v>#REF!</v>
      </c>
      <c r="H21" s="14" t="e">
        <f t="shared" si="4"/>
        <v>#REF!</v>
      </c>
      <c r="I21" s="14" t="e">
        <f t="shared" si="4"/>
        <v>#REF!</v>
      </c>
      <c r="J21" s="14" t="e">
        <f t="shared" si="4"/>
        <v>#REF!</v>
      </c>
      <c r="K21" s="14" t="e">
        <f>(K9+K13)/K7</f>
        <v>#REF!</v>
      </c>
      <c r="L21" s="14" t="e">
        <f>(L9+L13)/L7</f>
        <v>#REF!</v>
      </c>
      <c r="M21" s="14" t="e">
        <f>(M9+M13)/M7</f>
        <v>#REF!</v>
      </c>
    </row>
    <row r="22" spans="1:13" s="2" customFormat="1" x14ac:dyDescent="0.2">
      <c r="B22" s="21" t="s">
        <v>8</v>
      </c>
      <c r="C22" s="23" t="e">
        <f t="shared" ref="C22:J22" si="5">C9/C7</f>
        <v>#REF!</v>
      </c>
      <c r="D22" s="23" t="e">
        <f t="shared" si="5"/>
        <v>#REF!</v>
      </c>
      <c r="E22" s="23" t="e">
        <f t="shared" si="5"/>
        <v>#REF!</v>
      </c>
      <c r="F22" s="23" t="e">
        <f t="shared" si="5"/>
        <v>#REF!</v>
      </c>
      <c r="G22" s="23" t="e">
        <f t="shared" si="5"/>
        <v>#REF!</v>
      </c>
      <c r="H22" s="23" t="e">
        <f t="shared" si="5"/>
        <v>#REF!</v>
      </c>
      <c r="I22" s="23" t="e">
        <f t="shared" si="5"/>
        <v>#REF!</v>
      </c>
      <c r="J22" s="23" t="e">
        <f t="shared" si="5"/>
        <v>#REF!</v>
      </c>
      <c r="K22" s="23" t="e">
        <f>K9/K7</f>
        <v>#REF!</v>
      </c>
      <c r="L22" s="23" t="e">
        <f>L9/L7</f>
        <v>#REF!</v>
      </c>
      <c r="M22" s="23" t="e">
        <f>M9/M7</f>
        <v>#REF!</v>
      </c>
    </row>
    <row r="23" spans="1:13" s="2" customFormat="1" x14ac:dyDescent="0.2">
      <c r="B23" s="21" t="s">
        <v>9</v>
      </c>
      <c r="C23" s="23" t="e">
        <f t="shared" ref="C23:J23" si="6">C13/C7</f>
        <v>#REF!</v>
      </c>
      <c r="D23" s="23" t="e">
        <f t="shared" si="6"/>
        <v>#REF!</v>
      </c>
      <c r="E23" s="23" t="e">
        <f t="shared" si="6"/>
        <v>#REF!</v>
      </c>
      <c r="F23" s="23" t="e">
        <f t="shared" si="6"/>
        <v>#REF!</v>
      </c>
      <c r="G23" s="23" t="e">
        <f t="shared" si="6"/>
        <v>#REF!</v>
      </c>
      <c r="H23" s="23" t="e">
        <f t="shared" si="6"/>
        <v>#REF!</v>
      </c>
      <c r="I23" s="23" t="e">
        <f t="shared" si="6"/>
        <v>#REF!</v>
      </c>
      <c r="J23" s="23" t="e">
        <f t="shared" si="6"/>
        <v>#REF!</v>
      </c>
      <c r="K23" s="23" t="e">
        <f>K13/K7</f>
        <v>#REF!</v>
      </c>
      <c r="L23" s="23" t="e">
        <f>L13/L7</f>
        <v>#REF!</v>
      </c>
      <c r="M23" s="23" t="e">
        <f>M13/M7</f>
        <v>#REF!</v>
      </c>
    </row>
    <row r="25" spans="1:13" x14ac:dyDescent="0.2">
      <c r="A25" s="8" t="s">
        <v>10</v>
      </c>
      <c r="C25" s="15" t="e">
        <f t="shared" ref="C25:J25" si="7">(C10+C14+C18)/C7</f>
        <v>#REF!</v>
      </c>
      <c r="D25" s="15" t="e">
        <f t="shared" si="7"/>
        <v>#REF!</v>
      </c>
      <c r="E25" s="15" t="e">
        <f t="shared" si="7"/>
        <v>#REF!</v>
      </c>
      <c r="F25" s="15" t="e">
        <f t="shared" si="7"/>
        <v>#REF!</v>
      </c>
      <c r="G25" s="15" t="e">
        <f t="shared" si="7"/>
        <v>#REF!</v>
      </c>
      <c r="H25" s="15" t="e">
        <f t="shared" si="7"/>
        <v>#REF!</v>
      </c>
      <c r="I25" s="15" t="e">
        <f t="shared" si="7"/>
        <v>#REF!</v>
      </c>
      <c r="J25" s="15" t="e">
        <f t="shared" si="7"/>
        <v>#REF!</v>
      </c>
      <c r="K25" s="15" t="e">
        <f>(K10+K14+K18)/K7</f>
        <v>#REF!</v>
      </c>
      <c r="L25" s="15" t="e">
        <f>(L10+L14+L18)/L7</f>
        <v>#REF!</v>
      </c>
      <c r="M25" s="15" t="e">
        <f>(M10+M14+M18)/M7</f>
        <v>#REF!</v>
      </c>
    </row>
    <row r="26" spans="1:13" s="2" customFormat="1" x14ac:dyDescent="0.2">
      <c r="B26" s="21" t="s">
        <v>11</v>
      </c>
      <c r="C26" s="23" t="e">
        <f t="shared" ref="C26:J26" si="8">C10/C7</f>
        <v>#REF!</v>
      </c>
      <c r="D26" s="23" t="e">
        <f t="shared" si="8"/>
        <v>#REF!</v>
      </c>
      <c r="E26" s="23" t="e">
        <f t="shared" si="8"/>
        <v>#REF!</v>
      </c>
      <c r="F26" s="23" t="e">
        <f t="shared" si="8"/>
        <v>#REF!</v>
      </c>
      <c r="G26" s="23" t="e">
        <f t="shared" si="8"/>
        <v>#REF!</v>
      </c>
      <c r="H26" s="23" t="e">
        <f t="shared" si="8"/>
        <v>#REF!</v>
      </c>
      <c r="I26" s="23" t="e">
        <f t="shared" si="8"/>
        <v>#REF!</v>
      </c>
      <c r="J26" s="23" t="e">
        <f t="shared" si="8"/>
        <v>#REF!</v>
      </c>
      <c r="K26" s="23" t="e">
        <f>K10/K7</f>
        <v>#REF!</v>
      </c>
      <c r="L26" s="23" t="e">
        <f>L10/L7</f>
        <v>#REF!</v>
      </c>
      <c r="M26" s="23" t="e">
        <f>M10/M7</f>
        <v>#REF!</v>
      </c>
    </row>
    <row r="27" spans="1:13" s="2" customFormat="1" x14ac:dyDescent="0.2">
      <c r="B27" s="21" t="s">
        <v>12</v>
      </c>
      <c r="C27" s="23" t="e">
        <f t="shared" ref="C27:J27" si="9">C14/C7</f>
        <v>#REF!</v>
      </c>
      <c r="D27" s="23" t="e">
        <f t="shared" si="9"/>
        <v>#REF!</v>
      </c>
      <c r="E27" s="23" t="e">
        <f t="shared" si="9"/>
        <v>#REF!</v>
      </c>
      <c r="F27" s="23" t="e">
        <f t="shared" si="9"/>
        <v>#REF!</v>
      </c>
      <c r="G27" s="23" t="e">
        <f t="shared" si="9"/>
        <v>#REF!</v>
      </c>
      <c r="H27" s="23" t="e">
        <f t="shared" si="9"/>
        <v>#REF!</v>
      </c>
      <c r="I27" s="23" t="e">
        <f t="shared" si="9"/>
        <v>#REF!</v>
      </c>
      <c r="J27" s="23" t="e">
        <f t="shared" si="9"/>
        <v>#REF!</v>
      </c>
      <c r="K27" s="23" t="e">
        <f>K14/K7</f>
        <v>#REF!</v>
      </c>
      <c r="L27" s="23" t="e">
        <f>L14/L7</f>
        <v>#REF!</v>
      </c>
      <c r="M27" s="23" t="e">
        <f>M14/M7</f>
        <v>#REF!</v>
      </c>
    </row>
    <row r="28" spans="1:13" s="11" customFormat="1" x14ac:dyDescent="0.2">
      <c r="B28" s="11" t="s">
        <v>17</v>
      </c>
      <c r="C28" s="16" t="e">
        <f t="shared" ref="C28:J28" si="10">C18/C7</f>
        <v>#REF!</v>
      </c>
      <c r="D28" s="16" t="e">
        <f t="shared" si="10"/>
        <v>#REF!</v>
      </c>
      <c r="E28" s="16" t="e">
        <f t="shared" si="10"/>
        <v>#REF!</v>
      </c>
      <c r="F28" s="16" t="e">
        <f t="shared" si="10"/>
        <v>#REF!</v>
      </c>
      <c r="G28" s="16" t="e">
        <f t="shared" si="10"/>
        <v>#REF!</v>
      </c>
      <c r="H28" s="16" t="e">
        <f t="shared" si="10"/>
        <v>#REF!</v>
      </c>
      <c r="I28" s="16" t="e">
        <f t="shared" si="10"/>
        <v>#REF!</v>
      </c>
      <c r="J28" s="16" t="e">
        <f t="shared" si="10"/>
        <v>#REF!</v>
      </c>
      <c r="K28" s="16" t="e">
        <f>K18/K7</f>
        <v>#REF!</v>
      </c>
      <c r="L28" s="16" t="e">
        <f>L18/L7</f>
        <v>#REF!</v>
      </c>
      <c r="M28" s="16" t="e">
        <f>M18/M7</f>
        <v>#REF!</v>
      </c>
    </row>
    <row r="29" spans="1:13" s="11" customFormat="1" x14ac:dyDescent="0.2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s="11" customFormat="1" x14ac:dyDescent="0.2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s="11" customFormat="1" x14ac:dyDescent="0.2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s="2" customFormat="1" ht="26.25" customHeight="1" x14ac:dyDescent="0.2">
      <c r="A32" s="35" t="s">
        <v>14</v>
      </c>
      <c r="B32" s="35"/>
      <c r="C32" s="19">
        <f t="shared" ref="C32:I32" si="11">C34+C38+C42</f>
        <v>176</v>
      </c>
      <c r="D32" s="19">
        <f t="shared" si="11"/>
        <v>176</v>
      </c>
      <c r="E32" s="19">
        <f t="shared" si="11"/>
        <v>178</v>
      </c>
      <c r="F32" s="19">
        <f t="shared" si="11"/>
        <v>186</v>
      </c>
      <c r="G32" s="19">
        <f t="shared" si="11"/>
        <v>192</v>
      </c>
      <c r="H32" s="19">
        <f t="shared" si="11"/>
        <v>195</v>
      </c>
      <c r="I32" s="19">
        <f t="shared" si="11"/>
        <v>189</v>
      </c>
      <c r="J32" s="19">
        <f>J34+J38+J42</f>
        <v>175</v>
      </c>
      <c r="K32" s="19">
        <f>K34+K38+K42</f>
        <v>181</v>
      </c>
      <c r="L32" s="19">
        <f>L34+L38+L42</f>
        <v>186</v>
      </c>
      <c r="M32" s="19">
        <f>M34+M38+M42</f>
        <v>177</v>
      </c>
    </row>
    <row r="33" spans="1:13" s="2" customFormat="1" x14ac:dyDescent="0.2">
      <c r="A33" s="8"/>
      <c r="B33" s="21"/>
      <c r="C33" s="10"/>
      <c r="D33" s="10"/>
      <c r="E33" s="10"/>
      <c r="F33" s="10"/>
      <c r="G33" s="10"/>
      <c r="H33" s="10"/>
      <c r="I33" s="10"/>
      <c r="J33" s="11"/>
      <c r="K33" s="10"/>
      <c r="L33" s="10"/>
      <c r="M33" s="10"/>
    </row>
    <row r="34" spans="1:13" s="2" customFormat="1" x14ac:dyDescent="0.2">
      <c r="A34" s="12" t="s">
        <v>2</v>
      </c>
      <c r="B34" s="12"/>
      <c r="C34" s="10">
        <f t="shared" ref="C34:J34" si="12">C35+C36</f>
        <v>125</v>
      </c>
      <c r="D34" s="10">
        <f t="shared" si="12"/>
        <v>127</v>
      </c>
      <c r="E34" s="10">
        <f t="shared" si="12"/>
        <v>123</v>
      </c>
      <c r="F34" s="10">
        <f t="shared" si="12"/>
        <v>122</v>
      </c>
      <c r="G34" s="10">
        <f t="shared" si="12"/>
        <v>118</v>
      </c>
      <c r="H34" s="10">
        <f t="shared" si="12"/>
        <v>119</v>
      </c>
      <c r="I34" s="10">
        <f t="shared" si="12"/>
        <v>117</v>
      </c>
      <c r="J34" s="10">
        <f t="shared" si="12"/>
        <v>108</v>
      </c>
      <c r="K34" s="10">
        <f>K35+K36</f>
        <v>110</v>
      </c>
      <c r="L34" s="10">
        <f>L35+L36</f>
        <v>112</v>
      </c>
      <c r="M34" s="10">
        <f>M35+M36</f>
        <v>108</v>
      </c>
    </row>
    <row r="35" spans="1:13" s="2" customFormat="1" x14ac:dyDescent="0.2">
      <c r="A35" s="9"/>
      <c r="B35" s="21" t="s">
        <v>3</v>
      </c>
      <c r="C35" s="25">
        <v>26</v>
      </c>
      <c r="D35" s="25">
        <v>27</v>
      </c>
      <c r="E35" s="25">
        <v>24</v>
      </c>
      <c r="F35" s="25">
        <v>23</v>
      </c>
      <c r="G35" s="25">
        <v>22</v>
      </c>
      <c r="H35" s="25">
        <v>23</v>
      </c>
      <c r="I35" s="25">
        <v>23</v>
      </c>
      <c r="J35" s="25">
        <v>23</v>
      </c>
      <c r="K35" s="22">
        <v>24</v>
      </c>
      <c r="L35" s="22">
        <v>26</v>
      </c>
      <c r="M35" s="25">
        <v>26</v>
      </c>
    </row>
    <row r="36" spans="1:13" s="2" customFormat="1" x14ac:dyDescent="0.2">
      <c r="A36" s="9"/>
      <c r="B36" s="21" t="s">
        <v>4</v>
      </c>
      <c r="C36" s="25">
        <v>99</v>
      </c>
      <c r="D36" s="25">
        <v>100</v>
      </c>
      <c r="E36" s="25">
        <v>99</v>
      </c>
      <c r="F36" s="25">
        <v>99</v>
      </c>
      <c r="G36" s="25">
        <v>96</v>
      </c>
      <c r="H36" s="25">
        <v>96</v>
      </c>
      <c r="I36" s="25">
        <v>94</v>
      </c>
      <c r="J36" s="25">
        <v>85</v>
      </c>
      <c r="K36" s="22">
        <v>86</v>
      </c>
      <c r="L36" s="22">
        <v>86</v>
      </c>
      <c r="M36" s="25">
        <v>82</v>
      </c>
    </row>
    <row r="37" spans="1:13" s="2" customFormat="1" x14ac:dyDescent="0.2">
      <c r="B37" s="21"/>
      <c r="C37" s="23"/>
      <c r="D37" s="23"/>
      <c r="E37" s="23"/>
      <c r="F37" s="23"/>
      <c r="G37" s="23"/>
      <c r="H37" s="23"/>
      <c r="I37" s="23"/>
      <c r="J37" s="13"/>
      <c r="K37" s="23"/>
      <c r="L37" s="23"/>
      <c r="M37" s="23"/>
    </row>
    <row r="38" spans="1:13" s="2" customFormat="1" x14ac:dyDescent="0.2">
      <c r="A38" s="12" t="s">
        <v>5</v>
      </c>
      <c r="B38" s="12"/>
      <c r="C38" s="10">
        <f t="shared" ref="C38:J38" si="13">C39+C40</f>
        <v>20</v>
      </c>
      <c r="D38" s="10">
        <f t="shared" si="13"/>
        <v>15</v>
      </c>
      <c r="E38" s="10">
        <f t="shared" si="13"/>
        <v>18</v>
      </c>
      <c r="F38" s="10">
        <f t="shared" si="13"/>
        <v>26</v>
      </c>
      <c r="G38" s="10">
        <f t="shared" si="13"/>
        <v>32</v>
      </c>
      <c r="H38" s="10">
        <f t="shared" si="13"/>
        <v>30</v>
      </c>
      <c r="I38" s="10">
        <f t="shared" si="13"/>
        <v>31</v>
      </c>
      <c r="J38" s="10">
        <f t="shared" si="13"/>
        <v>33</v>
      </c>
      <c r="K38" s="10">
        <f>K39+K40</f>
        <v>30</v>
      </c>
      <c r="L38" s="10">
        <f>L39+L40</f>
        <v>33</v>
      </c>
      <c r="M38" s="10">
        <f>M39+M40</f>
        <v>28</v>
      </c>
    </row>
    <row r="39" spans="1:13" s="2" customFormat="1" x14ac:dyDescent="0.2">
      <c r="A39" s="9"/>
      <c r="B39" s="21" t="s">
        <v>3</v>
      </c>
      <c r="C39" s="26">
        <v>7</v>
      </c>
      <c r="D39" s="26">
        <v>4</v>
      </c>
      <c r="E39" s="26">
        <v>5</v>
      </c>
      <c r="F39" s="26">
        <v>7</v>
      </c>
      <c r="G39" s="26">
        <v>10</v>
      </c>
      <c r="H39" s="26">
        <v>13</v>
      </c>
      <c r="I39" s="26">
        <v>13</v>
      </c>
      <c r="J39" s="26">
        <v>13</v>
      </c>
      <c r="K39" s="22">
        <v>14</v>
      </c>
      <c r="L39" s="22">
        <v>18</v>
      </c>
      <c r="M39" s="26">
        <v>15</v>
      </c>
    </row>
    <row r="40" spans="1:13" s="2" customFormat="1" x14ac:dyDescent="0.2">
      <c r="A40" s="9"/>
      <c r="B40" s="21" t="s">
        <v>4</v>
      </c>
      <c r="C40" s="26">
        <v>13</v>
      </c>
      <c r="D40" s="26">
        <v>11</v>
      </c>
      <c r="E40" s="26">
        <v>13</v>
      </c>
      <c r="F40" s="26">
        <v>19</v>
      </c>
      <c r="G40" s="26">
        <v>22</v>
      </c>
      <c r="H40" s="26">
        <v>17</v>
      </c>
      <c r="I40" s="26">
        <v>18</v>
      </c>
      <c r="J40" s="26">
        <v>20</v>
      </c>
      <c r="K40" s="22">
        <v>16</v>
      </c>
      <c r="L40" s="22">
        <v>15</v>
      </c>
      <c r="M40" s="26">
        <v>13</v>
      </c>
    </row>
    <row r="41" spans="1:13" s="2" customFormat="1" x14ac:dyDescent="0.2">
      <c r="A41" s="9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s="2" customFormat="1" x14ac:dyDescent="0.2">
      <c r="A42" s="12" t="s">
        <v>6</v>
      </c>
      <c r="B42" s="12"/>
      <c r="C42" s="10">
        <f t="shared" ref="C42:J42" si="14">C43+C44</f>
        <v>31</v>
      </c>
      <c r="D42" s="10">
        <f t="shared" si="14"/>
        <v>34</v>
      </c>
      <c r="E42" s="10">
        <f t="shared" si="14"/>
        <v>37</v>
      </c>
      <c r="F42" s="10">
        <f t="shared" si="14"/>
        <v>38</v>
      </c>
      <c r="G42" s="10">
        <f t="shared" si="14"/>
        <v>42</v>
      </c>
      <c r="H42" s="10">
        <f t="shared" si="14"/>
        <v>46</v>
      </c>
      <c r="I42" s="10">
        <f t="shared" si="14"/>
        <v>41</v>
      </c>
      <c r="J42" s="10">
        <f t="shared" si="14"/>
        <v>34</v>
      </c>
      <c r="K42" s="10">
        <f>K43+K44</f>
        <v>41</v>
      </c>
      <c r="L42" s="10">
        <f>L43+L44</f>
        <v>41</v>
      </c>
      <c r="M42" s="10">
        <f>M43+M44</f>
        <v>41</v>
      </c>
    </row>
    <row r="43" spans="1:13" s="2" customFormat="1" x14ac:dyDescent="0.2">
      <c r="A43" s="9"/>
      <c r="B43" s="21" t="s">
        <v>3</v>
      </c>
      <c r="C43" s="27">
        <v>17</v>
      </c>
      <c r="D43" s="27">
        <v>16</v>
      </c>
      <c r="E43" s="27">
        <v>16</v>
      </c>
      <c r="F43" s="27">
        <v>17</v>
      </c>
      <c r="G43" s="27">
        <v>18</v>
      </c>
      <c r="H43" s="27">
        <v>22</v>
      </c>
      <c r="I43" s="27">
        <v>19</v>
      </c>
      <c r="J43" s="27">
        <v>15</v>
      </c>
      <c r="K43" s="22">
        <v>19</v>
      </c>
      <c r="L43" s="22">
        <v>21</v>
      </c>
      <c r="M43" s="27">
        <v>20</v>
      </c>
    </row>
    <row r="44" spans="1:13" s="2" customFormat="1" x14ac:dyDescent="0.2">
      <c r="A44" s="9"/>
      <c r="B44" s="21" t="s">
        <v>4</v>
      </c>
      <c r="C44" s="27">
        <v>14</v>
      </c>
      <c r="D44" s="27">
        <v>18</v>
      </c>
      <c r="E44" s="27">
        <v>21</v>
      </c>
      <c r="F44" s="27">
        <v>21</v>
      </c>
      <c r="G44" s="27">
        <v>24</v>
      </c>
      <c r="H44" s="27">
        <v>24</v>
      </c>
      <c r="I44" s="27">
        <v>22</v>
      </c>
      <c r="J44" s="27">
        <v>19</v>
      </c>
      <c r="K44" s="22">
        <v>22</v>
      </c>
      <c r="L44" s="22">
        <v>20</v>
      </c>
      <c r="M44" s="27">
        <v>21</v>
      </c>
    </row>
    <row r="45" spans="1:13" s="2" customFormat="1" x14ac:dyDescent="0.2">
      <c r="A45" s="9"/>
      <c r="B45" s="21"/>
      <c r="C45" s="22"/>
      <c r="D45" s="22"/>
      <c r="E45" s="22"/>
      <c r="F45" s="22"/>
      <c r="G45" s="22"/>
      <c r="H45" s="22"/>
      <c r="I45" s="22"/>
      <c r="J45" s="11"/>
      <c r="K45" s="22"/>
      <c r="L45" s="22"/>
      <c r="M45" s="22"/>
    </row>
    <row r="46" spans="1:13" s="2" customFormat="1" x14ac:dyDescent="0.2">
      <c r="A46" s="12" t="s">
        <v>7</v>
      </c>
      <c r="B46" s="21"/>
      <c r="C46" s="14">
        <f t="shared" ref="C46:J46" si="15">SUM(C47:C48)</f>
        <v>0.82386363636363635</v>
      </c>
      <c r="D46" s="14">
        <f t="shared" si="15"/>
        <v>0.80681818181818177</v>
      </c>
      <c r="E46" s="14">
        <f t="shared" si="15"/>
        <v>0.7921348314606742</v>
      </c>
      <c r="F46" s="14">
        <f t="shared" si="15"/>
        <v>0.79569892473118276</v>
      </c>
      <c r="G46" s="14">
        <f t="shared" si="15"/>
        <v>0.78125</v>
      </c>
      <c r="H46" s="14">
        <f t="shared" si="15"/>
        <v>0.76410256410256416</v>
      </c>
      <c r="I46" s="14">
        <f t="shared" si="15"/>
        <v>0.78306878306878303</v>
      </c>
      <c r="J46" s="14">
        <f t="shared" si="15"/>
        <v>0.80571428571428572</v>
      </c>
      <c r="K46" s="14">
        <f>SUM(K47:K48)</f>
        <v>0.77348066298342544</v>
      </c>
      <c r="L46" s="14">
        <f>SUM(L47:L48)</f>
        <v>0.77956989247311825</v>
      </c>
      <c r="M46" s="14">
        <f>SUM(M47:M48)</f>
        <v>0.76836158192090398</v>
      </c>
    </row>
    <row r="47" spans="1:13" s="2" customFormat="1" x14ac:dyDescent="0.2">
      <c r="B47" s="21" t="s">
        <v>8</v>
      </c>
      <c r="C47" s="23">
        <f t="shared" ref="C47:J47" si="16">C34/C32</f>
        <v>0.71022727272727271</v>
      </c>
      <c r="D47" s="23">
        <f t="shared" si="16"/>
        <v>0.72159090909090906</v>
      </c>
      <c r="E47" s="23">
        <f t="shared" si="16"/>
        <v>0.6910112359550562</v>
      </c>
      <c r="F47" s="23">
        <f t="shared" si="16"/>
        <v>0.65591397849462363</v>
      </c>
      <c r="G47" s="23">
        <f t="shared" si="16"/>
        <v>0.61458333333333337</v>
      </c>
      <c r="H47" s="23">
        <f t="shared" si="16"/>
        <v>0.61025641025641031</v>
      </c>
      <c r="I47" s="23">
        <f t="shared" si="16"/>
        <v>0.61904761904761907</v>
      </c>
      <c r="J47" s="23">
        <f t="shared" si="16"/>
        <v>0.6171428571428571</v>
      </c>
      <c r="K47" s="23">
        <f>K34/K32</f>
        <v>0.60773480662983426</v>
      </c>
      <c r="L47" s="23">
        <f>L34/L32</f>
        <v>0.60215053763440862</v>
      </c>
      <c r="M47" s="23">
        <f>M34/M32</f>
        <v>0.61016949152542377</v>
      </c>
    </row>
    <row r="48" spans="1:13" s="2" customFormat="1" x14ac:dyDescent="0.2">
      <c r="B48" s="21" t="s">
        <v>9</v>
      </c>
      <c r="C48" s="23">
        <f t="shared" ref="C48:J48" si="17">C38/C32</f>
        <v>0.11363636363636363</v>
      </c>
      <c r="D48" s="23">
        <f t="shared" si="17"/>
        <v>8.5227272727272721E-2</v>
      </c>
      <c r="E48" s="23">
        <f t="shared" si="17"/>
        <v>0.10112359550561797</v>
      </c>
      <c r="F48" s="23">
        <f t="shared" si="17"/>
        <v>0.13978494623655913</v>
      </c>
      <c r="G48" s="23">
        <f t="shared" si="17"/>
        <v>0.16666666666666666</v>
      </c>
      <c r="H48" s="23">
        <f t="shared" si="17"/>
        <v>0.15384615384615385</v>
      </c>
      <c r="I48" s="23">
        <f t="shared" si="17"/>
        <v>0.16402116402116401</v>
      </c>
      <c r="J48" s="23">
        <f t="shared" si="17"/>
        <v>0.18857142857142858</v>
      </c>
      <c r="K48" s="23">
        <f>K38/K32</f>
        <v>0.16574585635359115</v>
      </c>
      <c r="L48" s="23">
        <f>L38/L32</f>
        <v>0.17741935483870969</v>
      </c>
      <c r="M48" s="23">
        <f>M38/M32</f>
        <v>0.15819209039548024</v>
      </c>
    </row>
    <row r="50" spans="1:13" x14ac:dyDescent="0.2">
      <c r="A50" s="8" t="s">
        <v>10</v>
      </c>
      <c r="C50" s="15">
        <f t="shared" ref="C50:J50" si="18">SUM(C51:C53)</f>
        <v>0.28409090909090906</v>
      </c>
      <c r="D50" s="15">
        <f t="shared" si="18"/>
        <v>0.26704545454545459</v>
      </c>
      <c r="E50" s="15">
        <f t="shared" si="18"/>
        <v>0.25280898876404495</v>
      </c>
      <c r="F50" s="15">
        <f t="shared" si="18"/>
        <v>0.25268817204301075</v>
      </c>
      <c r="G50" s="15">
        <f t="shared" si="18"/>
        <v>0.26041666666666663</v>
      </c>
      <c r="H50" s="15">
        <f t="shared" si="18"/>
        <v>0.29743589743589743</v>
      </c>
      <c r="I50" s="15">
        <f t="shared" si="18"/>
        <v>0.29100529100529099</v>
      </c>
      <c r="J50" s="15">
        <f t="shared" si="18"/>
        <v>0.29142857142857143</v>
      </c>
      <c r="K50" s="15">
        <f>SUM(K51:K53)</f>
        <v>0.31491712707182318</v>
      </c>
      <c r="L50" s="15">
        <f>SUM(L51:L53)</f>
        <v>0.34946236559139782</v>
      </c>
      <c r="M50" s="15">
        <f>SUM(M51:M53)</f>
        <v>0.34463276836158191</v>
      </c>
    </row>
    <row r="51" spans="1:13" s="2" customFormat="1" x14ac:dyDescent="0.2">
      <c r="B51" s="21" t="s">
        <v>11</v>
      </c>
      <c r="C51" s="23">
        <f t="shared" ref="C51:J51" si="19">C35/C32</f>
        <v>0.14772727272727273</v>
      </c>
      <c r="D51" s="23">
        <f t="shared" si="19"/>
        <v>0.15340909090909091</v>
      </c>
      <c r="E51" s="23">
        <f t="shared" si="19"/>
        <v>0.1348314606741573</v>
      </c>
      <c r="F51" s="23">
        <f t="shared" si="19"/>
        <v>0.12365591397849462</v>
      </c>
      <c r="G51" s="23">
        <f t="shared" si="19"/>
        <v>0.11458333333333333</v>
      </c>
      <c r="H51" s="23">
        <f t="shared" si="19"/>
        <v>0.11794871794871795</v>
      </c>
      <c r="I51" s="23">
        <f t="shared" si="19"/>
        <v>0.12169312169312169</v>
      </c>
      <c r="J51" s="23">
        <f t="shared" si="19"/>
        <v>0.13142857142857142</v>
      </c>
      <c r="K51" s="23">
        <f>K35/K32</f>
        <v>0.13259668508287292</v>
      </c>
      <c r="L51" s="23">
        <f>L35/L32</f>
        <v>0.13978494623655913</v>
      </c>
      <c r="M51" s="23">
        <f>M35/M32</f>
        <v>0.14689265536723164</v>
      </c>
    </row>
    <row r="52" spans="1:13" s="2" customFormat="1" x14ac:dyDescent="0.2">
      <c r="B52" s="21" t="s">
        <v>12</v>
      </c>
      <c r="C52" s="23">
        <f t="shared" ref="C52:J52" si="20">C39/C32</f>
        <v>3.9772727272727272E-2</v>
      </c>
      <c r="D52" s="23">
        <f t="shared" si="20"/>
        <v>2.2727272727272728E-2</v>
      </c>
      <c r="E52" s="23">
        <f t="shared" si="20"/>
        <v>2.8089887640449437E-2</v>
      </c>
      <c r="F52" s="23">
        <f t="shared" si="20"/>
        <v>3.7634408602150539E-2</v>
      </c>
      <c r="G52" s="23">
        <f t="shared" si="20"/>
        <v>5.2083333333333336E-2</v>
      </c>
      <c r="H52" s="23">
        <f t="shared" si="20"/>
        <v>6.6666666666666666E-2</v>
      </c>
      <c r="I52" s="23">
        <f t="shared" si="20"/>
        <v>6.8783068783068779E-2</v>
      </c>
      <c r="J52" s="23">
        <f t="shared" si="20"/>
        <v>7.4285714285714288E-2</v>
      </c>
      <c r="K52" s="23">
        <f>K39/K32</f>
        <v>7.7348066298342538E-2</v>
      </c>
      <c r="L52" s="23">
        <f>L39/L32</f>
        <v>9.6774193548387094E-2</v>
      </c>
      <c r="M52" s="23">
        <f>M39/M32</f>
        <v>8.4745762711864403E-2</v>
      </c>
    </row>
    <row r="53" spans="1:13" s="11" customFormat="1" x14ac:dyDescent="0.2">
      <c r="B53" s="11" t="s">
        <v>17</v>
      </c>
      <c r="C53" s="16">
        <f t="shared" ref="C53:J53" si="21">C43/C32</f>
        <v>9.6590909090909088E-2</v>
      </c>
      <c r="D53" s="16">
        <f t="shared" si="21"/>
        <v>9.0909090909090912E-2</v>
      </c>
      <c r="E53" s="16">
        <f t="shared" si="21"/>
        <v>8.98876404494382E-2</v>
      </c>
      <c r="F53" s="16">
        <f t="shared" si="21"/>
        <v>9.1397849462365593E-2</v>
      </c>
      <c r="G53" s="16">
        <f t="shared" si="21"/>
        <v>9.375E-2</v>
      </c>
      <c r="H53" s="16">
        <f t="shared" si="21"/>
        <v>0.11282051282051282</v>
      </c>
      <c r="I53" s="16">
        <f t="shared" si="21"/>
        <v>0.10052910052910052</v>
      </c>
      <c r="J53" s="16">
        <f t="shared" si="21"/>
        <v>8.5714285714285715E-2</v>
      </c>
      <c r="K53" s="16">
        <f>K43/K32</f>
        <v>0.10497237569060773</v>
      </c>
      <c r="L53" s="16">
        <f>L43/L32</f>
        <v>0.11290322580645161</v>
      </c>
      <c r="M53" s="16">
        <f>M43/M32</f>
        <v>0.11299435028248588</v>
      </c>
    </row>
    <row r="54" spans="1:13" s="11" customFormat="1" x14ac:dyDescent="0.2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s="11" customFormat="1" x14ac:dyDescent="0.2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s="11" customFormat="1" x14ac:dyDescent="0.2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s="2" customFormat="1" ht="26.25" customHeight="1" x14ac:dyDescent="0.2">
      <c r="A57" s="35" t="s">
        <v>16</v>
      </c>
      <c r="B57" s="35"/>
      <c r="C57" s="19">
        <f t="shared" ref="C57:I57" si="22">C59+C63+C67</f>
        <v>119</v>
      </c>
      <c r="D57" s="19">
        <f t="shared" si="22"/>
        <v>130</v>
      </c>
      <c r="E57" s="19">
        <f t="shared" si="22"/>
        <v>138</v>
      </c>
      <c r="F57" s="19">
        <f t="shared" si="22"/>
        <v>134</v>
      </c>
      <c r="G57" s="19">
        <f t="shared" si="22"/>
        <v>133</v>
      </c>
      <c r="H57" s="19">
        <f t="shared" si="22"/>
        <v>140</v>
      </c>
      <c r="I57" s="19">
        <f t="shared" si="22"/>
        <v>147</v>
      </c>
      <c r="J57" s="19">
        <f>J59+J63+J67</f>
        <v>135</v>
      </c>
      <c r="K57" s="19">
        <f>K59+K63+K67</f>
        <v>137</v>
      </c>
      <c r="L57" s="19">
        <f>L59+L63+L67</f>
        <v>146</v>
      </c>
      <c r="M57" s="19">
        <f>M59+M63+M67</f>
        <v>151</v>
      </c>
    </row>
    <row r="58" spans="1:13" s="2" customFormat="1" x14ac:dyDescent="0.2">
      <c r="A58" s="8"/>
      <c r="B58" s="21"/>
      <c r="C58" s="10"/>
      <c r="D58" s="10"/>
      <c r="E58" s="10"/>
      <c r="F58" s="10"/>
      <c r="G58" s="10"/>
      <c r="H58" s="10"/>
      <c r="I58" s="10"/>
      <c r="J58" s="11"/>
      <c r="K58" s="10"/>
      <c r="L58" s="10"/>
      <c r="M58" s="10"/>
    </row>
    <row r="59" spans="1:13" s="2" customFormat="1" x14ac:dyDescent="0.2">
      <c r="A59" s="12" t="s">
        <v>2</v>
      </c>
      <c r="B59" s="12"/>
      <c r="C59" s="10">
        <f t="shared" ref="C59:J59" si="23">C60+C61</f>
        <v>49</v>
      </c>
      <c r="D59" s="10">
        <f t="shared" si="23"/>
        <v>53</v>
      </c>
      <c r="E59" s="10">
        <f t="shared" si="23"/>
        <v>57</v>
      </c>
      <c r="F59" s="10">
        <f t="shared" si="23"/>
        <v>60</v>
      </c>
      <c r="G59" s="10">
        <f t="shared" si="23"/>
        <v>58</v>
      </c>
      <c r="H59" s="10">
        <f t="shared" si="23"/>
        <v>62</v>
      </c>
      <c r="I59" s="10">
        <f t="shared" si="23"/>
        <v>65</v>
      </c>
      <c r="J59" s="10">
        <f t="shared" si="23"/>
        <v>58</v>
      </c>
      <c r="K59" s="10">
        <f>K60+K61</f>
        <v>59</v>
      </c>
      <c r="L59" s="10">
        <f>L60+L61</f>
        <v>58</v>
      </c>
      <c r="M59" s="10">
        <f>M60+M61</f>
        <v>56</v>
      </c>
    </row>
    <row r="60" spans="1:13" s="2" customFormat="1" x14ac:dyDescent="0.2">
      <c r="A60" s="9"/>
      <c r="B60" s="21" t="s">
        <v>3</v>
      </c>
      <c r="C60" s="28">
        <v>10</v>
      </c>
      <c r="D60" s="28">
        <v>12</v>
      </c>
      <c r="E60" s="28">
        <v>13</v>
      </c>
      <c r="F60" s="28">
        <v>14</v>
      </c>
      <c r="G60" s="28">
        <v>12</v>
      </c>
      <c r="H60" s="28">
        <v>12</v>
      </c>
      <c r="I60" s="28">
        <v>11</v>
      </c>
      <c r="J60" s="28">
        <v>11</v>
      </c>
      <c r="K60" s="22">
        <v>13</v>
      </c>
      <c r="L60" s="22">
        <v>12</v>
      </c>
      <c r="M60" s="28">
        <v>13</v>
      </c>
    </row>
    <row r="61" spans="1:13" s="2" customFormat="1" x14ac:dyDescent="0.2">
      <c r="A61" s="9"/>
      <c r="B61" s="21" t="s">
        <v>4</v>
      </c>
      <c r="C61" s="28">
        <v>39</v>
      </c>
      <c r="D61" s="28">
        <v>41</v>
      </c>
      <c r="E61" s="28">
        <v>44</v>
      </c>
      <c r="F61" s="28">
        <v>46</v>
      </c>
      <c r="G61" s="28">
        <v>46</v>
      </c>
      <c r="H61" s="28">
        <v>50</v>
      </c>
      <c r="I61" s="28">
        <v>54</v>
      </c>
      <c r="J61" s="28">
        <v>47</v>
      </c>
      <c r="K61" s="22">
        <v>46</v>
      </c>
      <c r="L61" s="22">
        <v>46</v>
      </c>
      <c r="M61" s="28">
        <v>43</v>
      </c>
    </row>
    <row r="62" spans="1:13" s="2" customFormat="1" x14ac:dyDescent="0.2">
      <c r="B62" s="21"/>
      <c r="C62" s="23"/>
      <c r="D62" s="23"/>
      <c r="E62" s="23"/>
      <c r="F62" s="23"/>
      <c r="G62" s="23"/>
      <c r="H62" s="23"/>
      <c r="I62" s="23"/>
      <c r="J62" s="13"/>
      <c r="K62" s="23"/>
      <c r="L62" s="23"/>
      <c r="M62" s="23"/>
    </row>
    <row r="63" spans="1:13" s="2" customFormat="1" x14ac:dyDescent="0.2">
      <c r="A63" s="12" t="s">
        <v>5</v>
      </c>
      <c r="B63" s="12"/>
      <c r="C63" s="10">
        <f t="shared" ref="C63:J63" si="24">C64+C65</f>
        <v>25</v>
      </c>
      <c r="D63" s="10">
        <f t="shared" si="24"/>
        <v>27</v>
      </c>
      <c r="E63" s="10">
        <f t="shared" si="24"/>
        <v>27</v>
      </c>
      <c r="F63" s="10">
        <f t="shared" si="24"/>
        <v>25</v>
      </c>
      <c r="G63" s="10">
        <f t="shared" si="24"/>
        <v>26</v>
      </c>
      <c r="H63" s="10">
        <f t="shared" si="24"/>
        <v>28</v>
      </c>
      <c r="I63" s="10">
        <f t="shared" si="24"/>
        <v>24</v>
      </c>
      <c r="J63" s="10">
        <f t="shared" si="24"/>
        <v>19</v>
      </c>
      <c r="K63" s="10">
        <f>K64+K65</f>
        <v>18</v>
      </c>
      <c r="L63" s="10">
        <f>L64+L65</f>
        <v>22</v>
      </c>
      <c r="M63" s="10">
        <f>M64+M65</f>
        <v>25</v>
      </c>
    </row>
    <row r="64" spans="1:13" s="2" customFormat="1" x14ac:dyDescent="0.2">
      <c r="A64" s="9"/>
      <c r="B64" s="21" t="s">
        <v>3</v>
      </c>
      <c r="C64" s="29">
        <v>6</v>
      </c>
      <c r="D64" s="29">
        <v>5</v>
      </c>
      <c r="E64" s="29">
        <v>5</v>
      </c>
      <c r="F64" s="29">
        <v>6</v>
      </c>
      <c r="G64" s="29">
        <v>8</v>
      </c>
      <c r="H64" s="29">
        <v>8</v>
      </c>
      <c r="I64" s="29">
        <v>11</v>
      </c>
      <c r="J64" s="29">
        <v>8</v>
      </c>
      <c r="K64" s="22">
        <v>6</v>
      </c>
      <c r="L64" s="22">
        <v>7</v>
      </c>
      <c r="M64" s="29">
        <v>8</v>
      </c>
    </row>
    <row r="65" spans="1:13" s="2" customFormat="1" x14ac:dyDescent="0.2">
      <c r="A65" s="9"/>
      <c r="B65" s="21" t="s">
        <v>4</v>
      </c>
      <c r="C65" s="29">
        <v>19</v>
      </c>
      <c r="D65" s="29">
        <v>22</v>
      </c>
      <c r="E65" s="29">
        <v>22</v>
      </c>
      <c r="F65" s="29">
        <v>19</v>
      </c>
      <c r="G65" s="29">
        <v>18</v>
      </c>
      <c r="H65" s="29">
        <v>20</v>
      </c>
      <c r="I65" s="29">
        <v>13</v>
      </c>
      <c r="J65" s="29">
        <v>11</v>
      </c>
      <c r="K65" s="22">
        <v>12</v>
      </c>
      <c r="L65" s="22">
        <v>15</v>
      </c>
      <c r="M65" s="29">
        <v>17</v>
      </c>
    </row>
    <row r="66" spans="1:13" s="2" customFormat="1" x14ac:dyDescent="0.2">
      <c r="A66" s="9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s="2" customFormat="1" x14ac:dyDescent="0.2">
      <c r="A67" s="12" t="s">
        <v>6</v>
      </c>
      <c r="B67" s="12"/>
      <c r="C67" s="10">
        <f t="shared" ref="C67:J67" si="25">C68+C69</f>
        <v>45</v>
      </c>
      <c r="D67" s="10">
        <f t="shared" si="25"/>
        <v>50</v>
      </c>
      <c r="E67" s="10">
        <f t="shared" si="25"/>
        <v>54</v>
      </c>
      <c r="F67" s="10">
        <f t="shared" si="25"/>
        <v>49</v>
      </c>
      <c r="G67" s="10">
        <f t="shared" si="25"/>
        <v>49</v>
      </c>
      <c r="H67" s="10">
        <f t="shared" si="25"/>
        <v>50</v>
      </c>
      <c r="I67" s="10">
        <f t="shared" si="25"/>
        <v>58</v>
      </c>
      <c r="J67" s="10">
        <f t="shared" si="25"/>
        <v>58</v>
      </c>
      <c r="K67" s="10">
        <f>K68+K69</f>
        <v>60</v>
      </c>
      <c r="L67" s="10">
        <f>L68+L69</f>
        <v>66</v>
      </c>
      <c r="M67" s="10">
        <f>M68+M69</f>
        <v>70</v>
      </c>
    </row>
    <row r="68" spans="1:13" s="2" customFormat="1" x14ac:dyDescent="0.2">
      <c r="A68" s="9"/>
      <c r="B68" s="21" t="s">
        <v>3</v>
      </c>
      <c r="C68" s="30">
        <v>18</v>
      </c>
      <c r="D68" s="30">
        <v>17</v>
      </c>
      <c r="E68" s="30">
        <v>22</v>
      </c>
      <c r="F68" s="30">
        <v>23</v>
      </c>
      <c r="G68" s="30">
        <v>21</v>
      </c>
      <c r="H68" s="30">
        <v>23</v>
      </c>
      <c r="I68" s="30">
        <v>25</v>
      </c>
      <c r="J68" s="30">
        <v>28</v>
      </c>
      <c r="K68" s="22">
        <v>24</v>
      </c>
      <c r="L68" s="22">
        <v>28</v>
      </c>
      <c r="M68" s="30">
        <v>29</v>
      </c>
    </row>
    <row r="69" spans="1:13" s="2" customFormat="1" x14ac:dyDescent="0.2">
      <c r="A69" s="9"/>
      <c r="B69" s="21" t="s">
        <v>4</v>
      </c>
      <c r="C69" s="30">
        <v>27</v>
      </c>
      <c r="D69" s="30">
        <v>33</v>
      </c>
      <c r="E69" s="30">
        <v>32</v>
      </c>
      <c r="F69" s="30">
        <v>26</v>
      </c>
      <c r="G69" s="30">
        <v>28</v>
      </c>
      <c r="H69" s="30">
        <v>27</v>
      </c>
      <c r="I69" s="30">
        <v>33</v>
      </c>
      <c r="J69" s="30">
        <v>30</v>
      </c>
      <c r="K69" s="22">
        <v>36</v>
      </c>
      <c r="L69" s="22">
        <v>38</v>
      </c>
      <c r="M69" s="30">
        <v>41</v>
      </c>
    </row>
    <row r="70" spans="1:13" s="2" customFormat="1" x14ac:dyDescent="0.2">
      <c r="A70" s="9"/>
      <c r="B70" s="21"/>
      <c r="C70" s="22"/>
      <c r="D70" s="22"/>
      <c r="E70" s="22"/>
      <c r="F70" s="22"/>
      <c r="G70" s="22"/>
      <c r="H70" s="22"/>
      <c r="I70" s="22"/>
      <c r="J70" s="11"/>
      <c r="K70" s="22"/>
      <c r="L70" s="22"/>
      <c r="M70" s="22"/>
    </row>
    <row r="71" spans="1:13" s="2" customFormat="1" x14ac:dyDescent="0.2">
      <c r="A71" s="12" t="s">
        <v>7</v>
      </c>
      <c r="B71" s="21"/>
      <c r="C71" s="14">
        <f t="shared" ref="C71:J71" si="26">SUM(C72:C73)</f>
        <v>0.62184873949579833</v>
      </c>
      <c r="D71" s="14">
        <f t="shared" si="26"/>
        <v>0.61538461538461542</v>
      </c>
      <c r="E71" s="14">
        <f t="shared" si="26"/>
        <v>0.60869565217391308</v>
      </c>
      <c r="F71" s="14">
        <f t="shared" si="26"/>
        <v>0.63432835820895528</v>
      </c>
      <c r="G71" s="14">
        <f t="shared" si="26"/>
        <v>0.63157894736842102</v>
      </c>
      <c r="H71" s="14">
        <f t="shared" si="26"/>
        <v>0.64285714285714279</v>
      </c>
      <c r="I71" s="14">
        <f t="shared" si="26"/>
        <v>0.60544217687074831</v>
      </c>
      <c r="J71" s="14">
        <f t="shared" si="26"/>
        <v>0.57037037037037042</v>
      </c>
      <c r="K71" s="14">
        <f>SUM(K72:K73)</f>
        <v>0.56204379562043794</v>
      </c>
      <c r="L71" s="14">
        <f>SUM(L72:L73)</f>
        <v>0.54794520547945202</v>
      </c>
      <c r="M71" s="14">
        <f>SUM(M72:M73)</f>
        <v>0.53642384105960272</v>
      </c>
    </row>
    <row r="72" spans="1:13" s="2" customFormat="1" x14ac:dyDescent="0.2">
      <c r="B72" s="21" t="s">
        <v>8</v>
      </c>
      <c r="C72" s="23">
        <f t="shared" ref="C72:J72" si="27">C59/C57</f>
        <v>0.41176470588235292</v>
      </c>
      <c r="D72" s="23">
        <f t="shared" si="27"/>
        <v>0.40769230769230769</v>
      </c>
      <c r="E72" s="23">
        <f t="shared" si="27"/>
        <v>0.41304347826086957</v>
      </c>
      <c r="F72" s="23">
        <f t="shared" si="27"/>
        <v>0.44776119402985076</v>
      </c>
      <c r="G72" s="23">
        <f t="shared" si="27"/>
        <v>0.43609022556390975</v>
      </c>
      <c r="H72" s="23">
        <f t="shared" si="27"/>
        <v>0.44285714285714284</v>
      </c>
      <c r="I72" s="23">
        <f t="shared" si="27"/>
        <v>0.44217687074829931</v>
      </c>
      <c r="J72" s="23">
        <f t="shared" si="27"/>
        <v>0.42962962962962964</v>
      </c>
      <c r="K72" s="23">
        <f>K59/K57</f>
        <v>0.43065693430656932</v>
      </c>
      <c r="L72" s="23">
        <f>L59/L57</f>
        <v>0.39726027397260272</v>
      </c>
      <c r="M72" s="23">
        <f>M59/M57</f>
        <v>0.37086092715231789</v>
      </c>
    </row>
    <row r="73" spans="1:13" s="2" customFormat="1" x14ac:dyDescent="0.2">
      <c r="B73" s="21" t="s">
        <v>9</v>
      </c>
      <c r="C73" s="23">
        <f t="shared" ref="C73:J73" si="28">C63/C57</f>
        <v>0.21008403361344538</v>
      </c>
      <c r="D73" s="23">
        <f t="shared" si="28"/>
        <v>0.2076923076923077</v>
      </c>
      <c r="E73" s="23">
        <f t="shared" si="28"/>
        <v>0.19565217391304349</v>
      </c>
      <c r="F73" s="23">
        <f t="shared" si="28"/>
        <v>0.18656716417910449</v>
      </c>
      <c r="G73" s="23">
        <f t="shared" si="28"/>
        <v>0.19548872180451127</v>
      </c>
      <c r="H73" s="23">
        <f t="shared" si="28"/>
        <v>0.2</v>
      </c>
      <c r="I73" s="23">
        <f t="shared" si="28"/>
        <v>0.16326530612244897</v>
      </c>
      <c r="J73" s="23">
        <f t="shared" si="28"/>
        <v>0.14074074074074075</v>
      </c>
      <c r="K73" s="23">
        <f>K63/K57</f>
        <v>0.13138686131386862</v>
      </c>
      <c r="L73" s="23">
        <f>L63/L57</f>
        <v>0.15068493150684931</v>
      </c>
      <c r="M73" s="23">
        <f>M63/M57</f>
        <v>0.16556291390728478</v>
      </c>
    </row>
    <row r="75" spans="1:13" x14ac:dyDescent="0.2">
      <c r="A75" s="8" t="s">
        <v>10</v>
      </c>
      <c r="C75" s="15">
        <f t="shared" ref="C75:J75" si="29">SUM(C76:C78)</f>
        <v>0.2857142857142857</v>
      </c>
      <c r="D75" s="15">
        <f t="shared" si="29"/>
        <v>0.26153846153846155</v>
      </c>
      <c r="E75" s="15">
        <f t="shared" si="29"/>
        <v>0.28985507246376807</v>
      </c>
      <c r="F75" s="15">
        <f t="shared" si="29"/>
        <v>0.32089552238805968</v>
      </c>
      <c r="G75" s="15">
        <f t="shared" si="29"/>
        <v>0.30827067669172931</v>
      </c>
      <c r="H75" s="15">
        <f t="shared" si="29"/>
        <v>0.30714285714285716</v>
      </c>
      <c r="I75" s="15">
        <f t="shared" si="29"/>
        <v>0.31972789115646261</v>
      </c>
      <c r="J75" s="15">
        <f t="shared" si="29"/>
        <v>0.34814814814814815</v>
      </c>
      <c r="K75" s="15">
        <f>SUM(K76:K78)</f>
        <v>0.31386861313868614</v>
      </c>
      <c r="L75" s="15">
        <f>SUM(L76:L78)</f>
        <v>0.32191780821917804</v>
      </c>
      <c r="M75" s="15">
        <f>SUM(M76:M78)</f>
        <v>0.33112582781456956</v>
      </c>
    </row>
    <row r="76" spans="1:13" s="2" customFormat="1" x14ac:dyDescent="0.2">
      <c r="B76" s="21" t="s">
        <v>11</v>
      </c>
      <c r="C76" s="23">
        <f t="shared" ref="C76:J76" si="30">C60/C57</f>
        <v>8.4033613445378158E-2</v>
      </c>
      <c r="D76" s="23">
        <f t="shared" si="30"/>
        <v>9.2307692307692313E-2</v>
      </c>
      <c r="E76" s="23">
        <f t="shared" si="30"/>
        <v>9.420289855072464E-2</v>
      </c>
      <c r="F76" s="23">
        <f t="shared" si="30"/>
        <v>0.1044776119402985</v>
      </c>
      <c r="G76" s="23">
        <f t="shared" si="30"/>
        <v>9.0225563909774431E-2</v>
      </c>
      <c r="H76" s="23">
        <f t="shared" si="30"/>
        <v>8.5714285714285715E-2</v>
      </c>
      <c r="I76" s="23">
        <f t="shared" si="30"/>
        <v>7.4829931972789115E-2</v>
      </c>
      <c r="J76" s="23">
        <f t="shared" si="30"/>
        <v>8.1481481481481488E-2</v>
      </c>
      <c r="K76" s="23">
        <f>K60/K57</f>
        <v>9.4890510948905105E-2</v>
      </c>
      <c r="L76" s="23">
        <f>L60/L57</f>
        <v>8.2191780821917804E-2</v>
      </c>
      <c r="M76" s="23">
        <f>M60/M57</f>
        <v>8.6092715231788075E-2</v>
      </c>
    </row>
    <row r="77" spans="1:13" s="2" customFormat="1" x14ac:dyDescent="0.2">
      <c r="B77" s="21" t="s">
        <v>12</v>
      </c>
      <c r="C77" s="23">
        <f t="shared" ref="C77:J77" si="31">C64/C57</f>
        <v>5.0420168067226892E-2</v>
      </c>
      <c r="D77" s="23">
        <f t="shared" si="31"/>
        <v>3.8461538461538464E-2</v>
      </c>
      <c r="E77" s="23">
        <f t="shared" si="31"/>
        <v>3.6231884057971016E-2</v>
      </c>
      <c r="F77" s="23">
        <f t="shared" si="31"/>
        <v>4.4776119402985072E-2</v>
      </c>
      <c r="G77" s="23">
        <f t="shared" si="31"/>
        <v>6.0150375939849621E-2</v>
      </c>
      <c r="H77" s="23">
        <f t="shared" si="31"/>
        <v>5.7142857142857141E-2</v>
      </c>
      <c r="I77" s="23">
        <f t="shared" si="31"/>
        <v>7.4829931972789115E-2</v>
      </c>
      <c r="J77" s="23">
        <f t="shared" si="31"/>
        <v>5.9259259259259262E-2</v>
      </c>
      <c r="K77" s="23">
        <f>K64/K57</f>
        <v>4.3795620437956206E-2</v>
      </c>
      <c r="L77" s="23">
        <f>L64/L57</f>
        <v>4.7945205479452052E-2</v>
      </c>
      <c r="M77" s="23">
        <f>M64/M57</f>
        <v>5.2980132450331126E-2</v>
      </c>
    </row>
    <row r="78" spans="1:13" s="11" customFormat="1" x14ac:dyDescent="0.2">
      <c r="B78" s="11" t="s">
        <v>17</v>
      </c>
      <c r="C78" s="16">
        <f t="shared" ref="C78:J78" si="32">C68/C57</f>
        <v>0.15126050420168066</v>
      </c>
      <c r="D78" s="16">
        <f t="shared" si="32"/>
        <v>0.13076923076923078</v>
      </c>
      <c r="E78" s="16">
        <f t="shared" si="32"/>
        <v>0.15942028985507245</v>
      </c>
      <c r="F78" s="16">
        <f t="shared" si="32"/>
        <v>0.17164179104477612</v>
      </c>
      <c r="G78" s="16">
        <f t="shared" si="32"/>
        <v>0.15789473684210525</v>
      </c>
      <c r="H78" s="16">
        <f t="shared" si="32"/>
        <v>0.16428571428571428</v>
      </c>
      <c r="I78" s="16">
        <f t="shared" si="32"/>
        <v>0.17006802721088435</v>
      </c>
      <c r="J78" s="16">
        <f t="shared" si="32"/>
        <v>0.2074074074074074</v>
      </c>
      <c r="K78" s="16">
        <f>K68/K57</f>
        <v>0.17518248175182483</v>
      </c>
      <c r="L78" s="16">
        <f>L68/L57</f>
        <v>0.19178082191780821</v>
      </c>
      <c r="M78" s="16">
        <f>M68/M57</f>
        <v>0.19205298013245034</v>
      </c>
    </row>
    <row r="82" spans="1:13" s="2" customFormat="1" ht="26.25" customHeight="1" x14ac:dyDescent="0.2">
      <c r="A82" s="35" t="s">
        <v>15</v>
      </c>
      <c r="B82" s="35"/>
      <c r="C82" s="19">
        <f t="shared" ref="C82:I82" si="33">C84+C88+C92</f>
        <v>145</v>
      </c>
      <c r="D82" s="19">
        <f t="shared" si="33"/>
        <v>136</v>
      </c>
      <c r="E82" s="19">
        <f t="shared" si="33"/>
        <v>149</v>
      </c>
      <c r="F82" s="19">
        <f t="shared" si="33"/>
        <v>147</v>
      </c>
      <c r="G82" s="19">
        <f t="shared" si="33"/>
        <v>153</v>
      </c>
      <c r="H82" s="19">
        <f t="shared" si="33"/>
        <v>159</v>
      </c>
      <c r="I82" s="19">
        <f t="shared" si="33"/>
        <v>155</v>
      </c>
      <c r="J82" s="19">
        <f>J84+J88+J92</f>
        <v>143</v>
      </c>
      <c r="K82" s="19">
        <f>K84+K88+K92</f>
        <v>154</v>
      </c>
      <c r="L82" s="19">
        <f>L84+L88+L92</f>
        <v>158</v>
      </c>
      <c r="M82" s="19">
        <f>M84+M88+M92</f>
        <v>151</v>
      </c>
    </row>
    <row r="83" spans="1:13" s="2" customFormat="1" x14ac:dyDescent="0.2">
      <c r="A83" s="8"/>
      <c r="B83" s="21"/>
      <c r="C83" s="10"/>
      <c r="D83" s="10"/>
      <c r="E83" s="10"/>
      <c r="F83" s="10"/>
      <c r="G83" s="10"/>
      <c r="H83" s="10"/>
      <c r="I83" s="10"/>
      <c r="J83" s="11"/>
      <c r="K83" s="10"/>
      <c r="L83" s="10"/>
      <c r="M83" s="10"/>
    </row>
    <row r="84" spans="1:13" s="2" customFormat="1" x14ac:dyDescent="0.2">
      <c r="A84" s="12" t="s">
        <v>2</v>
      </c>
      <c r="B84" s="12"/>
      <c r="C84" s="10">
        <f t="shared" ref="C84:J84" si="34">C85+C86</f>
        <v>95</v>
      </c>
      <c r="D84" s="10">
        <f t="shared" si="34"/>
        <v>91</v>
      </c>
      <c r="E84" s="10">
        <f t="shared" si="34"/>
        <v>87</v>
      </c>
      <c r="F84" s="10">
        <f t="shared" si="34"/>
        <v>82</v>
      </c>
      <c r="G84" s="10">
        <f t="shared" si="34"/>
        <v>86</v>
      </c>
      <c r="H84" s="10">
        <f t="shared" si="34"/>
        <v>87</v>
      </c>
      <c r="I84" s="10">
        <f t="shared" si="34"/>
        <v>90</v>
      </c>
      <c r="J84" s="10">
        <f t="shared" si="34"/>
        <v>83</v>
      </c>
      <c r="K84" s="10">
        <f>K85+K86</f>
        <v>85</v>
      </c>
      <c r="L84" s="10">
        <f>L85+L86</f>
        <v>89</v>
      </c>
      <c r="M84" s="10">
        <f>M85+M86</f>
        <v>92</v>
      </c>
    </row>
    <row r="85" spans="1:13" s="2" customFormat="1" x14ac:dyDescent="0.2">
      <c r="A85" s="9"/>
      <c r="B85" s="21" t="s">
        <v>3</v>
      </c>
      <c r="C85" s="31">
        <v>6</v>
      </c>
      <c r="D85" s="31">
        <v>7</v>
      </c>
      <c r="E85" s="31">
        <v>7</v>
      </c>
      <c r="F85" s="31">
        <v>7</v>
      </c>
      <c r="G85" s="31">
        <v>6</v>
      </c>
      <c r="H85" s="31">
        <v>8</v>
      </c>
      <c r="I85" s="31">
        <v>9</v>
      </c>
      <c r="J85" s="31">
        <v>10</v>
      </c>
      <c r="K85" s="22">
        <v>9</v>
      </c>
      <c r="L85" s="22">
        <v>11</v>
      </c>
      <c r="M85" s="31">
        <v>11</v>
      </c>
    </row>
    <row r="86" spans="1:13" s="2" customFormat="1" x14ac:dyDescent="0.2">
      <c r="A86" s="9"/>
      <c r="B86" s="21" t="s">
        <v>4</v>
      </c>
      <c r="C86" s="31">
        <v>89</v>
      </c>
      <c r="D86" s="31">
        <v>84</v>
      </c>
      <c r="E86" s="31">
        <v>80</v>
      </c>
      <c r="F86" s="31">
        <v>75</v>
      </c>
      <c r="G86" s="31">
        <v>80</v>
      </c>
      <c r="H86" s="31">
        <v>79</v>
      </c>
      <c r="I86" s="31">
        <v>81</v>
      </c>
      <c r="J86" s="31">
        <v>73</v>
      </c>
      <c r="K86" s="22">
        <v>76</v>
      </c>
      <c r="L86" s="22">
        <v>78</v>
      </c>
      <c r="M86" s="31">
        <v>81</v>
      </c>
    </row>
    <row r="87" spans="1:13" s="2" customFormat="1" x14ac:dyDescent="0.2">
      <c r="B87" s="21"/>
      <c r="C87" s="23"/>
      <c r="D87" s="23"/>
      <c r="E87" s="23"/>
      <c r="F87" s="23"/>
      <c r="G87" s="23"/>
      <c r="H87" s="23"/>
      <c r="I87" s="23"/>
      <c r="J87" s="13"/>
      <c r="K87" s="23"/>
      <c r="L87" s="23"/>
      <c r="M87" s="23"/>
    </row>
    <row r="88" spans="1:13" s="2" customFormat="1" x14ac:dyDescent="0.2">
      <c r="A88" s="12" t="s">
        <v>5</v>
      </c>
      <c r="B88" s="12"/>
      <c r="C88" s="10">
        <f t="shared" ref="C88:J88" si="35">C89+C90</f>
        <v>24</v>
      </c>
      <c r="D88" s="10">
        <f t="shared" si="35"/>
        <v>22</v>
      </c>
      <c r="E88" s="10">
        <f t="shared" si="35"/>
        <v>23</v>
      </c>
      <c r="F88" s="10">
        <f t="shared" si="35"/>
        <v>26</v>
      </c>
      <c r="G88" s="10">
        <f t="shared" si="35"/>
        <v>28</v>
      </c>
      <c r="H88" s="10">
        <f t="shared" si="35"/>
        <v>31</v>
      </c>
      <c r="I88" s="10">
        <f t="shared" si="35"/>
        <v>28</v>
      </c>
      <c r="J88" s="10">
        <f t="shared" si="35"/>
        <v>27</v>
      </c>
      <c r="K88" s="10">
        <f>K89+K90</f>
        <v>30</v>
      </c>
      <c r="L88" s="10">
        <f>L89+L90</f>
        <v>24</v>
      </c>
      <c r="M88" s="10">
        <f>M89+M90</f>
        <v>20</v>
      </c>
    </row>
    <row r="89" spans="1:13" s="2" customFormat="1" x14ac:dyDescent="0.2">
      <c r="A89" s="9"/>
      <c r="B89" s="21" t="s">
        <v>3</v>
      </c>
      <c r="C89" s="32">
        <v>3</v>
      </c>
      <c r="D89" s="32">
        <v>2</v>
      </c>
      <c r="E89" s="32">
        <v>2</v>
      </c>
      <c r="F89" s="32">
        <v>4</v>
      </c>
      <c r="G89" s="32">
        <v>8</v>
      </c>
      <c r="H89" s="32">
        <v>7</v>
      </c>
      <c r="I89" s="32">
        <v>6</v>
      </c>
      <c r="J89" s="32">
        <v>4</v>
      </c>
      <c r="K89" s="22">
        <v>5</v>
      </c>
      <c r="L89" s="22">
        <v>3</v>
      </c>
      <c r="M89" s="32">
        <v>2</v>
      </c>
    </row>
    <row r="90" spans="1:13" s="2" customFormat="1" x14ac:dyDescent="0.2">
      <c r="A90" s="9"/>
      <c r="B90" s="21" t="s">
        <v>4</v>
      </c>
      <c r="C90" s="32">
        <v>21</v>
      </c>
      <c r="D90" s="32">
        <v>20</v>
      </c>
      <c r="E90" s="32">
        <v>21</v>
      </c>
      <c r="F90" s="32">
        <v>22</v>
      </c>
      <c r="G90" s="32">
        <v>20</v>
      </c>
      <c r="H90" s="32">
        <v>24</v>
      </c>
      <c r="I90" s="32">
        <v>22</v>
      </c>
      <c r="J90" s="32">
        <v>23</v>
      </c>
      <c r="K90" s="22">
        <v>25</v>
      </c>
      <c r="L90" s="22">
        <v>21</v>
      </c>
      <c r="M90" s="32">
        <v>18</v>
      </c>
    </row>
    <row r="91" spans="1:13" s="2" customFormat="1" x14ac:dyDescent="0.2">
      <c r="A91" s="9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s="2" customFormat="1" x14ac:dyDescent="0.2">
      <c r="A92" s="12" t="s">
        <v>6</v>
      </c>
      <c r="B92" s="12"/>
      <c r="C92" s="10">
        <f t="shared" ref="C92:J92" si="36">C93+C94</f>
        <v>26</v>
      </c>
      <c r="D92" s="10">
        <f t="shared" si="36"/>
        <v>23</v>
      </c>
      <c r="E92" s="10">
        <f t="shared" si="36"/>
        <v>39</v>
      </c>
      <c r="F92" s="10">
        <f t="shared" si="36"/>
        <v>39</v>
      </c>
      <c r="G92" s="10">
        <f t="shared" si="36"/>
        <v>39</v>
      </c>
      <c r="H92" s="10">
        <f t="shared" si="36"/>
        <v>41</v>
      </c>
      <c r="I92" s="10">
        <f t="shared" si="36"/>
        <v>37</v>
      </c>
      <c r="J92" s="10">
        <f t="shared" si="36"/>
        <v>33</v>
      </c>
      <c r="K92" s="10">
        <f>K93+K94</f>
        <v>39</v>
      </c>
      <c r="L92" s="10">
        <f>L93+L94</f>
        <v>45</v>
      </c>
      <c r="M92" s="10">
        <f>M93+M94</f>
        <v>39</v>
      </c>
    </row>
    <row r="93" spans="1:13" s="2" customFormat="1" x14ac:dyDescent="0.2">
      <c r="A93" s="9"/>
      <c r="B93" s="21" t="s">
        <v>3</v>
      </c>
      <c r="C93" s="33">
        <v>5</v>
      </c>
      <c r="D93" s="33">
        <v>6</v>
      </c>
      <c r="E93" s="33">
        <v>6</v>
      </c>
      <c r="F93" s="33">
        <v>7</v>
      </c>
      <c r="G93" s="33">
        <v>4</v>
      </c>
      <c r="H93" s="33">
        <v>3</v>
      </c>
      <c r="I93" s="33">
        <v>3</v>
      </c>
      <c r="J93" s="33">
        <v>4</v>
      </c>
      <c r="K93" s="22">
        <v>4</v>
      </c>
      <c r="L93" s="22">
        <v>6</v>
      </c>
      <c r="M93" s="33">
        <v>2</v>
      </c>
    </row>
    <row r="94" spans="1:13" s="2" customFormat="1" x14ac:dyDescent="0.2">
      <c r="A94" s="9"/>
      <c r="B94" s="21" t="s">
        <v>4</v>
      </c>
      <c r="C94" s="33">
        <v>21</v>
      </c>
      <c r="D94" s="33">
        <v>17</v>
      </c>
      <c r="E94" s="33">
        <v>33</v>
      </c>
      <c r="F94" s="33">
        <v>32</v>
      </c>
      <c r="G94" s="33">
        <v>35</v>
      </c>
      <c r="H94" s="33">
        <v>38</v>
      </c>
      <c r="I94" s="33">
        <v>34</v>
      </c>
      <c r="J94" s="33">
        <v>29</v>
      </c>
      <c r="K94" s="22">
        <v>35</v>
      </c>
      <c r="L94" s="22">
        <v>39</v>
      </c>
      <c r="M94" s="33">
        <v>37</v>
      </c>
    </row>
    <row r="95" spans="1:13" s="2" customFormat="1" x14ac:dyDescent="0.2">
      <c r="A95" s="9"/>
      <c r="B95" s="21"/>
      <c r="C95" s="22"/>
      <c r="D95" s="22"/>
      <c r="E95" s="22"/>
      <c r="F95" s="22"/>
      <c r="G95" s="22"/>
      <c r="H95" s="22"/>
      <c r="I95" s="22"/>
      <c r="J95" s="11"/>
      <c r="K95" s="22"/>
      <c r="L95" s="22"/>
      <c r="M95" s="22"/>
    </row>
    <row r="96" spans="1:13" s="2" customFormat="1" x14ac:dyDescent="0.2">
      <c r="A96" s="12" t="s">
        <v>7</v>
      </c>
      <c r="B96" s="21"/>
      <c r="C96" s="14">
        <f t="shared" ref="C96:J96" si="37">SUM(C97:C98)</f>
        <v>0.82068965517241377</v>
      </c>
      <c r="D96" s="14">
        <f t="shared" si="37"/>
        <v>0.83088235294117641</v>
      </c>
      <c r="E96" s="14">
        <f t="shared" si="37"/>
        <v>0.73825503355704702</v>
      </c>
      <c r="F96" s="14">
        <f t="shared" si="37"/>
        <v>0.73469387755102034</v>
      </c>
      <c r="G96" s="14">
        <f t="shared" si="37"/>
        <v>0.74509803921568629</v>
      </c>
      <c r="H96" s="14">
        <f t="shared" si="37"/>
        <v>0.74213836477987427</v>
      </c>
      <c r="I96" s="14">
        <f t="shared" si="37"/>
        <v>0.76129032258064522</v>
      </c>
      <c r="J96" s="14">
        <f t="shared" si="37"/>
        <v>0.76923076923076916</v>
      </c>
      <c r="K96" s="14">
        <f>SUM(K97:K98)</f>
        <v>0.74675324675324672</v>
      </c>
      <c r="L96" s="14">
        <f>SUM(L97:L98)</f>
        <v>0.71518987341772156</v>
      </c>
      <c r="M96" s="14">
        <f>SUM(M97:M98)</f>
        <v>0.74172185430463577</v>
      </c>
    </row>
    <row r="97" spans="1:13" s="2" customFormat="1" x14ac:dyDescent="0.2">
      <c r="B97" s="21" t="s">
        <v>8</v>
      </c>
      <c r="C97" s="23">
        <f t="shared" ref="C97:J97" si="38">C84/C82</f>
        <v>0.65517241379310343</v>
      </c>
      <c r="D97" s="23">
        <f t="shared" si="38"/>
        <v>0.66911764705882348</v>
      </c>
      <c r="E97" s="23">
        <f t="shared" si="38"/>
        <v>0.58389261744966447</v>
      </c>
      <c r="F97" s="23">
        <f t="shared" si="38"/>
        <v>0.55782312925170063</v>
      </c>
      <c r="G97" s="23">
        <f t="shared" si="38"/>
        <v>0.56209150326797386</v>
      </c>
      <c r="H97" s="23">
        <f t="shared" si="38"/>
        <v>0.54716981132075471</v>
      </c>
      <c r="I97" s="23">
        <f t="shared" si="38"/>
        <v>0.58064516129032262</v>
      </c>
      <c r="J97" s="23">
        <f t="shared" si="38"/>
        <v>0.58041958041958042</v>
      </c>
      <c r="K97" s="23">
        <f>K84/K82</f>
        <v>0.55194805194805197</v>
      </c>
      <c r="L97" s="23">
        <f>L84/L82</f>
        <v>0.56329113924050633</v>
      </c>
      <c r="M97" s="23">
        <f>M84/M82</f>
        <v>0.60927152317880795</v>
      </c>
    </row>
    <row r="98" spans="1:13" s="2" customFormat="1" x14ac:dyDescent="0.2">
      <c r="B98" s="21" t="s">
        <v>9</v>
      </c>
      <c r="C98" s="23">
        <f t="shared" ref="C98:J98" si="39">C88/C82</f>
        <v>0.16551724137931034</v>
      </c>
      <c r="D98" s="23">
        <f t="shared" si="39"/>
        <v>0.16176470588235295</v>
      </c>
      <c r="E98" s="23">
        <f t="shared" si="39"/>
        <v>0.15436241610738255</v>
      </c>
      <c r="F98" s="23">
        <f t="shared" si="39"/>
        <v>0.17687074829931973</v>
      </c>
      <c r="G98" s="23">
        <f t="shared" si="39"/>
        <v>0.18300653594771241</v>
      </c>
      <c r="H98" s="23">
        <f t="shared" si="39"/>
        <v>0.19496855345911951</v>
      </c>
      <c r="I98" s="23">
        <f t="shared" si="39"/>
        <v>0.18064516129032257</v>
      </c>
      <c r="J98" s="23">
        <f t="shared" si="39"/>
        <v>0.1888111888111888</v>
      </c>
      <c r="K98" s="23">
        <f>K88/K82</f>
        <v>0.19480519480519481</v>
      </c>
      <c r="L98" s="23">
        <f>L88/L82</f>
        <v>0.15189873417721519</v>
      </c>
      <c r="M98" s="23">
        <f>M88/M82</f>
        <v>0.13245033112582782</v>
      </c>
    </row>
    <row r="100" spans="1:13" x14ac:dyDescent="0.2">
      <c r="A100" s="8" t="s">
        <v>10</v>
      </c>
      <c r="C100" s="15">
        <f t="shared" ref="C100:J100" si="40">SUM(C101:C103)</f>
        <v>9.6551724137931033E-2</v>
      </c>
      <c r="D100" s="15">
        <f t="shared" si="40"/>
        <v>0.11029411764705882</v>
      </c>
      <c r="E100" s="15">
        <f t="shared" si="40"/>
        <v>0.10067114093959731</v>
      </c>
      <c r="F100" s="15">
        <f t="shared" si="40"/>
        <v>0.12244897959183673</v>
      </c>
      <c r="G100" s="15">
        <f t="shared" si="40"/>
        <v>0.11764705882352942</v>
      </c>
      <c r="H100" s="15">
        <f t="shared" si="40"/>
        <v>0.11320754716981132</v>
      </c>
      <c r="I100" s="15">
        <f t="shared" si="40"/>
        <v>0.11612903225806451</v>
      </c>
      <c r="J100" s="15">
        <f t="shared" si="40"/>
        <v>0.12587412587412589</v>
      </c>
      <c r="K100" s="15">
        <f>SUM(K101:K103)</f>
        <v>0.11688311688311689</v>
      </c>
      <c r="L100" s="15">
        <f>SUM(L101:L103)</f>
        <v>0.12658227848101267</v>
      </c>
      <c r="M100" s="15">
        <f>SUM(M101:M103)</f>
        <v>9.9337748344370855E-2</v>
      </c>
    </row>
    <row r="101" spans="1:13" s="2" customFormat="1" x14ac:dyDescent="0.2">
      <c r="B101" s="21" t="s">
        <v>11</v>
      </c>
      <c r="C101" s="23">
        <f t="shared" ref="C101:J101" si="41">C85/C82</f>
        <v>4.1379310344827586E-2</v>
      </c>
      <c r="D101" s="23">
        <f t="shared" si="41"/>
        <v>5.1470588235294115E-2</v>
      </c>
      <c r="E101" s="23">
        <f t="shared" si="41"/>
        <v>4.6979865771812082E-2</v>
      </c>
      <c r="F101" s="23">
        <f t="shared" si="41"/>
        <v>4.7619047619047616E-2</v>
      </c>
      <c r="G101" s="23">
        <f t="shared" si="41"/>
        <v>3.9215686274509803E-2</v>
      </c>
      <c r="H101" s="23">
        <f t="shared" si="41"/>
        <v>5.0314465408805034E-2</v>
      </c>
      <c r="I101" s="23">
        <f t="shared" si="41"/>
        <v>5.8064516129032261E-2</v>
      </c>
      <c r="J101" s="23">
        <f t="shared" si="41"/>
        <v>6.9930069930069935E-2</v>
      </c>
      <c r="K101" s="23">
        <f>K85/K82</f>
        <v>5.844155844155844E-2</v>
      </c>
      <c r="L101" s="23">
        <f>L85/L82</f>
        <v>6.9620253164556958E-2</v>
      </c>
      <c r="M101" s="23">
        <f>M85/M82</f>
        <v>7.2847682119205295E-2</v>
      </c>
    </row>
    <row r="102" spans="1:13" s="2" customFormat="1" x14ac:dyDescent="0.2">
      <c r="B102" s="21" t="s">
        <v>12</v>
      </c>
      <c r="C102" s="23">
        <f t="shared" ref="C102:J102" si="42">C89/C82</f>
        <v>2.0689655172413793E-2</v>
      </c>
      <c r="D102" s="23">
        <f t="shared" si="42"/>
        <v>1.4705882352941176E-2</v>
      </c>
      <c r="E102" s="23">
        <f t="shared" si="42"/>
        <v>1.3422818791946308E-2</v>
      </c>
      <c r="F102" s="23">
        <f t="shared" si="42"/>
        <v>2.7210884353741496E-2</v>
      </c>
      <c r="G102" s="23">
        <f t="shared" si="42"/>
        <v>5.2287581699346407E-2</v>
      </c>
      <c r="H102" s="23">
        <f t="shared" si="42"/>
        <v>4.40251572327044E-2</v>
      </c>
      <c r="I102" s="23">
        <f t="shared" si="42"/>
        <v>3.870967741935484E-2</v>
      </c>
      <c r="J102" s="23">
        <f t="shared" si="42"/>
        <v>2.7972027972027972E-2</v>
      </c>
      <c r="K102" s="23">
        <f>K89/K82</f>
        <v>3.2467532467532464E-2</v>
      </c>
      <c r="L102" s="23">
        <f>L89/L82</f>
        <v>1.8987341772151899E-2</v>
      </c>
      <c r="M102" s="23">
        <f>M89/M82</f>
        <v>1.3245033112582781E-2</v>
      </c>
    </row>
    <row r="103" spans="1:13" s="11" customFormat="1" x14ac:dyDescent="0.2">
      <c r="B103" s="11" t="s">
        <v>17</v>
      </c>
      <c r="C103" s="16">
        <f t="shared" ref="C103:J103" si="43">C93/C82</f>
        <v>3.4482758620689655E-2</v>
      </c>
      <c r="D103" s="16">
        <f t="shared" si="43"/>
        <v>4.4117647058823532E-2</v>
      </c>
      <c r="E103" s="16">
        <f t="shared" si="43"/>
        <v>4.0268456375838924E-2</v>
      </c>
      <c r="F103" s="16">
        <f t="shared" si="43"/>
        <v>4.7619047619047616E-2</v>
      </c>
      <c r="G103" s="16">
        <f t="shared" si="43"/>
        <v>2.6143790849673203E-2</v>
      </c>
      <c r="H103" s="16">
        <f t="shared" si="43"/>
        <v>1.8867924528301886E-2</v>
      </c>
      <c r="I103" s="16">
        <f t="shared" si="43"/>
        <v>1.935483870967742E-2</v>
      </c>
      <c r="J103" s="16">
        <f t="shared" si="43"/>
        <v>2.7972027972027972E-2</v>
      </c>
      <c r="K103" s="16">
        <f>K93/K82</f>
        <v>2.5974025974025976E-2</v>
      </c>
      <c r="L103" s="16">
        <f>L93/L82</f>
        <v>3.7974683544303799E-2</v>
      </c>
      <c r="M103" s="16">
        <f>M93/M82</f>
        <v>1.3245033112582781E-2</v>
      </c>
    </row>
    <row r="104" spans="1:13" x14ac:dyDescent="0.2">
      <c r="A104" s="20" t="s">
        <v>22</v>
      </c>
    </row>
    <row r="106" spans="1:13" x14ac:dyDescent="0.2">
      <c r="A106" s="1" t="s">
        <v>13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13" s="2" customFormat="1" ht="26.25" customHeight="1" x14ac:dyDescent="0.2">
      <c r="A107" s="38" t="s">
        <v>20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s="2" customFormat="1" x14ac:dyDescent="0.2">
      <c r="A108" s="36" t="s">
        <v>23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</row>
    <row r="109" spans="1:13" s="2" customFormat="1" x14ac:dyDescent="0.2">
      <c r="A109" s="11"/>
      <c r="B109" s="11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13" s="2" customFormat="1" x14ac:dyDescent="0.2">
      <c r="A110" s="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 s="2" customFormat="1" x14ac:dyDescent="0.2">
      <c r="A111" s="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 s="2" customFormat="1" x14ac:dyDescent="0.2">
      <c r="A112" s="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 s="2" customFormat="1" x14ac:dyDescent="0.2">
      <c r="A113" s="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 s="2" customFormat="1" x14ac:dyDescent="0.2">
      <c r="A114" s="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 s="2" customFormat="1" x14ac:dyDescent="0.2">
      <c r="A115" s="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 s="2" customFormat="1" x14ac:dyDescent="0.2">
      <c r="A116" s="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s="2" customFormat="1" x14ac:dyDescent="0.2">
      <c r="A117" s="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 s="2" customFormat="1" x14ac:dyDescent="0.2">
      <c r="A118" s="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 s="2" customFormat="1" x14ac:dyDescent="0.2">
      <c r="A119" s="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s="2" customFormat="1" x14ac:dyDescent="0.2">
      <c r="A120" s="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 s="2" customFormat="1" x14ac:dyDescent="0.2">
      <c r="A121" s="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 s="2" customFormat="1" x14ac:dyDescent="0.2">
      <c r="A122" s="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1:13" s="2" customFormat="1" x14ac:dyDescent="0.2">
      <c r="A123" s="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6" spans="1:13" s="2" customFormat="1" x14ac:dyDescent="0.2">
      <c r="A126" s="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s="2" customFormat="1" x14ac:dyDescent="0.2">
      <c r="A127" s="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s="11" customFormat="1" x14ac:dyDescent="0.2">
      <c r="A128" s="1"/>
    </row>
    <row r="132" spans="1:13" s="2" customFormat="1" ht="26.25" customHeight="1" x14ac:dyDescent="0.2">
      <c r="A132" s="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s="2" customFormat="1" x14ac:dyDescent="0.2">
      <c r="A133" s="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1:13" s="2" customFormat="1" x14ac:dyDescent="0.2">
      <c r="A134" s="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3" s="2" customFormat="1" x14ac:dyDescent="0.2">
      <c r="A135" s="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 s="2" customFormat="1" x14ac:dyDescent="0.2">
      <c r="A136" s="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3" s="2" customFormat="1" x14ac:dyDescent="0.2">
      <c r="A137" s="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3" s="2" customFormat="1" x14ac:dyDescent="0.2">
      <c r="A138" s="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1:13" s="2" customFormat="1" x14ac:dyDescent="0.2">
      <c r="A139" s="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1:13" s="2" customFormat="1" x14ac:dyDescent="0.2">
      <c r="A140" s="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1:13" s="2" customFormat="1" x14ac:dyDescent="0.2">
      <c r="A141" s="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1:13" s="2" customFormat="1" x14ac:dyDescent="0.2">
      <c r="A142" s="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3" s="2" customFormat="1" x14ac:dyDescent="0.2">
      <c r="A143" s="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1:13" s="2" customFormat="1" x14ac:dyDescent="0.2">
      <c r="A144" s="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 s="2" customFormat="1" x14ac:dyDescent="0.2">
      <c r="A145" s="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1:13" s="2" customFormat="1" x14ac:dyDescent="0.2">
      <c r="A146" s="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1:13" s="2" customFormat="1" x14ac:dyDescent="0.2">
      <c r="A147" s="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1:13" s="2" customFormat="1" x14ac:dyDescent="0.2">
      <c r="A148" s="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51" spans="1:13" s="2" customFormat="1" x14ac:dyDescent="0.2">
      <c r="A151" s="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1:13" s="2" customFormat="1" x14ac:dyDescent="0.2">
      <c r="A152" s="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1:13" s="11" customFormat="1" x14ac:dyDescent="0.2">
      <c r="A153" s="1"/>
    </row>
    <row r="157" spans="1:13" s="2" customFormat="1" ht="26.25" customHeight="1" x14ac:dyDescent="0.2">
      <c r="A157" s="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3" s="2" customFormat="1" x14ac:dyDescent="0.2">
      <c r="A158" s="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 s="2" customFormat="1" x14ac:dyDescent="0.2">
      <c r="A159" s="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 s="2" customFormat="1" x14ac:dyDescent="0.2">
      <c r="A160" s="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13" s="2" customFormat="1" x14ac:dyDescent="0.2">
      <c r="A161" s="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1:13" s="2" customFormat="1" x14ac:dyDescent="0.2">
      <c r="A162" s="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 s="2" customFormat="1" x14ac:dyDescent="0.2">
      <c r="A163" s="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 s="2" customFormat="1" x14ac:dyDescent="0.2">
      <c r="A164" s="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1:13" s="2" customFormat="1" x14ac:dyDescent="0.2">
      <c r="A165" s="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1:13" s="2" customFormat="1" x14ac:dyDescent="0.2">
      <c r="A166" s="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 s="2" customFormat="1" x14ac:dyDescent="0.2">
      <c r="A167" s="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 s="2" customFormat="1" x14ac:dyDescent="0.2">
      <c r="A168" s="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 s="2" customFormat="1" x14ac:dyDescent="0.2">
      <c r="A169" s="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 s="2" customFormat="1" x14ac:dyDescent="0.2">
      <c r="A170" s="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 s="2" customFormat="1" x14ac:dyDescent="0.2">
      <c r="A171" s="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1:13" s="2" customFormat="1" x14ac:dyDescent="0.2">
      <c r="A172" s="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1:13" s="2" customFormat="1" x14ac:dyDescent="0.2">
      <c r="A173" s="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6" spans="1:13" s="2" customFormat="1" x14ac:dyDescent="0.2">
      <c r="A176" s="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s="2" customFormat="1" x14ac:dyDescent="0.2">
      <c r="A177" s="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s="11" customFormat="1" x14ac:dyDescent="0.2">
      <c r="A178" s="1"/>
    </row>
    <row r="182" spans="1:13" s="2" customFormat="1" ht="26.25" customHeight="1" x14ac:dyDescent="0.2">
      <c r="A182" s="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s="2" customFormat="1" x14ac:dyDescent="0.2">
      <c r="A183" s="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s="2" customFormat="1" x14ac:dyDescent="0.2">
      <c r="A184" s="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s="2" customFormat="1" x14ac:dyDescent="0.2">
      <c r="A185" s="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s="2" customFormat="1" x14ac:dyDescent="0.2">
      <c r="A186" s="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s="2" customFormat="1" x14ac:dyDescent="0.2">
      <c r="A187" s="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s="2" customFormat="1" x14ac:dyDescent="0.2">
      <c r="A188" s="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s="2" customFormat="1" x14ac:dyDescent="0.2">
      <c r="A189" s="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s="2" customFormat="1" x14ac:dyDescent="0.2">
      <c r="A190" s="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s="2" customFormat="1" x14ac:dyDescent="0.2">
      <c r="A191" s="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s="2" customFormat="1" x14ac:dyDescent="0.2">
      <c r="A192" s="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s="2" customFormat="1" x14ac:dyDescent="0.2">
      <c r="A193" s="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s="2" customFormat="1" x14ac:dyDescent="0.2">
      <c r="A194" s="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s="2" customFormat="1" x14ac:dyDescent="0.2">
      <c r="A195" s="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s="2" customFormat="1" x14ac:dyDescent="0.2">
      <c r="A196" s="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s="2" customFormat="1" x14ac:dyDescent="0.2">
      <c r="A197" s="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s="2" customFormat="1" x14ac:dyDescent="0.2">
      <c r="A198" s="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201" spans="1:13" s="2" customFormat="1" x14ac:dyDescent="0.2">
      <c r="A201" s="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s="2" customFormat="1" x14ac:dyDescent="0.2">
      <c r="A202" s="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s="11" customFormat="1" x14ac:dyDescent="0.2">
      <c r="A203" s="1"/>
    </row>
    <row r="206" spans="1:13" ht="11.25" customHeight="1" x14ac:dyDescent="0.2"/>
    <row r="207" spans="1:13" s="2" customFormat="1" ht="26.25" customHeight="1" x14ac:dyDescent="0.2">
      <c r="A207" s="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 s="2" customFormat="1" x14ac:dyDescent="0.2">
      <c r="A208" s="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 s="2" customFormat="1" x14ac:dyDescent="0.2">
      <c r="A209" s="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 s="2" customFormat="1" x14ac:dyDescent="0.2">
      <c r="A210" s="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 s="2" customFormat="1" x14ac:dyDescent="0.2">
      <c r="A211" s="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 s="2" customFormat="1" x14ac:dyDescent="0.2">
      <c r="A212" s="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 s="2" customFormat="1" x14ac:dyDescent="0.2">
      <c r="A213" s="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 s="2" customFormat="1" x14ac:dyDescent="0.2">
      <c r="A214" s="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 s="2" customFormat="1" x14ac:dyDescent="0.2">
      <c r="A215" s="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s="2" customFormat="1" x14ac:dyDescent="0.2">
      <c r="A216" s="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 s="2" customFormat="1" x14ac:dyDescent="0.2">
      <c r="A217" s="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s="2" customFormat="1" x14ac:dyDescent="0.2">
      <c r="A218" s="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s="2" customFormat="1" x14ac:dyDescent="0.2">
      <c r="A219" s="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s="2" customFormat="1" x14ac:dyDescent="0.2">
      <c r="A220" s="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s="2" customFormat="1" x14ac:dyDescent="0.2">
      <c r="A221" s="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s="2" customFormat="1" x14ac:dyDescent="0.2">
      <c r="A222" s="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s="2" customFormat="1" x14ac:dyDescent="0.2">
      <c r="A223" s="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6" spans="1:13" s="2" customFormat="1" x14ac:dyDescent="0.2">
      <c r="A226" s="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s="2" customFormat="1" x14ac:dyDescent="0.2">
      <c r="A227" s="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s="11" customFormat="1" x14ac:dyDescent="0.2">
      <c r="A228" s="1"/>
    </row>
    <row r="231" spans="1:13" s="11" customFormat="1" x14ac:dyDescent="0.2">
      <c r="A231" s="1"/>
    </row>
    <row r="232" spans="1:13" s="2" customFormat="1" ht="26.25" customHeight="1" x14ac:dyDescent="0.2">
      <c r="A232" s="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s="2" customFormat="1" x14ac:dyDescent="0.2">
      <c r="A233" s="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s="2" customFormat="1" x14ac:dyDescent="0.2">
      <c r="A234" s="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s="2" customFormat="1" x14ac:dyDescent="0.2">
      <c r="A235" s="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s="2" customFormat="1" x14ac:dyDescent="0.2">
      <c r="A236" s="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s="2" customFormat="1" x14ac:dyDescent="0.2">
      <c r="A237" s="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s="2" customFormat="1" x14ac:dyDescent="0.2">
      <c r="A238" s="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s="2" customFormat="1" x14ac:dyDescent="0.2">
      <c r="A239" s="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s="2" customFormat="1" x14ac:dyDescent="0.2">
      <c r="A240" s="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 s="2" customFormat="1" x14ac:dyDescent="0.2">
      <c r="A241" s="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 s="2" customFormat="1" x14ac:dyDescent="0.2">
      <c r="A242" s="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 s="2" customFormat="1" x14ac:dyDescent="0.2">
      <c r="A243" s="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 s="2" customFormat="1" x14ac:dyDescent="0.2">
      <c r="A244" s="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 s="2" customFormat="1" x14ac:dyDescent="0.2">
      <c r="A245" s="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 s="2" customFormat="1" x14ac:dyDescent="0.2">
      <c r="A246" s="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 s="2" customFormat="1" x14ac:dyDescent="0.2">
      <c r="A247" s="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 s="2" customFormat="1" x14ac:dyDescent="0.2">
      <c r="A248" s="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13" s="2" customFormat="1" x14ac:dyDescent="0.2">
      <c r="A251" s="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 s="2" customFormat="1" x14ac:dyDescent="0.2">
      <c r="A252" s="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 s="11" customFormat="1" x14ac:dyDescent="0.2">
      <c r="A253" s="1"/>
    </row>
    <row r="256" spans="1:13" s="11" customFormat="1" x14ac:dyDescent="0.2">
      <c r="A256" s="1"/>
    </row>
    <row r="257" spans="1:13" s="2" customFormat="1" ht="26.25" customHeight="1" x14ac:dyDescent="0.2">
      <c r="A257" s="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1:13" s="2" customFormat="1" x14ac:dyDescent="0.2">
      <c r="A258" s="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1:13" s="2" customFormat="1" x14ac:dyDescent="0.2">
      <c r="A259" s="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 s="2" customFormat="1" x14ac:dyDescent="0.2">
      <c r="A260" s="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 s="2" customFormat="1" x14ac:dyDescent="0.2">
      <c r="A261" s="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 s="2" customFormat="1" x14ac:dyDescent="0.2">
      <c r="A262" s="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 s="2" customFormat="1" x14ac:dyDescent="0.2">
      <c r="A263" s="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s="2" customFormat="1" x14ac:dyDescent="0.2">
      <c r="A264" s="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 s="2" customFormat="1" x14ac:dyDescent="0.2">
      <c r="A265" s="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 s="2" customFormat="1" x14ac:dyDescent="0.2">
      <c r="A266" s="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 s="2" customFormat="1" x14ac:dyDescent="0.2">
      <c r="A267" s="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 s="2" customFormat="1" x14ac:dyDescent="0.2">
      <c r="A268" s="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 s="2" customFormat="1" x14ac:dyDescent="0.2">
      <c r="A269" s="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 s="2" customFormat="1" x14ac:dyDescent="0.2">
      <c r="A270" s="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 s="2" customFormat="1" x14ac:dyDescent="0.2">
      <c r="A271" s="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 s="2" customFormat="1" x14ac:dyDescent="0.2">
      <c r="A272" s="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 s="2" customFormat="1" x14ac:dyDescent="0.2">
      <c r="A273" s="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6" spans="1:13" s="2" customFormat="1" x14ac:dyDescent="0.2">
      <c r="A276" s="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 s="2" customFormat="1" x14ac:dyDescent="0.2">
      <c r="A277" s="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 s="11" customFormat="1" x14ac:dyDescent="0.2">
      <c r="A278" s="1"/>
    </row>
    <row r="282" spans="1:13" s="2" customFormat="1" ht="26.25" customHeight="1" x14ac:dyDescent="0.2">
      <c r="A282" s="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 s="2" customFormat="1" x14ac:dyDescent="0.2">
      <c r="A283" s="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 s="2" customFormat="1" x14ac:dyDescent="0.2">
      <c r="A284" s="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 s="2" customFormat="1" x14ac:dyDescent="0.2">
      <c r="A285" s="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 s="2" customFormat="1" x14ac:dyDescent="0.2">
      <c r="A286" s="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 s="2" customFormat="1" x14ac:dyDescent="0.2">
      <c r="A287" s="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 s="2" customFormat="1" x14ac:dyDescent="0.2">
      <c r="A288" s="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 s="2" customFormat="1" x14ac:dyDescent="0.2">
      <c r="A289" s="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 s="2" customFormat="1" x14ac:dyDescent="0.2">
      <c r="A290" s="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 s="2" customFormat="1" x14ac:dyDescent="0.2">
      <c r="A291" s="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 s="2" customFormat="1" x14ac:dyDescent="0.2">
      <c r="A292" s="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 s="2" customFormat="1" x14ac:dyDescent="0.2">
      <c r="A293" s="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 s="2" customFormat="1" x14ac:dyDescent="0.2">
      <c r="A294" s="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 s="2" customFormat="1" x14ac:dyDescent="0.2">
      <c r="A295" s="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 s="2" customFormat="1" x14ac:dyDescent="0.2">
      <c r="A296" s="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 s="2" customFormat="1" x14ac:dyDescent="0.2">
      <c r="A297" s="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 s="2" customFormat="1" x14ac:dyDescent="0.2">
      <c r="A298" s="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301" spans="1:13" s="2" customFormat="1" x14ac:dyDescent="0.2">
      <c r="A301" s="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 s="2" customFormat="1" x14ac:dyDescent="0.2">
      <c r="A302" s="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 s="11" customFormat="1" x14ac:dyDescent="0.2">
      <c r="A303" s="1"/>
    </row>
    <row r="306" spans="1:13" s="11" customFormat="1" x14ac:dyDescent="0.2">
      <c r="A306" s="1"/>
    </row>
    <row r="307" spans="1:13" s="2" customFormat="1" ht="26.25" customHeight="1" x14ac:dyDescent="0.2">
      <c r="A307" s="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 s="2" customFormat="1" x14ac:dyDescent="0.2">
      <c r="A308" s="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 s="2" customFormat="1" x14ac:dyDescent="0.2">
      <c r="A309" s="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 s="2" customFormat="1" x14ac:dyDescent="0.2">
      <c r="A310" s="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 s="2" customFormat="1" x14ac:dyDescent="0.2">
      <c r="A311" s="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 s="2" customFormat="1" x14ac:dyDescent="0.2">
      <c r="A312" s="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 s="2" customFormat="1" x14ac:dyDescent="0.2">
      <c r="A313" s="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 s="2" customFormat="1" x14ac:dyDescent="0.2">
      <c r="A314" s="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 s="2" customFormat="1" x14ac:dyDescent="0.2">
      <c r="A315" s="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 s="2" customFormat="1" x14ac:dyDescent="0.2">
      <c r="A316" s="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 s="2" customFormat="1" x14ac:dyDescent="0.2">
      <c r="A317" s="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 s="2" customFormat="1" x14ac:dyDescent="0.2">
      <c r="A318" s="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 s="2" customFormat="1" x14ac:dyDescent="0.2">
      <c r="A319" s="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 s="2" customFormat="1" x14ac:dyDescent="0.2">
      <c r="A320" s="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 s="2" customFormat="1" x14ac:dyDescent="0.2">
      <c r="A321" s="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 s="2" customFormat="1" x14ac:dyDescent="0.2">
      <c r="A322" s="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 s="2" customFormat="1" x14ac:dyDescent="0.2">
      <c r="A323" s="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6" spans="1:13" s="2" customFormat="1" x14ac:dyDescent="0.2">
      <c r="A326" s="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 s="2" customFormat="1" x14ac:dyDescent="0.2">
      <c r="A327" s="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 s="11" customFormat="1" x14ac:dyDescent="0.2">
      <c r="A328" s="1"/>
    </row>
    <row r="331" spans="1:13" s="11" customFormat="1" x14ac:dyDescent="0.2">
      <c r="A331" s="1"/>
    </row>
    <row r="332" spans="1:13" s="2" customFormat="1" ht="26.25" customHeight="1" x14ac:dyDescent="0.2">
      <c r="A332" s="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 s="2" customFormat="1" x14ac:dyDescent="0.2">
      <c r="A333" s="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 s="2" customFormat="1" x14ac:dyDescent="0.2">
      <c r="A334" s="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 s="2" customFormat="1" x14ac:dyDescent="0.2">
      <c r="A335" s="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 s="2" customFormat="1" x14ac:dyDescent="0.2">
      <c r="A336" s="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 s="2" customFormat="1" x14ac:dyDescent="0.2">
      <c r="A337" s="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 s="2" customFormat="1" x14ac:dyDescent="0.2">
      <c r="A338" s="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 s="2" customFormat="1" x14ac:dyDescent="0.2">
      <c r="A339" s="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 s="2" customFormat="1" x14ac:dyDescent="0.2">
      <c r="A340" s="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 s="2" customFormat="1" x14ac:dyDescent="0.2">
      <c r="A341" s="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 s="2" customFormat="1" x14ac:dyDescent="0.2">
      <c r="A342" s="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 s="2" customFormat="1" x14ac:dyDescent="0.2">
      <c r="A343" s="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 s="2" customFormat="1" x14ac:dyDescent="0.2">
      <c r="A344" s="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 s="2" customFormat="1" x14ac:dyDescent="0.2">
      <c r="A345" s="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 s="2" customFormat="1" x14ac:dyDescent="0.2">
      <c r="A346" s="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 s="2" customFormat="1" x14ac:dyDescent="0.2">
      <c r="A347" s="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 s="2" customFormat="1" x14ac:dyDescent="0.2">
      <c r="A348" s="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51" spans="1:13" s="2" customFormat="1" x14ac:dyDescent="0.2">
      <c r="A351" s="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 s="2" customFormat="1" x14ac:dyDescent="0.2">
      <c r="A352" s="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 s="11" customFormat="1" x14ac:dyDescent="0.2">
      <c r="A353" s="1"/>
    </row>
    <row r="357" spans="1:13" s="2" customFormat="1" ht="26.25" customHeight="1" x14ac:dyDescent="0.2">
      <c r="A357" s="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 s="2" customFormat="1" x14ac:dyDescent="0.2">
      <c r="A358" s="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 s="2" customFormat="1" x14ac:dyDescent="0.2">
      <c r="A359" s="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 s="2" customFormat="1" x14ac:dyDescent="0.2">
      <c r="A360" s="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 s="2" customFormat="1" x14ac:dyDescent="0.2">
      <c r="A361" s="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 s="2" customFormat="1" x14ac:dyDescent="0.2">
      <c r="A362" s="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 s="2" customFormat="1" x14ac:dyDescent="0.2">
      <c r="A363" s="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 s="2" customFormat="1" x14ac:dyDescent="0.2">
      <c r="A364" s="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 s="2" customFormat="1" x14ac:dyDescent="0.2">
      <c r="A365" s="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 s="2" customFormat="1" x14ac:dyDescent="0.2">
      <c r="A366" s="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 s="2" customFormat="1" x14ac:dyDescent="0.2">
      <c r="A367" s="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 s="2" customFormat="1" x14ac:dyDescent="0.2">
      <c r="A368" s="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 s="2" customFormat="1" x14ac:dyDescent="0.2">
      <c r="A369" s="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 s="2" customFormat="1" x14ac:dyDescent="0.2">
      <c r="A370" s="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 s="2" customFormat="1" x14ac:dyDescent="0.2">
      <c r="A371" s="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 s="2" customFormat="1" x14ac:dyDescent="0.2">
      <c r="A372" s="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 s="2" customFormat="1" x14ac:dyDescent="0.2">
      <c r="A373" s="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6" spans="1:13" s="2" customFormat="1" x14ac:dyDescent="0.2">
      <c r="A376" s="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 s="2" customFormat="1" x14ac:dyDescent="0.2">
      <c r="A377" s="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 s="11" customFormat="1" x14ac:dyDescent="0.2">
      <c r="A378" s="1"/>
    </row>
    <row r="382" spans="1:13" s="2" customFormat="1" ht="26.25" customHeight="1" x14ac:dyDescent="0.2">
      <c r="A382" s="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 s="2" customFormat="1" x14ac:dyDescent="0.2">
      <c r="A383" s="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 s="2" customFormat="1" x14ac:dyDescent="0.2">
      <c r="A384" s="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 s="2" customFormat="1" x14ac:dyDescent="0.2">
      <c r="A385" s="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 s="2" customFormat="1" x14ac:dyDescent="0.2">
      <c r="A386" s="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 s="2" customFormat="1" x14ac:dyDescent="0.2">
      <c r="A387" s="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 s="2" customFormat="1" x14ac:dyDescent="0.2">
      <c r="A388" s="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 s="2" customFormat="1" x14ac:dyDescent="0.2">
      <c r="A389" s="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 s="2" customFormat="1" x14ac:dyDescent="0.2">
      <c r="A390" s="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 s="2" customFormat="1" x14ac:dyDescent="0.2">
      <c r="A391" s="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 s="2" customFormat="1" x14ac:dyDescent="0.2">
      <c r="A392" s="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 s="2" customFormat="1" x14ac:dyDescent="0.2">
      <c r="A393" s="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 s="2" customFormat="1" x14ac:dyDescent="0.2">
      <c r="A394" s="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 s="2" customFormat="1" x14ac:dyDescent="0.2">
      <c r="A395" s="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 s="2" customFormat="1" x14ac:dyDescent="0.2">
      <c r="A396" s="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1:13" s="2" customFormat="1" x14ac:dyDescent="0.2">
      <c r="A397" s="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1:13" s="2" customFormat="1" x14ac:dyDescent="0.2">
      <c r="A398" s="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401" spans="1:13" s="2" customFormat="1" x14ac:dyDescent="0.2">
      <c r="A401" s="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 s="2" customFormat="1" x14ac:dyDescent="0.2">
      <c r="A402" s="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 s="11" customFormat="1" x14ac:dyDescent="0.2">
      <c r="A403" s="1"/>
    </row>
    <row r="407" spans="1:13" s="2" customFormat="1" ht="26.25" customHeight="1" x14ac:dyDescent="0.2">
      <c r="A407" s="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 s="2" customFormat="1" x14ac:dyDescent="0.2">
      <c r="A408" s="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1:13" s="2" customFormat="1" x14ac:dyDescent="0.2">
      <c r="A409" s="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1:13" s="2" customFormat="1" x14ac:dyDescent="0.2">
      <c r="A410" s="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1:13" s="2" customFormat="1" x14ac:dyDescent="0.2">
      <c r="A411" s="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1:13" s="2" customFormat="1" x14ac:dyDescent="0.2">
      <c r="A412" s="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1:13" s="2" customFormat="1" x14ac:dyDescent="0.2">
      <c r="A413" s="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1:13" s="2" customFormat="1" x14ac:dyDescent="0.2">
      <c r="A414" s="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1:13" s="2" customFormat="1" x14ac:dyDescent="0.2">
      <c r="A415" s="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1:13" s="2" customFormat="1" x14ac:dyDescent="0.2">
      <c r="A416" s="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1:13" s="2" customFormat="1" x14ac:dyDescent="0.2">
      <c r="A417" s="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1:13" s="2" customFormat="1" x14ac:dyDescent="0.2">
      <c r="A418" s="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1:13" s="2" customFormat="1" x14ac:dyDescent="0.2">
      <c r="A419" s="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 s="2" customFormat="1" x14ac:dyDescent="0.2">
      <c r="A420" s="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 s="2" customFormat="1" x14ac:dyDescent="0.2">
      <c r="A421" s="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 s="2" customFormat="1" x14ac:dyDescent="0.2">
      <c r="A422" s="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 s="2" customFormat="1" x14ac:dyDescent="0.2">
      <c r="A423" s="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6" spans="1:13" s="2" customFormat="1" x14ac:dyDescent="0.2">
      <c r="A426" s="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 s="2" customFormat="1" x14ac:dyDescent="0.2">
      <c r="A427" s="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 s="11" customFormat="1" x14ac:dyDescent="0.2">
      <c r="A428" s="1"/>
    </row>
    <row r="432" spans="1:13" s="2" customFormat="1" ht="26.25" customHeight="1" x14ac:dyDescent="0.2">
      <c r="A432" s="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 s="2" customFormat="1" x14ac:dyDescent="0.2">
      <c r="A433" s="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 s="2" customFormat="1" x14ac:dyDescent="0.2">
      <c r="A434" s="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 s="2" customFormat="1" x14ac:dyDescent="0.2">
      <c r="A435" s="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 s="2" customFormat="1" x14ac:dyDescent="0.2">
      <c r="A436" s="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 s="2" customFormat="1" x14ac:dyDescent="0.2">
      <c r="A437" s="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 s="2" customFormat="1" x14ac:dyDescent="0.2">
      <c r="A438" s="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 s="2" customFormat="1" x14ac:dyDescent="0.2">
      <c r="A439" s="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 s="2" customFormat="1" x14ac:dyDescent="0.2">
      <c r="A440" s="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 s="2" customFormat="1" x14ac:dyDescent="0.2">
      <c r="A441" s="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 s="2" customFormat="1" x14ac:dyDescent="0.2">
      <c r="A442" s="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 s="2" customFormat="1" x14ac:dyDescent="0.2">
      <c r="A443" s="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 s="2" customFormat="1" x14ac:dyDescent="0.2">
      <c r="A444" s="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 s="2" customFormat="1" x14ac:dyDescent="0.2">
      <c r="A445" s="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 s="2" customFormat="1" x14ac:dyDescent="0.2">
      <c r="A446" s="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 s="2" customFormat="1" x14ac:dyDescent="0.2">
      <c r="A447" s="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 s="2" customFormat="1" x14ac:dyDescent="0.2">
      <c r="A448" s="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51" spans="1:13" s="2" customFormat="1" x14ac:dyDescent="0.2">
      <c r="A451" s="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 s="2" customFormat="1" x14ac:dyDescent="0.2">
      <c r="A452" s="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 s="11" customFormat="1" x14ac:dyDescent="0.2">
      <c r="A453" s="1"/>
    </row>
    <row r="454" spans="1:13" s="11" customFormat="1" x14ac:dyDescent="0.2">
      <c r="A454" s="1"/>
    </row>
    <row r="457" spans="1:13" ht="14.25" customHeight="1" x14ac:dyDescent="0.2"/>
    <row r="460" spans="1:13" ht="25.5" customHeight="1" x14ac:dyDescent="0.2"/>
    <row r="461" spans="1:13" s="11" customFormat="1" x14ac:dyDescent="0.2">
      <c r="A461" s="1"/>
    </row>
  </sheetData>
  <mergeCells count="9">
    <mergeCell ref="A108:M108"/>
    <mergeCell ref="A7:B7"/>
    <mergeCell ref="A107:M107"/>
    <mergeCell ref="A1:M1"/>
    <mergeCell ref="A2:M2"/>
    <mergeCell ref="A3:M3"/>
    <mergeCell ref="A82:B82"/>
    <mergeCell ref="A32:B32"/>
    <mergeCell ref="A57:B57"/>
  </mergeCells>
  <phoneticPr fontId="2" type="noConversion"/>
  <pageMargins left="0.75" right="0.75" top="1" bottom="1" header="0.5" footer="0.5"/>
  <pageSetup orientation="landscape" r:id="rId1"/>
  <headerFooter alignWithMargins="0">
    <oddFooter>&amp;L&amp;9Office of Institutional Research and Planning Support - &amp;F - November 2012&amp;RPage &amp;P of 18</oddFooter>
  </headerFooter>
  <rowBreaks count="6" manualBreakCount="6">
    <brk id="30" max="16383" man="1"/>
    <brk id="55" max="16383" man="1"/>
    <brk id="380" max="16383" man="1"/>
    <brk id="405" max="16383" man="1"/>
    <brk id="430" max="16383" man="1"/>
    <brk id="4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College - Tenure -Gender</vt:lpstr>
      <vt:lpstr>'College - Tenure -Gender'!Print_Titles</vt:lpstr>
    </vt:vector>
  </TitlesOfParts>
  <Company>University of Arizona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bcantwell</dc:creator>
  <cp:lastModifiedBy>Peiyong Lin (MSR Student-Person Consulting)</cp:lastModifiedBy>
  <cp:lastPrinted>2012-11-09T22:07:24Z</cp:lastPrinted>
  <dcterms:created xsi:type="dcterms:W3CDTF">2008-11-20T15:35:55Z</dcterms:created>
  <dcterms:modified xsi:type="dcterms:W3CDTF">2014-11-26T09:06:59Z</dcterms:modified>
</cp:coreProperties>
</file>