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6.xml" ContentType="application/vnd.ms-office.chartstyle+xml"/>
  <Override PartName="/xl/charts/colors6.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7.xml" ContentType="application/vnd.ms-office.chartstyle+xml"/>
  <Override PartName="/xl/charts/colors7.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style9.xml" ContentType="application/vnd.ms-office.chartstyle+xml"/>
  <Override PartName="/xl/charts/colors9.xml" ContentType="application/vnd.ms-office.chartcolorstyle+xml"/>
  <Override PartName="/xl/charts/chart18.xml" ContentType="application/vnd.openxmlformats-officedocument.drawingml.chart+xml"/>
  <Override PartName="/xl/charts/chart19.xml" ContentType="application/vnd.openxmlformats-officedocument.drawingml.chart+xml"/>
  <Override PartName="/xl/charts/style10.xml" ContentType="application/vnd.ms-office.chartstyle+xml"/>
  <Override PartName="/xl/charts/colors10.xml" ContentType="application/vnd.ms-office.chartcolorstyle+xml"/>
  <Override PartName="/xl/charts/chart20.xml" ContentType="application/vnd.openxmlformats-officedocument.drawingml.chart+xml"/>
  <Override PartName="/xl/charts/chart21.xml" ContentType="application/vnd.openxmlformats-officedocument.drawingml.chart+xml"/>
  <Override PartName="/xl/charts/style11.xml" ContentType="application/vnd.ms-office.chartstyle+xml"/>
  <Override PartName="/xl/charts/colors11.xml" ContentType="application/vnd.ms-office.chartcolorstyle+xml"/>
  <Override PartName="/xl/charts/chart22.xml" ContentType="application/vnd.openxmlformats-officedocument.drawingml.chart+xml"/>
  <Override PartName="/xl/charts/chart23.xml" ContentType="application/vnd.openxmlformats-officedocument.drawingml.chart+xml"/>
  <Override PartName="/xl/charts/style12.xml" ContentType="application/vnd.ms-office.chartstyle+xml"/>
  <Override PartName="/xl/charts/colors12.xml" ContentType="application/vnd.ms-office.chartcolorstyle+xml"/>
  <Override PartName="/xl/charts/chart24.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5.xml" ContentType="application/vnd.openxmlformats-officedocument.drawingml.chart+xml"/>
  <Override PartName="/xl/charts/style13.xml" ContentType="application/vnd.ms-office.chartstyle+xml"/>
  <Override PartName="/xl/charts/colors13.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6"/>
  <workbookPr codeName="ThisWorkbook" defaultThemeVersion="124226"/>
  <mc:AlternateContent xmlns:mc="http://schemas.openxmlformats.org/markup-compatibility/2006">
    <mc:Choice Requires="x15">
      <x15ac:absPath xmlns:x15ac="http://schemas.microsoft.com/office/spreadsheetml/2010/11/ac" url="D:\02-项目资料\02-智慧动力开发\05-云端BMS\06-资料收集\08-G636 云端BMS信息收集\G636-19.4度&amp;9.12度\PACK信息\"/>
    </mc:Choice>
  </mc:AlternateContent>
  <xr:revisionPtr revIDLastSave="0" documentId="13_ncr:1_{7380BAE9-A8D5-4F9E-B26A-C205F2531C5D}" xr6:coauthVersionLast="36" xr6:coauthVersionMax="36" xr10:uidLastSave="{00000000-0000-0000-0000-000000000000}"/>
  <bookViews>
    <workbookView xWindow="0" yWindow="0" windowWidth="24885" windowHeight="12180" tabRatio="931" firstSheet="1" activeTab="3" xr2:uid="{00000000-000D-0000-FFFF-FFFF00000000}"/>
  </bookViews>
  <sheets>
    <sheet name="Sheet1" sheetId="27" state="hidden" r:id="rId1"/>
    <sheet name="基本信息" sheetId="42" r:id="rId2"/>
    <sheet name="DCR" sheetId="43" r:id="rId3"/>
    <sheet name="4-P-I_map" sheetId="39" r:id="rId4"/>
    <sheet name="5.2-充电窗口 (新)" sheetId="40" r:id="rId5"/>
    <sheet name="6-OCV参数" sheetId="33" r:id="rId6"/>
    <sheet name="7-Fault List 故障列表" sheetId="34" r:id="rId7"/>
    <sheet name="8-SOH参数" sheetId="35" r:id="rId8"/>
    <sheet name="9-Safety Limit" sheetId="38" r:id="rId9"/>
    <sheet name="10-SOE参数" sheetId="41" r:id="rId10"/>
  </sheets>
  <definedNames>
    <definedName name="_xlnm._FilterDatabase" localSheetId="6" hidden="1">'7-Fault List 故障列表'!$B$3:$K$39</definedName>
    <definedName name="BaseLineDone_Label" localSheetId="9">#REF!</definedName>
    <definedName name="BaseLineDone_Label" localSheetId="4">#REF!</definedName>
    <definedName name="BaseLineDone_Label" localSheetId="5">#REF!</definedName>
    <definedName name="BaseLineDone_Label" localSheetId="6">#REF!</definedName>
    <definedName name="BaseLineDone_Label" localSheetId="8">#REF!</definedName>
    <definedName name="BaseLineDone_Label">#REF!</definedName>
    <definedName name="Date" localSheetId="9">#REF!</definedName>
    <definedName name="Date" localSheetId="4">#REF!</definedName>
    <definedName name="Date" localSheetId="5">#REF!</definedName>
    <definedName name="Date" localSheetId="6">#REF!</definedName>
    <definedName name="Date" localSheetId="8">#REF!</definedName>
    <definedName name="Date">#REF!</definedName>
    <definedName name="DateBaseLineDone" localSheetId="9">#REF!</definedName>
    <definedName name="DateBaseLineDone" localSheetId="4">#REF!</definedName>
    <definedName name="DateBaseLineDone" localSheetId="5">#REF!</definedName>
    <definedName name="DateBaseLineDone" localSheetId="6">#REF!</definedName>
    <definedName name="DateBaseLineDone" localSheetId="8">#REF!</definedName>
    <definedName name="DateBaseLineDone">#REF!</definedName>
    <definedName name="ID_8_6916_6913" localSheetId="5">'6-OCV参数'!$C$18</definedName>
    <definedName name="_xlnm.Print_Area" localSheetId="3">'4-P-I_map'!$A$1:$BY$277</definedName>
    <definedName name="_xlnm.Print_Area" localSheetId="5">'6-OCV参数'!$A$1:$Q$93</definedName>
    <definedName name="_xlnm.Print_Area" localSheetId="7">'8-SOH参数'!$A$1:$G$38</definedName>
    <definedName name="_xlnm.Print_Area" localSheetId="8">'9-Safety Limit'!$A$1:$L$79</definedName>
  </definedNames>
  <calcPr calcId="191029"/>
</workbook>
</file>

<file path=xl/calcChain.xml><?xml version="1.0" encoding="utf-8"?>
<calcChain xmlns="http://schemas.openxmlformats.org/spreadsheetml/2006/main">
  <c r="D37" i="42" l="1"/>
  <c r="D36" i="42"/>
  <c r="D35" i="42"/>
  <c r="D34" i="42"/>
  <c r="D33" i="42"/>
  <c r="D32" i="42"/>
  <c r="D31" i="42"/>
  <c r="D30" i="42"/>
  <c r="D29" i="42"/>
  <c r="D28" i="42"/>
  <c r="D27" i="42"/>
  <c r="D26" i="42"/>
  <c r="D25" i="42"/>
  <c r="D24" i="42"/>
  <c r="D23" i="42"/>
  <c r="D22" i="42"/>
  <c r="D21" i="42"/>
  <c r="D20" i="42"/>
  <c r="D19" i="42"/>
  <c r="D18" i="42"/>
  <c r="D17" i="42"/>
  <c r="Z69" i="39" l="1"/>
  <c r="AA69" i="39"/>
  <c r="AB69" i="39"/>
  <c r="AC69" i="39"/>
  <c r="AD69" i="39"/>
  <c r="AE69" i="39"/>
  <c r="AF69" i="39"/>
  <c r="AG69" i="39"/>
  <c r="AH69" i="39"/>
  <c r="AI69" i="39"/>
  <c r="AJ69" i="39"/>
  <c r="Y69" i="39"/>
  <c r="F16" i="40" l="1"/>
  <c r="F14" i="40"/>
  <c r="F12" i="40"/>
  <c r="F10" i="40"/>
  <c r="F8" i="40"/>
  <c r="F6" i="40"/>
  <c r="X36" i="40"/>
  <c r="X34" i="40"/>
  <c r="X32" i="40"/>
  <c r="X30" i="40"/>
  <c r="X28" i="40"/>
  <c r="X26" i="40"/>
  <c r="X24" i="40"/>
  <c r="X22" i="40"/>
  <c r="X20" i="40"/>
  <c r="X18" i="40"/>
  <c r="X16" i="40"/>
  <c r="X14" i="40"/>
  <c r="X12" i="40"/>
  <c r="X10" i="40"/>
  <c r="X8" i="40"/>
  <c r="X6" i="40"/>
  <c r="V36" i="40"/>
  <c r="V34" i="40"/>
  <c r="V32" i="40"/>
  <c r="V30" i="40"/>
  <c r="V28" i="40"/>
  <c r="V26" i="40"/>
  <c r="V24" i="40"/>
  <c r="V22" i="40"/>
  <c r="V20" i="40"/>
  <c r="V18" i="40"/>
  <c r="V16" i="40"/>
  <c r="V14" i="40"/>
  <c r="V12" i="40"/>
  <c r="V10" i="40"/>
  <c r="V8" i="40"/>
  <c r="V6" i="40"/>
  <c r="T36" i="40"/>
  <c r="T34" i="40"/>
  <c r="T32" i="40"/>
  <c r="T30" i="40"/>
  <c r="T28" i="40"/>
  <c r="T26" i="40"/>
  <c r="T24" i="40"/>
  <c r="T22" i="40"/>
  <c r="T20" i="40"/>
  <c r="T18" i="40"/>
  <c r="T16" i="40"/>
  <c r="T14" i="40"/>
  <c r="T12" i="40"/>
  <c r="T10" i="40"/>
  <c r="T8" i="40"/>
  <c r="T6" i="40"/>
  <c r="R36" i="40"/>
  <c r="R34" i="40"/>
  <c r="R32" i="40"/>
  <c r="R30" i="40"/>
  <c r="R28" i="40"/>
  <c r="R26" i="40"/>
  <c r="R24" i="40"/>
  <c r="R22" i="40"/>
  <c r="R20" i="40"/>
  <c r="R18" i="40"/>
  <c r="R16" i="40"/>
  <c r="R14" i="40"/>
  <c r="R12" i="40"/>
  <c r="R10" i="40"/>
  <c r="R8" i="40"/>
  <c r="R6" i="40"/>
  <c r="P36" i="40"/>
  <c r="P34" i="40"/>
  <c r="P32" i="40"/>
  <c r="P30" i="40"/>
  <c r="P28" i="40"/>
  <c r="P26" i="40"/>
  <c r="P24" i="40"/>
  <c r="P22" i="40"/>
  <c r="P20" i="40"/>
  <c r="P18" i="40"/>
  <c r="P16" i="40"/>
  <c r="P14" i="40"/>
  <c r="P12" i="40"/>
  <c r="P10" i="40"/>
  <c r="P8" i="40"/>
  <c r="P6" i="40"/>
  <c r="N36" i="40"/>
  <c r="N34" i="40"/>
  <c r="N32" i="40"/>
  <c r="N30" i="40"/>
  <c r="N28" i="40"/>
  <c r="N26" i="40"/>
  <c r="N24" i="40"/>
  <c r="N22" i="40"/>
  <c r="N20" i="40"/>
  <c r="N18" i="40"/>
  <c r="N16" i="40"/>
  <c r="N14" i="40"/>
  <c r="N12" i="40"/>
  <c r="N10" i="40"/>
  <c r="N8" i="40"/>
  <c r="N6" i="40"/>
  <c r="L36" i="40"/>
  <c r="L34" i="40"/>
  <c r="L32" i="40"/>
  <c r="L30" i="40"/>
  <c r="L28" i="40"/>
  <c r="L26" i="40"/>
  <c r="L24" i="40"/>
  <c r="L22" i="40"/>
  <c r="L20" i="40"/>
  <c r="L18" i="40"/>
  <c r="L16" i="40"/>
  <c r="L14" i="40"/>
  <c r="L12" i="40"/>
  <c r="L10" i="40"/>
  <c r="L8" i="40"/>
  <c r="L6" i="40"/>
  <c r="J36" i="40"/>
  <c r="J34" i="40"/>
  <c r="J32" i="40"/>
  <c r="J30" i="40"/>
  <c r="J28" i="40"/>
  <c r="J26" i="40"/>
  <c r="J24" i="40"/>
  <c r="J22" i="40"/>
  <c r="J20" i="40"/>
  <c r="J18" i="40"/>
  <c r="J16" i="40"/>
  <c r="J14" i="40"/>
  <c r="J12" i="40"/>
  <c r="J10" i="40"/>
  <c r="J8" i="40"/>
  <c r="J6" i="40"/>
  <c r="H36" i="40"/>
  <c r="H34" i="40"/>
  <c r="H32" i="40"/>
  <c r="H30" i="40"/>
  <c r="H28" i="40"/>
  <c r="H26" i="40"/>
  <c r="H24" i="40"/>
  <c r="H22" i="40"/>
  <c r="H20" i="40"/>
  <c r="H18" i="40"/>
  <c r="H16" i="40"/>
  <c r="H14" i="40"/>
  <c r="H12" i="40"/>
  <c r="H10" i="40"/>
  <c r="H8" i="40"/>
  <c r="H6" i="40"/>
  <c r="F36" i="40"/>
  <c r="F34" i="40"/>
  <c r="F32" i="40"/>
  <c r="F30" i="40"/>
  <c r="F28" i="40"/>
  <c r="F26" i="40"/>
  <c r="F24" i="40"/>
  <c r="F22" i="40"/>
  <c r="F20" i="40"/>
  <c r="F18" i="40"/>
  <c r="F17" i="41" l="1"/>
  <c r="F16" i="41" s="1"/>
  <c r="F15" i="41" s="1"/>
  <c r="F14" i="41" s="1"/>
  <c r="F13" i="41" s="1"/>
  <c r="F12" i="41" s="1"/>
  <c r="F11" i="41" s="1"/>
  <c r="F10" i="41" s="1"/>
  <c r="F9" i="41" s="1"/>
  <c r="T7" i="41" l="1"/>
  <c r="T8" i="41" s="1"/>
  <c r="T9" i="41" s="1"/>
  <c r="T10" i="41" s="1"/>
  <c r="T11" i="41" s="1"/>
  <c r="T12" i="41" s="1"/>
  <c r="T13" i="41" s="1"/>
  <c r="T14" i="41" s="1"/>
  <c r="T15" i="41" s="1"/>
  <c r="T16" i="41" s="1"/>
  <c r="T17" i="41" s="1"/>
  <c r="U7" i="41"/>
  <c r="U8" i="41" s="1"/>
  <c r="U9" i="41" s="1"/>
  <c r="U10" i="41" s="1"/>
  <c r="U11" i="41" s="1"/>
  <c r="U12" i="41" s="1"/>
  <c r="U13" i="41" s="1"/>
  <c r="U14" i="41" s="1"/>
  <c r="U15" i="41" s="1"/>
  <c r="U16" i="41" s="1"/>
  <c r="U17" i="41" s="1"/>
  <c r="U18" i="41" s="1"/>
  <c r="S7" i="41"/>
  <c r="S8" i="41" s="1"/>
  <c r="S9" i="41" s="1"/>
  <c r="S10" i="41" s="1"/>
  <c r="S11" i="41" s="1"/>
  <c r="S12" i="41" s="1"/>
  <c r="S13" i="41" s="1"/>
  <c r="S14" i="41" s="1"/>
  <c r="S15" i="41" s="1"/>
  <c r="S16" i="41" s="1"/>
  <c r="S17" i="41" s="1"/>
  <c r="R7" i="41"/>
  <c r="R8" i="41" s="1"/>
  <c r="R9" i="41" s="1"/>
  <c r="R10" i="41" s="1"/>
  <c r="R11" i="41" s="1"/>
  <c r="R12" i="41" s="1"/>
  <c r="R13" i="41" s="1"/>
  <c r="R14" i="41" s="1"/>
  <c r="R15" i="41" s="1"/>
  <c r="R16" i="41" s="1"/>
  <c r="R17" i="41" s="1"/>
  <c r="Q7" i="41"/>
  <c r="Q8" i="41" s="1"/>
  <c r="Q9" i="41" s="1"/>
  <c r="Q10" i="41" s="1"/>
  <c r="Q11" i="41" s="1"/>
  <c r="Q12" i="41" s="1"/>
  <c r="Q13" i="41" s="1"/>
  <c r="Q14" i="41" s="1"/>
  <c r="Q15" i="41" s="1"/>
  <c r="Q16" i="41" s="1"/>
  <c r="P7" i="41"/>
  <c r="P8" i="41" s="1"/>
  <c r="P9" i="41" s="1"/>
  <c r="P10" i="41" s="1"/>
  <c r="P11" i="41" s="1"/>
  <c r="P12" i="41" s="1"/>
  <c r="P13" i="41" s="1"/>
  <c r="P14" i="41" s="1"/>
  <c r="P15" i="41" s="1"/>
  <c r="O7" i="41"/>
  <c r="O8" i="41" s="1"/>
  <c r="O9" i="41" s="1"/>
  <c r="O10" i="41" s="1"/>
  <c r="O11" i="41" s="1"/>
  <c r="O12" i="41" s="1"/>
  <c r="O13" i="41" s="1"/>
  <c r="O14" i="41" s="1"/>
  <c r="N7" i="41"/>
  <c r="N8" i="41" s="1"/>
  <c r="N9" i="41" s="1"/>
  <c r="N10" i="41" s="1"/>
  <c r="N11" i="41" s="1"/>
  <c r="N12" i="41" s="1"/>
  <c r="H17" i="41" l="1"/>
  <c r="H16" i="41" s="1"/>
  <c r="H15" i="41" s="1"/>
  <c r="H14" i="41" s="1"/>
  <c r="H13" i="41" s="1"/>
  <c r="H12" i="41" s="1"/>
  <c r="H11" i="41" s="1"/>
  <c r="H10" i="41" s="1"/>
  <c r="H9" i="41" s="1"/>
  <c r="H8" i="41" s="1"/>
  <c r="H7" i="41" s="1"/>
  <c r="I17" i="41"/>
  <c r="I16" i="41" s="1"/>
  <c r="I15" i="41" s="1"/>
  <c r="I14" i="41" s="1"/>
  <c r="I13" i="41" s="1"/>
  <c r="I12" i="41" s="1"/>
  <c r="I11" i="41" s="1"/>
  <c r="I10" i="41" s="1"/>
  <c r="I9" i="41" s="1"/>
  <c r="I8" i="41" s="1"/>
  <c r="I7" i="41" s="1"/>
  <c r="G17" i="41"/>
  <c r="G16" i="41" s="1"/>
  <c r="G15" i="41" s="1"/>
  <c r="G14" i="41" s="1"/>
  <c r="G13" i="41" s="1"/>
  <c r="G12" i="41" s="1"/>
  <c r="G11" i="41" s="1"/>
  <c r="G10" i="41" s="1"/>
  <c r="G9" i="41" s="1"/>
  <c r="G8" i="41" s="1"/>
  <c r="G7" i="41" s="1"/>
  <c r="F8" i="41"/>
  <c r="F7" i="41" s="1"/>
  <c r="E17" i="41"/>
  <c r="E16" i="41" s="1"/>
  <c r="E15" i="41" s="1"/>
  <c r="E14" i="41" s="1"/>
  <c r="E13" i="41" s="1"/>
  <c r="E12" i="41" s="1"/>
  <c r="E11" i="41" s="1"/>
  <c r="E10" i="41" s="1"/>
  <c r="E9" i="41" s="1"/>
  <c r="E8" i="41" s="1"/>
  <c r="D17" i="41"/>
  <c r="D16" i="41" s="1"/>
  <c r="D15" i="41" s="1"/>
  <c r="D14" i="41" s="1"/>
  <c r="D13" i="41" s="1"/>
  <c r="D12" i="41" s="1"/>
  <c r="D11" i="41" s="1"/>
  <c r="D10" i="41" s="1"/>
  <c r="D9" i="41" s="1"/>
  <c r="C17" i="41"/>
  <c r="C16" i="41" s="1"/>
  <c r="C15" i="41" s="1"/>
  <c r="C14" i="41" s="1"/>
  <c r="C13" i="41" s="1"/>
  <c r="C12" i="41" s="1"/>
  <c r="C11" i="41" s="1"/>
  <c r="C10" i="41" s="1"/>
  <c r="B17" i="41"/>
  <c r="B16" i="41" s="1"/>
  <c r="B15" i="41" s="1"/>
  <c r="B14" i="41" s="1"/>
  <c r="B13" i="41" s="1"/>
  <c r="B12" i="41" s="1"/>
  <c r="C22" i="41" l="1"/>
  <c r="D22" i="41"/>
  <c r="E22" i="41"/>
  <c r="F22" i="41"/>
  <c r="G22" i="41"/>
  <c r="H22" i="41"/>
  <c r="I22" i="41"/>
  <c r="B22" i="41"/>
  <c r="H67" i="33"/>
  <c r="H68" i="33"/>
  <c r="H69" i="33"/>
  <c r="H70" i="33"/>
  <c r="H71" i="33"/>
  <c r="H72" i="33"/>
  <c r="H73" i="33"/>
  <c r="H74" i="33"/>
  <c r="H75" i="33"/>
  <c r="H76" i="33"/>
  <c r="H77" i="33"/>
  <c r="H78" i="33"/>
  <c r="H79" i="33"/>
  <c r="H80" i="33"/>
  <c r="H81" i="33"/>
  <c r="H82" i="33"/>
  <c r="H83" i="33"/>
  <c r="H84" i="33"/>
  <c r="H85" i="33"/>
  <c r="H86" i="33"/>
  <c r="H87" i="33"/>
  <c r="H88" i="33"/>
  <c r="H89" i="33"/>
  <c r="H90" i="33"/>
  <c r="H91" i="33"/>
  <c r="H92" i="33"/>
  <c r="H93" i="33"/>
  <c r="H66" i="33"/>
  <c r="D58" i="33"/>
  <c r="D57" i="33"/>
  <c r="D56" i="33"/>
  <c r="D55" i="33"/>
  <c r="D54" i="33"/>
  <c r="D53" i="33"/>
  <c r="D52" i="33"/>
  <c r="D51" i="33"/>
  <c r="D50" i="33"/>
  <c r="D49" i="33"/>
  <c r="D48" i="33"/>
  <c r="D47" i="33"/>
  <c r="D46" i="33"/>
  <c r="D45" i="33"/>
  <c r="D44" i="33"/>
  <c r="D43" i="33"/>
  <c r="D42" i="33"/>
  <c r="D41" i="33"/>
  <c r="D40" i="33"/>
  <c r="D39" i="33"/>
  <c r="D38" i="33"/>
  <c r="D8" i="33"/>
  <c r="D9" i="33"/>
  <c r="D10" i="33"/>
  <c r="D11" i="33"/>
  <c r="D12" i="33"/>
  <c r="D13" i="33"/>
  <c r="D14" i="33"/>
  <c r="D15" i="33"/>
  <c r="D16" i="33"/>
  <c r="D17" i="33"/>
  <c r="D18" i="33"/>
  <c r="D19" i="33"/>
  <c r="D20" i="33"/>
  <c r="D21" i="33"/>
  <c r="D22" i="33"/>
  <c r="D23" i="33"/>
  <c r="D24" i="33"/>
  <c r="D25" i="33"/>
  <c r="D26" i="33"/>
  <c r="D27" i="33"/>
  <c r="D7" i="33"/>
  <c r="C34" i="33" l="1"/>
  <c r="B188" i="39" l="1"/>
  <c r="BV163" i="39"/>
  <c r="BU163" i="39"/>
  <c r="BT163" i="39"/>
  <c r="BS163" i="39"/>
  <c r="BR163" i="39"/>
  <c r="BQ163" i="39"/>
  <c r="BP163" i="39"/>
  <c r="BO163" i="39"/>
  <c r="BN163" i="39"/>
  <c r="BM163" i="39"/>
  <c r="BL163" i="39"/>
  <c r="BK163" i="39"/>
  <c r="BJ163" i="39"/>
  <c r="BI163" i="39"/>
  <c r="BH163" i="39"/>
  <c r="BD163" i="39"/>
  <c r="BC163" i="39"/>
  <c r="BB163" i="39"/>
  <c r="BA163" i="39"/>
  <c r="AZ163" i="39"/>
  <c r="AY163" i="39"/>
  <c r="AX163" i="39"/>
  <c r="AW163" i="39"/>
  <c r="AV163" i="39"/>
  <c r="AU163" i="39"/>
  <c r="AT163" i="39"/>
  <c r="AS163" i="39"/>
  <c r="AR163" i="39"/>
  <c r="AQ163" i="39"/>
  <c r="AP163" i="39"/>
  <c r="BV161" i="39"/>
  <c r="BU161" i="39"/>
  <c r="BT161" i="39"/>
  <c r="BS161" i="39"/>
  <c r="BR161" i="39"/>
  <c r="BQ161" i="39"/>
  <c r="BP161" i="39"/>
  <c r="BO161" i="39"/>
  <c r="BN161" i="39"/>
  <c r="BM161" i="39"/>
  <c r="BL161" i="39"/>
  <c r="BK161" i="39"/>
  <c r="BJ161" i="39"/>
  <c r="BI161" i="39"/>
  <c r="BH161" i="39"/>
  <c r="BD161" i="39"/>
  <c r="BC161" i="39"/>
  <c r="BB161" i="39"/>
  <c r="BA161" i="39"/>
  <c r="AZ161" i="39"/>
  <c r="AY161" i="39"/>
  <c r="AX161" i="39"/>
  <c r="AW161" i="39"/>
  <c r="AV161" i="39"/>
  <c r="AU161" i="39"/>
  <c r="AT161" i="39"/>
  <c r="AS161" i="39"/>
  <c r="AR161" i="39"/>
  <c r="AQ161" i="39"/>
  <c r="AP161" i="39"/>
  <c r="BV160" i="39"/>
  <c r="BU160" i="39"/>
  <c r="BT160" i="39"/>
  <c r="BS160" i="39"/>
  <c r="BR160" i="39"/>
  <c r="BQ160" i="39"/>
  <c r="BP160" i="39"/>
  <c r="BO160" i="39"/>
  <c r="BN160" i="39"/>
  <c r="BM160" i="39"/>
  <c r="BL160" i="39"/>
  <c r="BK160" i="39"/>
  <c r="BJ160" i="39"/>
  <c r="BI160" i="39"/>
  <c r="BH160" i="39"/>
  <c r="BD160" i="39"/>
  <c r="BC160" i="39"/>
  <c r="BB160" i="39"/>
  <c r="BA160" i="39"/>
  <c r="AZ160" i="39"/>
  <c r="AY160" i="39"/>
  <c r="AX160" i="39"/>
  <c r="AW160" i="39"/>
  <c r="AV160" i="39"/>
  <c r="AU160" i="39"/>
  <c r="AT160" i="39"/>
  <c r="AS160" i="39"/>
  <c r="AR160" i="39"/>
  <c r="AQ160" i="39"/>
  <c r="AP160" i="39"/>
  <c r="BV159" i="39"/>
  <c r="BU159" i="39"/>
  <c r="BT159" i="39"/>
  <c r="BS159" i="39"/>
  <c r="BR159" i="39"/>
  <c r="BQ159" i="39"/>
  <c r="BP159" i="39"/>
  <c r="BO159" i="39"/>
  <c r="BN159" i="39"/>
  <c r="BM159" i="39"/>
  <c r="BL159" i="39"/>
  <c r="BK159" i="39"/>
  <c r="BJ159" i="39"/>
  <c r="BI159" i="39"/>
  <c r="BH159" i="39"/>
  <c r="BD159" i="39"/>
  <c r="BC159" i="39"/>
  <c r="BB159" i="39"/>
  <c r="BA159" i="39"/>
  <c r="AZ159" i="39"/>
  <c r="AY159" i="39"/>
  <c r="AX159" i="39"/>
  <c r="AW159" i="39"/>
  <c r="AV159" i="39"/>
  <c r="AU159" i="39"/>
  <c r="AT159" i="39"/>
  <c r="AS159" i="39"/>
  <c r="AR159" i="39"/>
  <c r="AQ159" i="39"/>
  <c r="AP159" i="39"/>
  <c r="BV158" i="39"/>
  <c r="BU158" i="39"/>
  <c r="BT158" i="39"/>
  <c r="BS158" i="39"/>
  <c r="BR158" i="39"/>
  <c r="BQ158" i="39"/>
  <c r="BP158" i="39"/>
  <c r="BO158" i="39"/>
  <c r="BN158" i="39"/>
  <c r="BM158" i="39"/>
  <c r="BL158" i="39"/>
  <c r="BK158" i="39"/>
  <c r="BJ158" i="39"/>
  <c r="BI158" i="39"/>
  <c r="BH158" i="39"/>
  <c r="BD158" i="39"/>
  <c r="BC158" i="39"/>
  <c r="BB158" i="39"/>
  <c r="BA158" i="39"/>
  <c r="AZ158" i="39"/>
  <c r="AY158" i="39"/>
  <c r="AX158" i="39"/>
  <c r="AW158" i="39"/>
  <c r="AV158" i="39"/>
  <c r="AU158" i="39"/>
  <c r="AT158" i="39"/>
  <c r="AS158" i="39"/>
  <c r="AR158" i="39"/>
  <c r="AQ158" i="39"/>
  <c r="AP158" i="39"/>
  <c r="BV157" i="39"/>
  <c r="BU157" i="39"/>
  <c r="BT157" i="39"/>
  <c r="BS157" i="39"/>
  <c r="BR157" i="39"/>
  <c r="BQ157" i="39"/>
  <c r="BP157" i="39"/>
  <c r="BO157" i="39"/>
  <c r="BN157" i="39"/>
  <c r="BM157" i="39"/>
  <c r="BL157" i="39"/>
  <c r="BK157" i="39"/>
  <c r="BJ157" i="39"/>
  <c r="BI157" i="39"/>
  <c r="BH157" i="39"/>
  <c r="BD157" i="39"/>
  <c r="BC157" i="39"/>
  <c r="BB157" i="39"/>
  <c r="BA157" i="39"/>
  <c r="AZ157" i="39"/>
  <c r="AY157" i="39"/>
  <c r="AX157" i="39"/>
  <c r="AW157" i="39"/>
  <c r="AV157" i="39"/>
  <c r="AU157" i="39"/>
  <c r="AT157" i="39"/>
  <c r="AS157" i="39"/>
  <c r="AR157" i="39"/>
  <c r="AQ157" i="39"/>
  <c r="AP157" i="39"/>
  <c r="BV156" i="39"/>
  <c r="BU156" i="39"/>
  <c r="BT156" i="39"/>
  <c r="BS156" i="39"/>
  <c r="BR156" i="39"/>
  <c r="BQ156" i="39"/>
  <c r="BP156" i="39"/>
  <c r="BO156" i="39"/>
  <c r="BN156" i="39"/>
  <c r="BM156" i="39"/>
  <c r="BL156" i="39"/>
  <c r="BK156" i="39"/>
  <c r="BJ156" i="39"/>
  <c r="BI156" i="39"/>
  <c r="BH156" i="39"/>
  <c r="BD156" i="39"/>
  <c r="BC156" i="39"/>
  <c r="BB156" i="39"/>
  <c r="BA156" i="39"/>
  <c r="AZ156" i="39"/>
  <c r="AY156" i="39"/>
  <c r="AX156" i="39"/>
  <c r="AW156" i="39"/>
  <c r="AV156" i="39"/>
  <c r="AU156" i="39"/>
  <c r="AT156" i="39"/>
  <c r="AS156" i="39"/>
  <c r="AR156" i="39"/>
  <c r="AQ156" i="39"/>
  <c r="AP156" i="39"/>
  <c r="BV155" i="39"/>
  <c r="BU155" i="39"/>
  <c r="BT155" i="39"/>
  <c r="BS155" i="39"/>
  <c r="BR155" i="39"/>
  <c r="BQ155" i="39"/>
  <c r="BP155" i="39"/>
  <c r="BO155" i="39"/>
  <c r="BN155" i="39"/>
  <c r="BM155" i="39"/>
  <c r="BL155" i="39"/>
  <c r="BK155" i="39"/>
  <c r="BJ155" i="39"/>
  <c r="BI155" i="39"/>
  <c r="BH155" i="39"/>
  <c r="BD155" i="39"/>
  <c r="BC155" i="39"/>
  <c r="BB155" i="39"/>
  <c r="BA155" i="39"/>
  <c r="AZ155" i="39"/>
  <c r="AY155" i="39"/>
  <c r="AX155" i="39"/>
  <c r="AW155" i="39"/>
  <c r="AV155" i="39"/>
  <c r="AU155" i="39"/>
  <c r="AT155" i="39"/>
  <c r="AS155" i="39"/>
  <c r="AR155" i="39"/>
  <c r="AQ155" i="39"/>
  <c r="AP155" i="39"/>
  <c r="BV154" i="39"/>
  <c r="BU154" i="39"/>
  <c r="BT154" i="39"/>
  <c r="BS154" i="39"/>
  <c r="BR154" i="39"/>
  <c r="BQ154" i="39"/>
  <c r="BP154" i="39"/>
  <c r="BO154" i="39"/>
  <c r="BN154" i="39"/>
  <c r="BM154" i="39"/>
  <c r="BL154" i="39"/>
  <c r="BK154" i="39"/>
  <c r="BJ154" i="39"/>
  <c r="BI154" i="39"/>
  <c r="BH154" i="39"/>
  <c r="BD154" i="39"/>
  <c r="BC154" i="39"/>
  <c r="BB154" i="39"/>
  <c r="BA154" i="39"/>
  <c r="AZ154" i="39"/>
  <c r="AY154" i="39"/>
  <c r="AX154" i="39"/>
  <c r="AW154" i="39"/>
  <c r="AV154" i="39"/>
  <c r="AU154" i="39"/>
  <c r="AT154" i="39"/>
  <c r="AS154" i="39"/>
  <c r="AR154" i="39"/>
  <c r="AQ154" i="39"/>
  <c r="AP154" i="39"/>
  <c r="BV153" i="39"/>
  <c r="BU153" i="39"/>
  <c r="BT153" i="39"/>
  <c r="BS153" i="39"/>
  <c r="BR153" i="39"/>
  <c r="BQ153" i="39"/>
  <c r="BP153" i="39"/>
  <c r="BO153" i="39"/>
  <c r="BN153" i="39"/>
  <c r="BM153" i="39"/>
  <c r="BL153" i="39"/>
  <c r="BK153" i="39"/>
  <c r="BJ153" i="39"/>
  <c r="BI153" i="39"/>
  <c r="BH153" i="39"/>
  <c r="BD153" i="39"/>
  <c r="BC153" i="39"/>
  <c r="BB153" i="39"/>
  <c r="BA153" i="39"/>
  <c r="AZ153" i="39"/>
  <c r="AY153" i="39"/>
  <c r="AX153" i="39"/>
  <c r="AW153" i="39"/>
  <c r="AV153" i="39"/>
  <c r="AU153" i="39"/>
  <c r="AT153" i="39"/>
  <c r="AS153" i="39"/>
  <c r="AR153" i="39"/>
  <c r="AQ153" i="39"/>
  <c r="AP153" i="39"/>
  <c r="BV152" i="39"/>
  <c r="BU152" i="39"/>
  <c r="BT152" i="39"/>
  <c r="BS152" i="39"/>
  <c r="BR152" i="39"/>
  <c r="BQ152" i="39"/>
  <c r="BP152" i="39"/>
  <c r="BO152" i="39"/>
  <c r="BN152" i="39"/>
  <c r="BM152" i="39"/>
  <c r="BL152" i="39"/>
  <c r="BK152" i="39"/>
  <c r="BJ152" i="39"/>
  <c r="BI152" i="39"/>
  <c r="BH152" i="39"/>
  <c r="BD152" i="39"/>
  <c r="BC152" i="39"/>
  <c r="BB152" i="39"/>
  <c r="BA152" i="39"/>
  <c r="AZ152" i="39"/>
  <c r="AY152" i="39"/>
  <c r="AX152" i="39"/>
  <c r="AW152" i="39"/>
  <c r="AV152" i="39"/>
  <c r="AU152" i="39"/>
  <c r="AT152" i="39"/>
  <c r="AS152" i="39"/>
  <c r="AR152" i="39"/>
  <c r="AQ152" i="39"/>
  <c r="AP152" i="39"/>
  <c r="BV151" i="39"/>
  <c r="BU151" i="39"/>
  <c r="BT151" i="39"/>
  <c r="BS151" i="39"/>
  <c r="BR151" i="39"/>
  <c r="BQ151" i="39"/>
  <c r="BP151" i="39"/>
  <c r="BO151" i="39"/>
  <c r="BN151" i="39"/>
  <c r="BM151" i="39"/>
  <c r="BL151" i="39"/>
  <c r="BK151" i="39"/>
  <c r="BJ151" i="39"/>
  <c r="BI151" i="39"/>
  <c r="BH151" i="39"/>
  <c r="BD151" i="39"/>
  <c r="BC151" i="39"/>
  <c r="BB151" i="39"/>
  <c r="BA151" i="39"/>
  <c r="AZ151" i="39"/>
  <c r="AY151" i="39"/>
  <c r="AX151" i="39"/>
  <c r="AW151" i="39"/>
  <c r="AV151" i="39"/>
  <c r="AU151" i="39"/>
  <c r="AT151" i="39"/>
  <c r="AS151" i="39"/>
  <c r="AR151" i="39"/>
  <c r="AQ151" i="39"/>
  <c r="AP151" i="39"/>
  <c r="BV150" i="39"/>
  <c r="BU150" i="39"/>
  <c r="BT150" i="39"/>
  <c r="BS150" i="39"/>
  <c r="BR150" i="39"/>
  <c r="BQ150" i="39"/>
  <c r="BP150" i="39"/>
  <c r="BO150" i="39"/>
  <c r="BN150" i="39"/>
  <c r="BM150" i="39"/>
  <c r="BL150" i="39"/>
  <c r="BK150" i="39"/>
  <c r="BJ150" i="39"/>
  <c r="BI150" i="39"/>
  <c r="BH150" i="39"/>
  <c r="BD150" i="39"/>
  <c r="BC150" i="39"/>
  <c r="BB150" i="39"/>
  <c r="BA150" i="39"/>
  <c r="AZ150" i="39"/>
  <c r="AY150" i="39"/>
  <c r="AX150" i="39"/>
  <c r="AW150" i="39"/>
  <c r="AV150" i="39"/>
  <c r="AU150" i="39"/>
  <c r="AT150" i="39"/>
  <c r="AS150" i="39"/>
  <c r="AR150" i="39"/>
  <c r="AQ150" i="39"/>
  <c r="AP150" i="39"/>
  <c r="BV149" i="39"/>
  <c r="BU149" i="39"/>
  <c r="BT149" i="39"/>
  <c r="BS149" i="39"/>
  <c r="BR149" i="39"/>
  <c r="BQ149" i="39"/>
  <c r="BP149" i="39"/>
  <c r="BO149" i="39"/>
  <c r="BN149" i="39"/>
  <c r="BM149" i="39"/>
  <c r="BL149" i="39"/>
  <c r="BK149" i="39"/>
  <c r="BJ149" i="39"/>
  <c r="BI149" i="39"/>
  <c r="BH149" i="39"/>
  <c r="BD149" i="39"/>
  <c r="BC149" i="39"/>
  <c r="BB149" i="39"/>
  <c r="BA149" i="39"/>
  <c r="AZ149" i="39"/>
  <c r="AY149" i="39"/>
  <c r="AX149" i="39"/>
  <c r="AW149" i="39"/>
  <c r="AV149" i="39"/>
  <c r="AU149" i="39"/>
  <c r="AT149" i="39"/>
  <c r="AS149" i="39"/>
  <c r="AR149" i="39"/>
  <c r="AQ149" i="39"/>
  <c r="AP149" i="39"/>
  <c r="BV148" i="39"/>
  <c r="BU148" i="39"/>
  <c r="BT148" i="39"/>
  <c r="BS148" i="39"/>
  <c r="BR148" i="39"/>
  <c r="BQ148" i="39"/>
  <c r="BP148" i="39"/>
  <c r="BO148" i="39"/>
  <c r="BN148" i="39"/>
  <c r="BM148" i="39"/>
  <c r="BL148" i="39"/>
  <c r="BK148" i="39"/>
  <c r="BJ148" i="39"/>
  <c r="BI148" i="39"/>
  <c r="BH148" i="39"/>
  <c r="BD148" i="39"/>
  <c r="BC148" i="39"/>
  <c r="BB148" i="39"/>
  <c r="BA148" i="39"/>
  <c r="AZ148" i="39"/>
  <c r="AY148" i="39"/>
  <c r="AX148" i="39"/>
  <c r="AW148" i="39"/>
  <c r="AV148" i="39"/>
  <c r="AU148" i="39"/>
  <c r="AT148" i="39"/>
  <c r="AS148" i="39"/>
  <c r="AR148" i="39"/>
  <c r="AQ148" i="39"/>
  <c r="AP148" i="39"/>
  <c r="BV147" i="39"/>
  <c r="BU147" i="39"/>
  <c r="BT147" i="39"/>
  <c r="BS147" i="39"/>
  <c r="BR147" i="39"/>
  <c r="BQ147" i="39"/>
  <c r="BP147" i="39"/>
  <c r="BO147" i="39"/>
  <c r="BN147" i="39"/>
  <c r="BM147" i="39"/>
  <c r="BL147" i="39"/>
  <c r="BK147" i="39"/>
  <c r="BJ147" i="39"/>
  <c r="BI147" i="39"/>
  <c r="BH147" i="39"/>
  <c r="BD147" i="39"/>
  <c r="BC147" i="39"/>
  <c r="BB147" i="39"/>
  <c r="BA147" i="39"/>
  <c r="AZ147" i="39"/>
  <c r="AY147" i="39"/>
  <c r="AX147" i="39"/>
  <c r="AW147" i="39"/>
  <c r="AV147" i="39"/>
  <c r="AU147" i="39"/>
  <c r="AT147" i="39"/>
  <c r="AS147" i="39"/>
  <c r="AR147" i="39"/>
  <c r="AQ147" i="39"/>
  <c r="AP147" i="39"/>
  <c r="BV146" i="39"/>
  <c r="BU146" i="39"/>
  <c r="BT146" i="39"/>
  <c r="BS146" i="39"/>
  <c r="BR146" i="39"/>
  <c r="BQ146" i="39"/>
  <c r="BP146" i="39"/>
  <c r="BO146" i="39"/>
  <c r="BN146" i="39"/>
  <c r="BM146" i="39"/>
  <c r="BL146" i="39"/>
  <c r="BK146" i="39"/>
  <c r="BJ146" i="39"/>
  <c r="BI146" i="39"/>
  <c r="BH146" i="39"/>
  <c r="BD146" i="39"/>
  <c r="BC146" i="39"/>
  <c r="BB146" i="39"/>
  <c r="BA146" i="39"/>
  <c r="AZ146" i="39"/>
  <c r="AY146" i="39"/>
  <c r="AX146" i="39"/>
  <c r="AW146" i="39"/>
  <c r="AV146" i="39"/>
  <c r="AU146" i="39"/>
  <c r="AT146" i="39"/>
  <c r="AS146" i="39"/>
  <c r="AR146" i="39"/>
  <c r="AQ146" i="39"/>
  <c r="AP146" i="39"/>
  <c r="BV145" i="39"/>
  <c r="BU145" i="39"/>
  <c r="BT145" i="39"/>
  <c r="BS145" i="39"/>
  <c r="BR145" i="39"/>
  <c r="BQ145" i="39"/>
  <c r="BP145" i="39"/>
  <c r="BO145" i="39"/>
  <c r="BN145" i="39"/>
  <c r="BM145" i="39"/>
  <c r="BL145" i="39"/>
  <c r="BK145" i="39"/>
  <c r="BJ145" i="39"/>
  <c r="BI145" i="39"/>
  <c r="BH145" i="39"/>
  <c r="BD145" i="39"/>
  <c r="BC145" i="39"/>
  <c r="BB145" i="39"/>
  <c r="BA145" i="39"/>
  <c r="AZ145" i="39"/>
  <c r="AY145" i="39"/>
  <c r="AX145" i="39"/>
  <c r="AW145" i="39"/>
  <c r="AV145" i="39"/>
  <c r="AU145" i="39"/>
  <c r="AT145" i="39"/>
  <c r="AS145" i="39"/>
  <c r="AR145" i="39"/>
  <c r="AQ145" i="39"/>
  <c r="AP145" i="39"/>
  <c r="BV144" i="39"/>
  <c r="BU144" i="39"/>
  <c r="BT144" i="39"/>
  <c r="BS144" i="39"/>
  <c r="BR144" i="39"/>
  <c r="BQ144" i="39"/>
  <c r="BP144" i="39"/>
  <c r="BO144" i="39"/>
  <c r="BN144" i="39"/>
  <c r="BM144" i="39"/>
  <c r="BL144" i="39"/>
  <c r="BK144" i="39"/>
  <c r="BJ144" i="39"/>
  <c r="BI144" i="39"/>
  <c r="BH144" i="39"/>
  <c r="BD144" i="39"/>
  <c r="BC144" i="39"/>
  <c r="BB144" i="39"/>
  <c r="BA144" i="39"/>
  <c r="AZ144" i="39"/>
  <c r="AY144" i="39"/>
  <c r="AX144" i="39"/>
  <c r="AW144" i="39"/>
  <c r="AV144" i="39"/>
  <c r="AU144" i="39"/>
  <c r="AT144" i="39"/>
  <c r="AS144" i="39"/>
  <c r="AR144" i="39"/>
  <c r="AQ144" i="39"/>
  <c r="AP144" i="39"/>
  <c r="BV143" i="39"/>
  <c r="BU143" i="39"/>
  <c r="BT143" i="39"/>
  <c r="BS143" i="39"/>
  <c r="BR143" i="39"/>
  <c r="BQ143" i="39"/>
  <c r="BP143" i="39"/>
  <c r="BO143" i="39"/>
  <c r="BN143" i="39"/>
  <c r="BM143" i="39"/>
  <c r="BL143" i="39"/>
  <c r="BK143" i="39"/>
  <c r="BJ143" i="39"/>
  <c r="BI143" i="39"/>
  <c r="BH143" i="39"/>
  <c r="BD143" i="39"/>
  <c r="BC143" i="39"/>
  <c r="BB143" i="39"/>
  <c r="BA143" i="39"/>
  <c r="AZ143" i="39"/>
  <c r="AY143" i="39"/>
  <c r="AX143" i="39"/>
  <c r="AW143" i="39"/>
  <c r="AV143" i="39"/>
  <c r="AU143" i="39"/>
  <c r="AT143" i="39"/>
  <c r="AS143" i="39"/>
  <c r="AR143" i="39"/>
  <c r="AQ143" i="39"/>
  <c r="AP143" i="39"/>
  <c r="BV120" i="39"/>
  <c r="BU120" i="39"/>
  <c r="BT120" i="39"/>
  <c r="BS120" i="39"/>
  <c r="BR120" i="39"/>
  <c r="BQ120" i="39"/>
  <c r="BP120" i="39"/>
  <c r="BO120" i="39"/>
  <c r="BN120" i="39"/>
  <c r="BM120" i="39"/>
  <c r="BL120" i="39"/>
  <c r="BK120" i="39"/>
  <c r="BJ120" i="39"/>
  <c r="BI120" i="39"/>
  <c r="BH120" i="39"/>
  <c r="BD120" i="39"/>
  <c r="BC120" i="39"/>
  <c r="BB120" i="39"/>
  <c r="BA120" i="39"/>
  <c r="AZ120" i="39"/>
  <c r="AY120" i="39"/>
  <c r="AX120" i="39"/>
  <c r="AW120" i="39"/>
  <c r="AV120" i="39"/>
  <c r="AU120" i="39"/>
  <c r="AT120" i="39"/>
  <c r="AS120" i="39"/>
  <c r="AR120" i="39"/>
  <c r="AQ120" i="39"/>
  <c r="AP120" i="39"/>
  <c r="BV118" i="39"/>
  <c r="BU118" i="39"/>
  <c r="BT118" i="39"/>
  <c r="BS118" i="39"/>
  <c r="BR118" i="39"/>
  <c r="BQ118" i="39"/>
  <c r="BP118" i="39"/>
  <c r="BO118" i="39"/>
  <c r="BN118" i="39"/>
  <c r="BM118" i="39"/>
  <c r="BL118" i="39"/>
  <c r="BK118" i="39"/>
  <c r="BJ118" i="39"/>
  <c r="BI118" i="39"/>
  <c r="BH118" i="39"/>
  <c r="BD118" i="39"/>
  <c r="BC118" i="39"/>
  <c r="BB118" i="39"/>
  <c r="BA118" i="39"/>
  <c r="AZ118" i="39"/>
  <c r="AY118" i="39"/>
  <c r="AX118" i="39"/>
  <c r="AW118" i="39"/>
  <c r="AV118" i="39"/>
  <c r="AU118" i="39"/>
  <c r="AT118" i="39"/>
  <c r="AS118" i="39"/>
  <c r="AR118" i="39"/>
  <c r="AQ118" i="39"/>
  <c r="AP118" i="39"/>
  <c r="BV117" i="39"/>
  <c r="BU117" i="39"/>
  <c r="BT117" i="39"/>
  <c r="BS117" i="39"/>
  <c r="BR117" i="39"/>
  <c r="BQ117" i="39"/>
  <c r="BP117" i="39"/>
  <c r="BO117" i="39"/>
  <c r="BN117" i="39"/>
  <c r="BM117" i="39"/>
  <c r="BL117" i="39"/>
  <c r="BK117" i="39"/>
  <c r="BJ117" i="39"/>
  <c r="BI117" i="39"/>
  <c r="BH117" i="39"/>
  <c r="BD117" i="39"/>
  <c r="BC117" i="39"/>
  <c r="BB117" i="39"/>
  <c r="BA117" i="39"/>
  <c r="AZ117" i="39"/>
  <c r="AY117" i="39"/>
  <c r="AX117" i="39"/>
  <c r="AW117" i="39"/>
  <c r="AV117" i="39"/>
  <c r="AU117" i="39"/>
  <c r="AT117" i="39"/>
  <c r="AS117" i="39"/>
  <c r="AR117" i="39"/>
  <c r="AQ117" i="39"/>
  <c r="AP117" i="39"/>
  <c r="BV116" i="39"/>
  <c r="BU116" i="39"/>
  <c r="BT116" i="39"/>
  <c r="BS116" i="39"/>
  <c r="BR116" i="39"/>
  <c r="BQ116" i="39"/>
  <c r="BP116" i="39"/>
  <c r="BO116" i="39"/>
  <c r="BN116" i="39"/>
  <c r="BM116" i="39"/>
  <c r="BL116" i="39"/>
  <c r="BK116" i="39"/>
  <c r="BJ116" i="39"/>
  <c r="BI116" i="39"/>
  <c r="BH116" i="39"/>
  <c r="BD116" i="39"/>
  <c r="BC116" i="39"/>
  <c r="BB116" i="39"/>
  <c r="BA116" i="39"/>
  <c r="AZ116" i="39"/>
  <c r="AY116" i="39"/>
  <c r="AX116" i="39"/>
  <c r="AW116" i="39"/>
  <c r="AV116" i="39"/>
  <c r="AU116" i="39"/>
  <c r="AT116" i="39"/>
  <c r="AS116" i="39"/>
  <c r="AR116" i="39"/>
  <c r="AQ116" i="39"/>
  <c r="AP116" i="39"/>
  <c r="BV115" i="39"/>
  <c r="BU115" i="39"/>
  <c r="BT115" i="39"/>
  <c r="BS115" i="39"/>
  <c r="BR115" i="39"/>
  <c r="BQ115" i="39"/>
  <c r="BP115" i="39"/>
  <c r="BO115" i="39"/>
  <c r="BN115" i="39"/>
  <c r="BM115" i="39"/>
  <c r="BL115" i="39"/>
  <c r="BK115" i="39"/>
  <c r="BJ115" i="39"/>
  <c r="BI115" i="39"/>
  <c r="BH115" i="39"/>
  <c r="BD115" i="39"/>
  <c r="BC115" i="39"/>
  <c r="BB115" i="39"/>
  <c r="BA115" i="39"/>
  <c r="AZ115" i="39"/>
  <c r="AY115" i="39"/>
  <c r="AX115" i="39"/>
  <c r="AW115" i="39"/>
  <c r="AV115" i="39"/>
  <c r="AU115" i="39"/>
  <c r="AT115" i="39"/>
  <c r="AS115" i="39"/>
  <c r="AR115" i="39"/>
  <c r="AQ115" i="39"/>
  <c r="AP115" i="39"/>
  <c r="BV114" i="39"/>
  <c r="BU114" i="39"/>
  <c r="BT114" i="39"/>
  <c r="BS114" i="39"/>
  <c r="BR114" i="39"/>
  <c r="BQ114" i="39"/>
  <c r="BP114" i="39"/>
  <c r="BO114" i="39"/>
  <c r="BN114" i="39"/>
  <c r="BM114" i="39"/>
  <c r="BL114" i="39"/>
  <c r="BK114" i="39"/>
  <c r="BJ114" i="39"/>
  <c r="BI114" i="39"/>
  <c r="BH114" i="39"/>
  <c r="BD114" i="39"/>
  <c r="BC114" i="39"/>
  <c r="BB114" i="39"/>
  <c r="BA114" i="39"/>
  <c r="AZ114" i="39"/>
  <c r="AY114" i="39"/>
  <c r="AX114" i="39"/>
  <c r="AW114" i="39"/>
  <c r="AV114" i="39"/>
  <c r="AU114" i="39"/>
  <c r="AT114" i="39"/>
  <c r="AS114" i="39"/>
  <c r="AR114" i="39"/>
  <c r="AQ114" i="39"/>
  <c r="AP114" i="39"/>
  <c r="BV113" i="39"/>
  <c r="BU113" i="39"/>
  <c r="BT113" i="39"/>
  <c r="BS113" i="39"/>
  <c r="BR113" i="39"/>
  <c r="BQ113" i="39"/>
  <c r="BP113" i="39"/>
  <c r="BO113" i="39"/>
  <c r="BN113" i="39"/>
  <c r="BM113" i="39"/>
  <c r="BL113" i="39"/>
  <c r="BK113" i="39"/>
  <c r="BJ113" i="39"/>
  <c r="BI113" i="39"/>
  <c r="BH113" i="39"/>
  <c r="BD113" i="39"/>
  <c r="BC113" i="39"/>
  <c r="BB113" i="39"/>
  <c r="BA113" i="39"/>
  <c r="AZ113" i="39"/>
  <c r="AY113" i="39"/>
  <c r="AX113" i="39"/>
  <c r="AW113" i="39"/>
  <c r="AV113" i="39"/>
  <c r="AU113" i="39"/>
  <c r="AT113" i="39"/>
  <c r="AS113" i="39"/>
  <c r="AR113" i="39"/>
  <c r="AQ113" i="39"/>
  <c r="AP113" i="39"/>
  <c r="BV112" i="39"/>
  <c r="BU112" i="39"/>
  <c r="BT112" i="39"/>
  <c r="BS112" i="39"/>
  <c r="BR112" i="39"/>
  <c r="BQ112" i="39"/>
  <c r="BP112" i="39"/>
  <c r="BO112" i="39"/>
  <c r="BN112" i="39"/>
  <c r="BM112" i="39"/>
  <c r="BL112" i="39"/>
  <c r="BK112" i="39"/>
  <c r="BJ112" i="39"/>
  <c r="BI112" i="39"/>
  <c r="BH112" i="39"/>
  <c r="BD112" i="39"/>
  <c r="BC112" i="39"/>
  <c r="BB112" i="39"/>
  <c r="BA112" i="39"/>
  <c r="AZ112" i="39"/>
  <c r="AY112" i="39"/>
  <c r="AX112" i="39"/>
  <c r="AW112" i="39"/>
  <c r="AV112" i="39"/>
  <c r="AU112" i="39"/>
  <c r="AT112" i="39"/>
  <c r="AS112" i="39"/>
  <c r="AR112" i="39"/>
  <c r="AQ112" i="39"/>
  <c r="AP112" i="39"/>
  <c r="BV111" i="39"/>
  <c r="BU111" i="39"/>
  <c r="BT111" i="39"/>
  <c r="BS111" i="39"/>
  <c r="BR111" i="39"/>
  <c r="BQ111" i="39"/>
  <c r="BP111" i="39"/>
  <c r="BO111" i="39"/>
  <c r="BN111" i="39"/>
  <c r="BM111" i="39"/>
  <c r="BL111" i="39"/>
  <c r="BK111" i="39"/>
  <c r="BJ111" i="39"/>
  <c r="BI111" i="39"/>
  <c r="BH111" i="39"/>
  <c r="BD111" i="39"/>
  <c r="BC111" i="39"/>
  <c r="BB111" i="39"/>
  <c r="BA111" i="39"/>
  <c r="AZ111" i="39"/>
  <c r="AY111" i="39"/>
  <c r="AX111" i="39"/>
  <c r="AW111" i="39"/>
  <c r="AV111" i="39"/>
  <c r="AU111" i="39"/>
  <c r="AT111" i="39"/>
  <c r="AS111" i="39"/>
  <c r="AR111" i="39"/>
  <c r="AQ111" i="39"/>
  <c r="AP111" i="39"/>
  <c r="BV110" i="39"/>
  <c r="BU110" i="39"/>
  <c r="BT110" i="39"/>
  <c r="BS110" i="39"/>
  <c r="BR110" i="39"/>
  <c r="BQ110" i="39"/>
  <c r="BP110" i="39"/>
  <c r="BO110" i="39"/>
  <c r="BN110" i="39"/>
  <c r="BM110" i="39"/>
  <c r="BL110" i="39"/>
  <c r="BK110" i="39"/>
  <c r="BJ110" i="39"/>
  <c r="BI110" i="39"/>
  <c r="BH110" i="39"/>
  <c r="BD110" i="39"/>
  <c r="BC110" i="39"/>
  <c r="BB110" i="39"/>
  <c r="BA110" i="39"/>
  <c r="AZ110" i="39"/>
  <c r="AY110" i="39"/>
  <c r="AX110" i="39"/>
  <c r="AW110" i="39"/>
  <c r="AV110" i="39"/>
  <c r="AU110" i="39"/>
  <c r="AT110" i="39"/>
  <c r="AS110" i="39"/>
  <c r="AR110" i="39"/>
  <c r="AQ110" i="39"/>
  <c r="AP110" i="39"/>
  <c r="BV109" i="39"/>
  <c r="BU109" i="39"/>
  <c r="BT109" i="39"/>
  <c r="BS109" i="39"/>
  <c r="BR109" i="39"/>
  <c r="BQ109" i="39"/>
  <c r="BP109" i="39"/>
  <c r="BO109" i="39"/>
  <c r="BN109" i="39"/>
  <c r="BM109" i="39"/>
  <c r="BL109" i="39"/>
  <c r="BK109" i="39"/>
  <c r="BJ109" i="39"/>
  <c r="BI109" i="39"/>
  <c r="BH109" i="39"/>
  <c r="BD109" i="39"/>
  <c r="BC109" i="39"/>
  <c r="BB109" i="39"/>
  <c r="BA109" i="39"/>
  <c r="AZ109" i="39"/>
  <c r="AY109" i="39"/>
  <c r="AX109" i="39"/>
  <c r="AW109" i="39"/>
  <c r="AV109" i="39"/>
  <c r="AU109" i="39"/>
  <c r="AT109" i="39"/>
  <c r="AS109" i="39"/>
  <c r="AR109" i="39"/>
  <c r="AQ109" i="39"/>
  <c r="AP109" i="39"/>
  <c r="BV108" i="39"/>
  <c r="BU108" i="39"/>
  <c r="BT108" i="39"/>
  <c r="BS108" i="39"/>
  <c r="BR108" i="39"/>
  <c r="BQ108" i="39"/>
  <c r="BP108" i="39"/>
  <c r="BO108" i="39"/>
  <c r="BN108" i="39"/>
  <c r="BM108" i="39"/>
  <c r="BL108" i="39"/>
  <c r="BK108" i="39"/>
  <c r="BJ108" i="39"/>
  <c r="BI108" i="39"/>
  <c r="BH108" i="39"/>
  <c r="BD108" i="39"/>
  <c r="BC108" i="39"/>
  <c r="BB108" i="39"/>
  <c r="BA108" i="39"/>
  <c r="AZ108" i="39"/>
  <c r="AY108" i="39"/>
  <c r="AX108" i="39"/>
  <c r="AW108" i="39"/>
  <c r="AV108" i="39"/>
  <c r="AU108" i="39"/>
  <c r="AT108" i="39"/>
  <c r="AS108" i="39"/>
  <c r="AR108" i="39"/>
  <c r="AQ108" i="39"/>
  <c r="AP108" i="39"/>
  <c r="BV107" i="39"/>
  <c r="BU107" i="39"/>
  <c r="BT107" i="39"/>
  <c r="BS107" i="39"/>
  <c r="BR107" i="39"/>
  <c r="BQ107" i="39"/>
  <c r="BP107" i="39"/>
  <c r="BO107" i="39"/>
  <c r="BN107" i="39"/>
  <c r="BM107" i="39"/>
  <c r="BL107" i="39"/>
  <c r="BK107" i="39"/>
  <c r="BJ107" i="39"/>
  <c r="BI107" i="39"/>
  <c r="BH107" i="39"/>
  <c r="BD107" i="39"/>
  <c r="BC107" i="39"/>
  <c r="BB107" i="39"/>
  <c r="BA107" i="39"/>
  <c r="AZ107" i="39"/>
  <c r="AY107" i="39"/>
  <c r="AX107" i="39"/>
  <c r="AW107" i="39"/>
  <c r="AV107" i="39"/>
  <c r="AU107" i="39"/>
  <c r="AT107" i="39"/>
  <c r="AS107" i="39"/>
  <c r="AR107" i="39"/>
  <c r="AQ107" i="39"/>
  <c r="AP107" i="39"/>
  <c r="BV106" i="39"/>
  <c r="BU106" i="39"/>
  <c r="BT106" i="39"/>
  <c r="BS106" i="39"/>
  <c r="BR106" i="39"/>
  <c r="BQ106" i="39"/>
  <c r="BP106" i="39"/>
  <c r="BO106" i="39"/>
  <c r="BN106" i="39"/>
  <c r="BM106" i="39"/>
  <c r="BL106" i="39"/>
  <c r="BK106" i="39"/>
  <c r="BJ106" i="39"/>
  <c r="BI106" i="39"/>
  <c r="BH106" i="39"/>
  <c r="BD106" i="39"/>
  <c r="BC106" i="39"/>
  <c r="BB106" i="39"/>
  <c r="BA106" i="39"/>
  <c r="AZ106" i="39"/>
  <c r="AY106" i="39"/>
  <c r="AX106" i="39"/>
  <c r="AW106" i="39"/>
  <c r="AV106" i="39"/>
  <c r="AU106" i="39"/>
  <c r="AT106" i="39"/>
  <c r="AS106" i="39"/>
  <c r="AR106" i="39"/>
  <c r="AQ106" i="39"/>
  <c r="AP106" i="39"/>
  <c r="BV105" i="39"/>
  <c r="BU105" i="39"/>
  <c r="BT105" i="39"/>
  <c r="BS105" i="39"/>
  <c r="BR105" i="39"/>
  <c r="BQ105" i="39"/>
  <c r="BP105" i="39"/>
  <c r="BO105" i="39"/>
  <c r="BN105" i="39"/>
  <c r="BM105" i="39"/>
  <c r="BL105" i="39"/>
  <c r="BK105" i="39"/>
  <c r="BJ105" i="39"/>
  <c r="BI105" i="39"/>
  <c r="BH105" i="39"/>
  <c r="BD105" i="39"/>
  <c r="BC105" i="39"/>
  <c r="BB105" i="39"/>
  <c r="BA105" i="39"/>
  <c r="AZ105" i="39"/>
  <c r="AY105" i="39"/>
  <c r="AX105" i="39"/>
  <c r="AW105" i="39"/>
  <c r="AV105" i="39"/>
  <c r="AU105" i="39"/>
  <c r="AT105" i="39"/>
  <c r="AS105" i="39"/>
  <c r="AR105" i="39"/>
  <c r="AQ105" i="39"/>
  <c r="AP105" i="39"/>
  <c r="BV104" i="39"/>
  <c r="BU104" i="39"/>
  <c r="BT104" i="39"/>
  <c r="BS104" i="39"/>
  <c r="BR104" i="39"/>
  <c r="BQ104" i="39"/>
  <c r="BP104" i="39"/>
  <c r="BO104" i="39"/>
  <c r="BN104" i="39"/>
  <c r="BM104" i="39"/>
  <c r="BL104" i="39"/>
  <c r="BK104" i="39"/>
  <c r="BJ104" i="39"/>
  <c r="BI104" i="39"/>
  <c r="BH104" i="39"/>
  <c r="BD104" i="39"/>
  <c r="BC104" i="39"/>
  <c r="BB104" i="39"/>
  <c r="BA104" i="39"/>
  <c r="AZ104" i="39"/>
  <c r="AY104" i="39"/>
  <c r="AX104" i="39"/>
  <c r="AW104" i="39"/>
  <c r="AV104" i="39"/>
  <c r="AU104" i="39"/>
  <c r="AT104" i="39"/>
  <c r="AS104" i="39"/>
  <c r="AR104" i="39"/>
  <c r="AQ104" i="39"/>
  <c r="AP104" i="39"/>
  <c r="BV103" i="39"/>
  <c r="BU103" i="39"/>
  <c r="BT103" i="39"/>
  <c r="BS103" i="39"/>
  <c r="BR103" i="39"/>
  <c r="BQ103" i="39"/>
  <c r="BP103" i="39"/>
  <c r="BO103" i="39"/>
  <c r="BN103" i="39"/>
  <c r="BM103" i="39"/>
  <c r="BL103" i="39"/>
  <c r="BK103" i="39"/>
  <c r="BJ103" i="39"/>
  <c r="BI103" i="39"/>
  <c r="BH103" i="39"/>
  <c r="BD103" i="39"/>
  <c r="BC103" i="39"/>
  <c r="BB103" i="39"/>
  <c r="BA103" i="39"/>
  <c r="AZ103" i="39"/>
  <c r="AY103" i="39"/>
  <c r="AX103" i="39"/>
  <c r="AW103" i="39"/>
  <c r="AV103" i="39"/>
  <c r="AU103" i="39"/>
  <c r="AT103" i="39"/>
  <c r="AS103" i="39"/>
  <c r="AR103" i="39"/>
  <c r="AQ103" i="39"/>
  <c r="AP103" i="39"/>
  <c r="BV102" i="39"/>
  <c r="BU102" i="39"/>
  <c r="BT102" i="39"/>
  <c r="BS102" i="39"/>
  <c r="BR102" i="39"/>
  <c r="BQ102" i="39"/>
  <c r="BP102" i="39"/>
  <c r="BO102" i="39"/>
  <c r="BN102" i="39"/>
  <c r="BM102" i="39"/>
  <c r="BL102" i="39"/>
  <c r="BK102" i="39"/>
  <c r="BJ102" i="39"/>
  <c r="BI102" i="39"/>
  <c r="BH102" i="39"/>
  <c r="BD102" i="39"/>
  <c r="BC102" i="39"/>
  <c r="BB102" i="39"/>
  <c r="BA102" i="39"/>
  <c r="AZ102" i="39"/>
  <c r="AY102" i="39"/>
  <c r="AX102" i="39"/>
  <c r="AW102" i="39"/>
  <c r="AV102" i="39"/>
  <c r="AU102" i="39"/>
  <c r="AT102" i="39"/>
  <c r="AS102" i="39"/>
  <c r="AR102" i="39"/>
  <c r="AQ102" i="39"/>
  <c r="AP102" i="39"/>
  <c r="BV101" i="39"/>
  <c r="BU101" i="39"/>
  <c r="BT101" i="39"/>
  <c r="BS101" i="39"/>
  <c r="BR101" i="39"/>
  <c r="BQ101" i="39"/>
  <c r="BP101" i="39"/>
  <c r="BO101" i="39"/>
  <c r="BN101" i="39"/>
  <c r="BM101" i="39"/>
  <c r="BL101" i="39"/>
  <c r="BK101" i="39"/>
  <c r="BJ101" i="39"/>
  <c r="BI101" i="39"/>
  <c r="BH101" i="39"/>
  <c r="BD101" i="39"/>
  <c r="BC101" i="39"/>
  <c r="BB101" i="39"/>
  <c r="BA101" i="39"/>
  <c r="AZ101" i="39"/>
  <c r="AY101" i="39"/>
  <c r="AX101" i="39"/>
  <c r="AW101" i="39"/>
  <c r="AV101" i="39"/>
  <c r="AU101" i="39"/>
  <c r="AT101" i="39"/>
  <c r="AS101" i="39"/>
  <c r="AR101" i="39"/>
  <c r="AQ101" i="39"/>
  <c r="AP101" i="39"/>
  <c r="BV100" i="39"/>
  <c r="BU100" i="39"/>
  <c r="BT100" i="39"/>
  <c r="BS100" i="39"/>
  <c r="BR100" i="39"/>
  <c r="BQ100" i="39"/>
  <c r="BP100" i="39"/>
  <c r="BO100" i="39"/>
  <c r="BN100" i="39"/>
  <c r="BM100" i="39"/>
  <c r="BL100" i="39"/>
  <c r="BK100" i="39"/>
  <c r="BJ100" i="39"/>
  <c r="BI100" i="39"/>
  <c r="BH100" i="39"/>
  <c r="BD100" i="39"/>
  <c r="BC100" i="39"/>
  <c r="BB100" i="39"/>
  <c r="BA100" i="39"/>
  <c r="AZ100" i="39"/>
  <c r="AY100" i="39"/>
  <c r="AX100" i="39"/>
  <c r="AW100" i="39"/>
  <c r="AV100" i="39"/>
  <c r="AU100" i="39"/>
  <c r="AT100" i="39"/>
  <c r="AS100" i="39"/>
  <c r="AR100" i="39"/>
  <c r="AQ100" i="39"/>
  <c r="AP100" i="39"/>
  <c r="B97" i="39"/>
  <c r="BV72" i="39"/>
  <c r="BU72" i="39"/>
  <c r="BT72" i="39"/>
  <c r="BS72" i="39"/>
  <c r="BR72" i="39"/>
  <c r="BQ72" i="39"/>
  <c r="BP72" i="39"/>
  <c r="BO72" i="39"/>
  <c r="BN72" i="39"/>
  <c r="BM72" i="39"/>
  <c r="BL72" i="39"/>
  <c r="BK72" i="39"/>
  <c r="BJ72" i="39"/>
  <c r="BI72" i="39"/>
  <c r="BH72" i="39"/>
  <c r="BD72" i="39"/>
  <c r="BC72" i="39"/>
  <c r="BB72" i="39"/>
  <c r="BA72" i="39"/>
  <c r="AZ72" i="39"/>
  <c r="AY72" i="39"/>
  <c r="AX72" i="39"/>
  <c r="AW72" i="39"/>
  <c r="AV72" i="39"/>
  <c r="AU72" i="39"/>
  <c r="AT72" i="39"/>
  <c r="AS72" i="39"/>
  <c r="AR72" i="39"/>
  <c r="AQ72" i="39"/>
  <c r="AP72" i="39"/>
  <c r="BV71" i="39"/>
  <c r="BU71" i="39"/>
  <c r="BT71" i="39"/>
  <c r="BS71" i="39"/>
  <c r="BR71" i="39"/>
  <c r="BQ71" i="39"/>
  <c r="BP71" i="39"/>
  <c r="BO71" i="39"/>
  <c r="BN71" i="39"/>
  <c r="BM71" i="39"/>
  <c r="BL71" i="39"/>
  <c r="BK71" i="39"/>
  <c r="BJ71" i="39"/>
  <c r="BI71" i="39"/>
  <c r="BH71" i="39"/>
  <c r="BD71" i="39"/>
  <c r="BC71" i="39"/>
  <c r="BB71" i="39"/>
  <c r="BA71" i="39"/>
  <c r="AZ71" i="39"/>
  <c r="AY71" i="39"/>
  <c r="AX71" i="39"/>
  <c r="AW71" i="39"/>
  <c r="AV71" i="39"/>
  <c r="AU71" i="39"/>
  <c r="AT71" i="39"/>
  <c r="AS71" i="39"/>
  <c r="AR71" i="39"/>
  <c r="AQ71" i="39"/>
  <c r="AP71" i="39"/>
  <c r="BV70" i="39"/>
  <c r="BU70" i="39"/>
  <c r="BT70" i="39"/>
  <c r="BS70" i="39"/>
  <c r="BR70" i="39"/>
  <c r="BQ70" i="39"/>
  <c r="BP70" i="39"/>
  <c r="BO70" i="39"/>
  <c r="BN70" i="39"/>
  <c r="BM70" i="39"/>
  <c r="BL70" i="39"/>
  <c r="BK70" i="39"/>
  <c r="BJ70" i="39"/>
  <c r="BI70" i="39"/>
  <c r="BH70" i="39"/>
  <c r="BD70" i="39"/>
  <c r="BC70" i="39"/>
  <c r="BB70" i="39"/>
  <c r="BA70" i="39"/>
  <c r="AZ70" i="39"/>
  <c r="AY70" i="39"/>
  <c r="AX70" i="39"/>
  <c r="AW70" i="39"/>
  <c r="AV70" i="39"/>
  <c r="AU70" i="39"/>
  <c r="AT70" i="39"/>
  <c r="AS70" i="39"/>
  <c r="AR70" i="39"/>
  <c r="AQ70" i="39"/>
  <c r="AP70" i="39"/>
  <c r="BV68" i="39"/>
  <c r="BU68" i="39"/>
  <c r="BT68" i="39"/>
  <c r="BS68" i="39"/>
  <c r="BR68" i="39"/>
  <c r="BQ68" i="39"/>
  <c r="BP68" i="39"/>
  <c r="BO68" i="39"/>
  <c r="BN68" i="39"/>
  <c r="BM68" i="39"/>
  <c r="BL68" i="39"/>
  <c r="BK68" i="39"/>
  <c r="BJ68" i="39"/>
  <c r="BI68" i="39"/>
  <c r="BH68" i="39"/>
  <c r="BD68" i="39"/>
  <c r="BC68" i="39"/>
  <c r="BB68" i="39"/>
  <c r="BA68" i="39"/>
  <c r="AZ68" i="39"/>
  <c r="AY68" i="39"/>
  <c r="AX68" i="39"/>
  <c r="AW68" i="39"/>
  <c r="AV68" i="39"/>
  <c r="AU68" i="39"/>
  <c r="AT68" i="39"/>
  <c r="AS68" i="39"/>
  <c r="AR68" i="39"/>
  <c r="AQ68" i="39"/>
  <c r="AP68" i="39"/>
  <c r="BV67" i="39"/>
  <c r="BU67" i="39"/>
  <c r="BT67" i="39"/>
  <c r="BS67" i="39"/>
  <c r="BR67" i="39"/>
  <c r="BQ67" i="39"/>
  <c r="BP67" i="39"/>
  <c r="BO67" i="39"/>
  <c r="BN67" i="39"/>
  <c r="BM67" i="39"/>
  <c r="BL67" i="39"/>
  <c r="BK67" i="39"/>
  <c r="BJ67" i="39"/>
  <c r="BI67" i="39"/>
  <c r="BH67" i="39"/>
  <c r="BD67" i="39"/>
  <c r="BC67" i="39"/>
  <c r="BB67" i="39"/>
  <c r="BA67" i="39"/>
  <c r="AZ67" i="39"/>
  <c r="AY67" i="39"/>
  <c r="AX67" i="39"/>
  <c r="AW67" i="39"/>
  <c r="AV67" i="39"/>
  <c r="AU67" i="39"/>
  <c r="AT67" i="39"/>
  <c r="AS67" i="39"/>
  <c r="AR67" i="39"/>
  <c r="AQ67" i="39"/>
  <c r="AP67" i="39"/>
  <c r="BV66" i="39"/>
  <c r="BU66" i="39"/>
  <c r="BT66" i="39"/>
  <c r="BS66" i="39"/>
  <c r="BR66" i="39"/>
  <c r="BQ66" i="39"/>
  <c r="BP66" i="39"/>
  <c r="BO66" i="39"/>
  <c r="BN66" i="39"/>
  <c r="BM66" i="39"/>
  <c r="BL66" i="39"/>
  <c r="BK66" i="39"/>
  <c r="BJ66" i="39"/>
  <c r="BI66" i="39"/>
  <c r="BH66" i="39"/>
  <c r="BD66" i="39"/>
  <c r="BC66" i="39"/>
  <c r="BB66" i="39"/>
  <c r="BA66" i="39"/>
  <c r="AZ66" i="39"/>
  <c r="AY66" i="39"/>
  <c r="AX66" i="39"/>
  <c r="AW66" i="39"/>
  <c r="AV66" i="39"/>
  <c r="AU66" i="39"/>
  <c r="AT66" i="39"/>
  <c r="AS66" i="39"/>
  <c r="AR66" i="39"/>
  <c r="AQ66" i="39"/>
  <c r="AP66" i="39"/>
  <c r="BV65" i="39"/>
  <c r="BU65" i="39"/>
  <c r="BT65" i="39"/>
  <c r="BS65" i="39"/>
  <c r="BR65" i="39"/>
  <c r="BQ65" i="39"/>
  <c r="BP65" i="39"/>
  <c r="BO65" i="39"/>
  <c r="BN65" i="39"/>
  <c r="BM65" i="39"/>
  <c r="BL65" i="39"/>
  <c r="BK65" i="39"/>
  <c r="BJ65" i="39"/>
  <c r="BI65" i="39"/>
  <c r="BH65" i="39"/>
  <c r="BD65" i="39"/>
  <c r="BC65" i="39"/>
  <c r="BB65" i="39"/>
  <c r="BA65" i="39"/>
  <c r="AZ65" i="39"/>
  <c r="AY65" i="39"/>
  <c r="AX65" i="39"/>
  <c r="AW65" i="39"/>
  <c r="AV65" i="39"/>
  <c r="AU65" i="39"/>
  <c r="AT65" i="39"/>
  <c r="AS65" i="39"/>
  <c r="AR65" i="39"/>
  <c r="AQ65" i="39"/>
  <c r="AP65" i="39"/>
  <c r="BV64" i="39"/>
  <c r="BU64" i="39"/>
  <c r="BT64" i="39"/>
  <c r="BS64" i="39"/>
  <c r="BR64" i="39"/>
  <c r="BQ64" i="39"/>
  <c r="BP64" i="39"/>
  <c r="BO64" i="39"/>
  <c r="BN64" i="39"/>
  <c r="BM64" i="39"/>
  <c r="BL64" i="39"/>
  <c r="BK64" i="39"/>
  <c r="BJ64" i="39"/>
  <c r="BI64" i="39"/>
  <c r="BH64" i="39"/>
  <c r="BD64" i="39"/>
  <c r="BC64" i="39"/>
  <c r="BB64" i="39"/>
  <c r="BA64" i="39"/>
  <c r="AZ64" i="39"/>
  <c r="AY64" i="39"/>
  <c r="AX64" i="39"/>
  <c r="AW64" i="39"/>
  <c r="AV64" i="39"/>
  <c r="AU64" i="39"/>
  <c r="AT64" i="39"/>
  <c r="AS64" i="39"/>
  <c r="AR64" i="39"/>
  <c r="AQ64" i="39"/>
  <c r="AP64" i="39"/>
  <c r="BV63" i="39"/>
  <c r="BU63" i="39"/>
  <c r="BT63" i="39"/>
  <c r="BS63" i="39"/>
  <c r="BR63" i="39"/>
  <c r="BQ63" i="39"/>
  <c r="BP63" i="39"/>
  <c r="BO63" i="39"/>
  <c r="BN63" i="39"/>
  <c r="BM63" i="39"/>
  <c r="BL63" i="39"/>
  <c r="BK63" i="39"/>
  <c r="BJ63" i="39"/>
  <c r="BI63" i="39"/>
  <c r="BH63" i="39"/>
  <c r="BD63" i="39"/>
  <c r="BC63" i="39"/>
  <c r="BB63" i="39"/>
  <c r="BA63" i="39"/>
  <c r="AZ63" i="39"/>
  <c r="AY63" i="39"/>
  <c r="AX63" i="39"/>
  <c r="AW63" i="39"/>
  <c r="AV63" i="39"/>
  <c r="AU63" i="39"/>
  <c r="AT63" i="39"/>
  <c r="AS63" i="39"/>
  <c r="AR63" i="39"/>
  <c r="AQ63" i="39"/>
  <c r="AP63" i="39"/>
  <c r="BV62" i="39"/>
  <c r="BU62" i="39"/>
  <c r="BT62" i="39"/>
  <c r="BS62" i="39"/>
  <c r="BR62" i="39"/>
  <c r="BQ62" i="39"/>
  <c r="BP62" i="39"/>
  <c r="BO62" i="39"/>
  <c r="BN62" i="39"/>
  <c r="BM62" i="39"/>
  <c r="BL62" i="39"/>
  <c r="BK62" i="39"/>
  <c r="BJ62" i="39"/>
  <c r="BI62" i="39"/>
  <c r="BH62" i="39"/>
  <c r="BD62" i="39"/>
  <c r="BC62" i="39"/>
  <c r="BB62" i="39"/>
  <c r="BA62" i="39"/>
  <c r="AZ62" i="39"/>
  <c r="AY62" i="39"/>
  <c r="AX62" i="39"/>
  <c r="AW62" i="39"/>
  <c r="AV62" i="39"/>
  <c r="AU62" i="39"/>
  <c r="AT62" i="39"/>
  <c r="AS62" i="39"/>
  <c r="AR62" i="39"/>
  <c r="AQ62" i="39"/>
  <c r="AP62" i="39"/>
  <c r="BV61" i="39"/>
  <c r="BU61" i="39"/>
  <c r="BT61" i="39"/>
  <c r="BS61" i="39"/>
  <c r="BR61" i="39"/>
  <c r="BQ61" i="39"/>
  <c r="BP61" i="39"/>
  <c r="BO61" i="39"/>
  <c r="BN61" i="39"/>
  <c r="BM61" i="39"/>
  <c r="BL61" i="39"/>
  <c r="BK61" i="39"/>
  <c r="BJ61" i="39"/>
  <c r="BI61" i="39"/>
  <c r="BH61" i="39"/>
  <c r="BD61" i="39"/>
  <c r="BC61" i="39"/>
  <c r="BB61" i="39"/>
  <c r="BA61" i="39"/>
  <c r="AZ61" i="39"/>
  <c r="AY61" i="39"/>
  <c r="AX61" i="39"/>
  <c r="AW61" i="39"/>
  <c r="AV61" i="39"/>
  <c r="AU61" i="39"/>
  <c r="AT61" i="39"/>
  <c r="AS61" i="39"/>
  <c r="AR61" i="39"/>
  <c r="AQ61" i="39"/>
  <c r="AP61" i="39"/>
  <c r="BV60" i="39"/>
  <c r="BU60" i="39"/>
  <c r="BT60" i="39"/>
  <c r="BS60" i="39"/>
  <c r="BR60" i="39"/>
  <c r="BQ60" i="39"/>
  <c r="BP60" i="39"/>
  <c r="BO60" i="39"/>
  <c r="BN60" i="39"/>
  <c r="BM60" i="39"/>
  <c r="BL60" i="39"/>
  <c r="BK60" i="39"/>
  <c r="BJ60" i="39"/>
  <c r="BI60" i="39"/>
  <c r="BH60" i="39"/>
  <c r="BD60" i="39"/>
  <c r="BC60" i="39"/>
  <c r="BB60" i="39"/>
  <c r="BA60" i="39"/>
  <c r="AZ60" i="39"/>
  <c r="AY60" i="39"/>
  <c r="AX60" i="39"/>
  <c r="AW60" i="39"/>
  <c r="AV60" i="39"/>
  <c r="AU60" i="39"/>
  <c r="AT60" i="39"/>
  <c r="AS60" i="39"/>
  <c r="AR60" i="39"/>
  <c r="AQ60" i="39"/>
  <c r="AP60" i="39"/>
  <c r="BV59" i="39"/>
  <c r="BU59" i="39"/>
  <c r="BT59" i="39"/>
  <c r="BS59" i="39"/>
  <c r="BR59" i="39"/>
  <c r="BQ59" i="39"/>
  <c r="BP59" i="39"/>
  <c r="BO59" i="39"/>
  <c r="BN59" i="39"/>
  <c r="BM59" i="39"/>
  <c r="BL59" i="39"/>
  <c r="BK59" i="39"/>
  <c r="BJ59" i="39"/>
  <c r="BI59" i="39"/>
  <c r="BH59" i="39"/>
  <c r="BD59" i="39"/>
  <c r="BC59" i="39"/>
  <c r="BB59" i="39"/>
  <c r="BA59" i="39"/>
  <c r="AZ59" i="39"/>
  <c r="AY59" i="39"/>
  <c r="AX59" i="39"/>
  <c r="AW59" i="39"/>
  <c r="AV59" i="39"/>
  <c r="AU59" i="39"/>
  <c r="AT59" i="39"/>
  <c r="AS59" i="39"/>
  <c r="AR59" i="39"/>
  <c r="AQ59" i="39"/>
  <c r="AP59" i="39"/>
  <c r="BV58" i="39"/>
  <c r="BU58" i="39"/>
  <c r="BT58" i="39"/>
  <c r="BS58" i="39"/>
  <c r="BR58" i="39"/>
  <c r="BQ58" i="39"/>
  <c r="BP58" i="39"/>
  <c r="BO58" i="39"/>
  <c r="BN58" i="39"/>
  <c r="BM58" i="39"/>
  <c r="BL58" i="39"/>
  <c r="BK58" i="39"/>
  <c r="BJ58" i="39"/>
  <c r="BI58" i="39"/>
  <c r="BH58" i="39"/>
  <c r="BD58" i="39"/>
  <c r="BC58" i="39"/>
  <c r="BB58" i="39"/>
  <c r="BA58" i="39"/>
  <c r="AZ58" i="39"/>
  <c r="AY58" i="39"/>
  <c r="AX58" i="39"/>
  <c r="AW58" i="39"/>
  <c r="AV58" i="39"/>
  <c r="AU58" i="39"/>
  <c r="AT58" i="39"/>
  <c r="AS58" i="39"/>
  <c r="AR58" i="39"/>
  <c r="AQ58" i="39"/>
  <c r="AP58" i="39"/>
  <c r="BV57" i="39"/>
  <c r="BU57" i="39"/>
  <c r="BT57" i="39"/>
  <c r="BS57" i="39"/>
  <c r="BR57" i="39"/>
  <c r="BQ57" i="39"/>
  <c r="BP57" i="39"/>
  <c r="BO57" i="39"/>
  <c r="BN57" i="39"/>
  <c r="BM57" i="39"/>
  <c r="BL57" i="39"/>
  <c r="BK57" i="39"/>
  <c r="BJ57" i="39"/>
  <c r="BI57" i="39"/>
  <c r="BH57" i="39"/>
  <c r="BD57" i="39"/>
  <c r="BC57" i="39"/>
  <c r="BB57" i="39"/>
  <c r="BA57" i="39"/>
  <c r="AZ57" i="39"/>
  <c r="AY57" i="39"/>
  <c r="AX57" i="39"/>
  <c r="AW57" i="39"/>
  <c r="AV57" i="39"/>
  <c r="AU57" i="39"/>
  <c r="AT57" i="39"/>
  <c r="AS57" i="39"/>
  <c r="AR57" i="39"/>
  <c r="AQ57" i="39"/>
  <c r="AP57" i="39"/>
  <c r="BV56" i="39"/>
  <c r="BU56" i="39"/>
  <c r="BT56" i="39"/>
  <c r="BS56" i="39"/>
  <c r="BR56" i="39"/>
  <c r="BQ56" i="39"/>
  <c r="BP56" i="39"/>
  <c r="BO56" i="39"/>
  <c r="BN56" i="39"/>
  <c r="BM56" i="39"/>
  <c r="BL56" i="39"/>
  <c r="BK56" i="39"/>
  <c r="BJ56" i="39"/>
  <c r="BI56" i="39"/>
  <c r="BH56" i="39"/>
  <c r="BD56" i="39"/>
  <c r="BC56" i="39"/>
  <c r="BB56" i="39"/>
  <c r="BA56" i="39"/>
  <c r="AZ56" i="39"/>
  <c r="AY56" i="39"/>
  <c r="AX56" i="39"/>
  <c r="AW56" i="39"/>
  <c r="AV56" i="39"/>
  <c r="AU56" i="39"/>
  <c r="AT56" i="39"/>
  <c r="AS56" i="39"/>
  <c r="AR56" i="39"/>
  <c r="AQ56" i="39"/>
  <c r="AP56" i="39"/>
  <c r="BV55" i="39"/>
  <c r="BU55" i="39"/>
  <c r="BT55" i="39"/>
  <c r="BS55" i="39"/>
  <c r="BR55" i="39"/>
  <c r="BQ55" i="39"/>
  <c r="BP55" i="39"/>
  <c r="BO55" i="39"/>
  <c r="BN55" i="39"/>
  <c r="BM55" i="39"/>
  <c r="BL55" i="39"/>
  <c r="BK55" i="39"/>
  <c r="BJ55" i="39"/>
  <c r="BI55" i="39"/>
  <c r="BH55" i="39"/>
  <c r="BD55" i="39"/>
  <c r="BC55" i="39"/>
  <c r="BB55" i="39"/>
  <c r="BA55" i="39"/>
  <c r="AZ55" i="39"/>
  <c r="AY55" i="39"/>
  <c r="AX55" i="39"/>
  <c r="AW55" i="39"/>
  <c r="AV55" i="39"/>
  <c r="AU55" i="39"/>
  <c r="AT55" i="39"/>
  <c r="AS55" i="39"/>
  <c r="AR55" i="39"/>
  <c r="AQ55" i="39"/>
  <c r="AP55" i="39"/>
  <c r="BV54" i="39"/>
  <c r="BU54" i="39"/>
  <c r="BT54" i="39"/>
  <c r="BS54" i="39"/>
  <c r="BR54" i="39"/>
  <c r="BQ54" i="39"/>
  <c r="BP54" i="39"/>
  <c r="BO54" i="39"/>
  <c r="BN54" i="39"/>
  <c r="BM54" i="39"/>
  <c r="BL54" i="39"/>
  <c r="BK54" i="39"/>
  <c r="BJ54" i="39"/>
  <c r="BI54" i="39"/>
  <c r="BH54" i="39"/>
  <c r="BD54" i="39"/>
  <c r="BC54" i="39"/>
  <c r="BB54" i="39"/>
  <c r="BA54" i="39"/>
  <c r="AZ54" i="39"/>
  <c r="AY54" i="39"/>
  <c r="AX54" i="39"/>
  <c r="AW54" i="39"/>
  <c r="AV54" i="39"/>
  <c r="AU54" i="39"/>
  <c r="AT54" i="39"/>
  <c r="AS54" i="39"/>
  <c r="AR54" i="39"/>
  <c r="AQ54" i="39"/>
  <c r="AP54" i="39"/>
  <c r="BV53" i="39"/>
  <c r="BU53" i="39"/>
  <c r="BT53" i="39"/>
  <c r="BS53" i="39"/>
  <c r="BR53" i="39"/>
  <c r="BQ53" i="39"/>
  <c r="BP53" i="39"/>
  <c r="BO53" i="39"/>
  <c r="BN53" i="39"/>
  <c r="BM53" i="39"/>
  <c r="BL53" i="39"/>
  <c r="BK53" i="39"/>
  <c r="BJ53" i="39"/>
  <c r="BI53" i="39"/>
  <c r="BH53" i="39"/>
  <c r="BD53" i="39"/>
  <c r="BC53" i="39"/>
  <c r="BB53" i="39"/>
  <c r="BA53" i="39"/>
  <c r="AZ53" i="39"/>
  <c r="AY53" i="39"/>
  <c r="AX53" i="39"/>
  <c r="AW53" i="39"/>
  <c r="AV53" i="39"/>
  <c r="AU53" i="39"/>
  <c r="AT53" i="39"/>
  <c r="AS53" i="39"/>
  <c r="AR53" i="39"/>
  <c r="AQ53" i="39"/>
  <c r="AP53" i="39"/>
  <c r="BV52" i="39"/>
  <c r="BU52" i="39"/>
  <c r="BT52" i="39"/>
  <c r="BS52" i="39"/>
  <c r="BR52" i="39"/>
  <c r="BQ52" i="39"/>
  <c r="BP52" i="39"/>
  <c r="BO52" i="39"/>
  <c r="BN52" i="39"/>
  <c r="BM52" i="39"/>
  <c r="BL52" i="39"/>
  <c r="BK52" i="39"/>
  <c r="BJ52" i="39"/>
  <c r="BI52" i="39"/>
  <c r="BH52" i="39"/>
  <c r="BD52" i="39"/>
  <c r="BC52" i="39"/>
  <c r="BB52" i="39"/>
  <c r="BA52" i="39"/>
  <c r="AZ52" i="39"/>
  <c r="AY52" i="39"/>
  <c r="AX52" i="39"/>
  <c r="AW52" i="39"/>
  <c r="AV52" i="39"/>
  <c r="AU52" i="39"/>
  <c r="AT52" i="39"/>
  <c r="AS52" i="39"/>
  <c r="AR52" i="39"/>
  <c r="AQ52" i="39"/>
  <c r="AP52" i="39"/>
  <c r="BV51" i="39"/>
  <c r="BU51" i="39"/>
  <c r="BT51" i="39"/>
  <c r="BS51" i="39"/>
  <c r="BR51" i="39"/>
  <c r="BQ51" i="39"/>
  <c r="BP51" i="39"/>
  <c r="BO51" i="39"/>
  <c r="BN51" i="39"/>
  <c r="BM51" i="39"/>
  <c r="BL51" i="39"/>
  <c r="BK51" i="39"/>
  <c r="BJ51" i="39"/>
  <c r="BI51" i="39"/>
  <c r="BH51" i="39"/>
  <c r="BD51" i="39"/>
  <c r="BC51" i="39"/>
  <c r="BB51" i="39"/>
  <c r="BA51" i="39"/>
  <c r="AZ51" i="39"/>
  <c r="AY51" i="39"/>
  <c r="AX51" i="39"/>
  <c r="AW51" i="39"/>
  <c r="AV51" i="39"/>
  <c r="AU51" i="39"/>
  <c r="AT51" i="39"/>
  <c r="AS51" i="39"/>
  <c r="AR51" i="39"/>
  <c r="AQ51" i="39"/>
  <c r="AP51" i="39"/>
  <c r="BV28" i="39"/>
  <c r="BU28" i="39"/>
  <c r="BT28" i="39"/>
  <c r="BS28" i="39"/>
  <c r="BR28" i="39"/>
  <c r="BQ28" i="39"/>
  <c r="BP28" i="39"/>
  <c r="BO28" i="39"/>
  <c r="BN28" i="39"/>
  <c r="BM28" i="39"/>
  <c r="BL28" i="39"/>
  <c r="BK28" i="39"/>
  <c r="BJ28" i="39"/>
  <c r="BI28" i="39"/>
  <c r="BH28" i="39"/>
  <c r="BD28" i="39"/>
  <c r="BC28" i="39"/>
  <c r="BB28" i="39"/>
  <c r="BA28" i="39"/>
  <c r="AZ28" i="39"/>
  <c r="AY28" i="39"/>
  <c r="AX28" i="39"/>
  <c r="AW28" i="39"/>
  <c r="AV28" i="39"/>
  <c r="AU28" i="39"/>
  <c r="AT28" i="39"/>
  <c r="AS28" i="39"/>
  <c r="AR28" i="39"/>
  <c r="AQ28" i="39"/>
  <c r="AP28" i="39"/>
  <c r="BD27" i="39"/>
  <c r="BC27" i="39"/>
  <c r="BB27" i="39"/>
  <c r="BA27" i="39"/>
  <c r="AZ27" i="39"/>
  <c r="AY27" i="39"/>
  <c r="AX27" i="39"/>
  <c r="AW27" i="39"/>
  <c r="AV27" i="39"/>
  <c r="AU27" i="39"/>
  <c r="AT27" i="39"/>
  <c r="AS27" i="39"/>
  <c r="AR27" i="39"/>
  <c r="AQ27" i="39"/>
  <c r="AP27" i="39"/>
  <c r="BV26" i="39"/>
  <c r="BU26" i="39"/>
  <c r="BT26" i="39"/>
  <c r="BS26" i="39"/>
  <c r="BR26" i="39"/>
  <c r="BQ26" i="39"/>
  <c r="BP26" i="39"/>
  <c r="BO26" i="39"/>
  <c r="BN26" i="39"/>
  <c r="BM26" i="39"/>
  <c r="BL26" i="39"/>
  <c r="BK26" i="39"/>
  <c r="BJ26" i="39"/>
  <c r="BI26" i="39"/>
  <c r="BD26" i="39"/>
  <c r="BC26" i="39"/>
  <c r="BB26" i="39"/>
  <c r="BA26" i="39"/>
  <c r="AZ26" i="39"/>
  <c r="AY26" i="39"/>
  <c r="AX26" i="39"/>
  <c r="AW26" i="39"/>
  <c r="AV26" i="39"/>
  <c r="AU26" i="39"/>
  <c r="AT26" i="39"/>
  <c r="AS26" i="39"/>
  <c r="AR26" i="39"/>
  <c r="AQ26" i="39"/>
  <c r="AP26" i="39"/>
  <c r="BV25" i="39"/>
  <c r="BU25" i="39"/>
  <c r="BT25" i="39"/>
  <c r="BS25" i="39"/>
  <c r="BR25" i="39"/>
  <c r="BQ25" i="39"/>
  <c r="BP25" i="39"/>
  <c r="BO25" i="39"/>
  <c r="BN25" i="39"/>
  <c r="BM25" i="39"/>
  <c r="BL25" i="39"/>
  <c r="BK25" i="39"/>
  <c r="BJ25" i="39"/>
  <c r="BI25" i="39"/>
  <c r="BD25" i="39"/>
  <c r="BC25" i="39"/>
  <c r="BB25" i="39"/>
  <c r="BA25" i="39"/>
  <c r="AZ25" i="39"/>
  <c r="AY25" i="39"/>
  <c r="AX25" i="39"/>
  <c r="AW25" i="39"/>
  <c r="AV25" i="39"/>
  <c r="AU25" i="39"/>
  <c r="AT25" i="39"/>
  <c r="AS25" i="39"/>
  <c r="AR25" i="39"/>
  <c r="AQ25" i="39"/>
  <c r="AP25" i="39"/>
  <c r="BV24" i="39"/>
  <c r="BU24" i="39"/>
  <c r="BT24" i="39"/>
  <c r="BS24" i="39"/>
  <c r="BR24" i="39"/>
  <c r="BQ24" i="39"/>
  <c r="BP24" i="39"/>
  <c r="BO24" i="39"/>
  <c r="BN24" i="39"/>
  <c r="BM24" i="39"/>
  <c r="BL24" i="39"/>
  <c r="BK24" i="39"/>
  <c r="BJ24" i="39"/>
  <c r="BI24" i="39"/>
  <c r="BD24" i="39"/>
  <c r="BC24" i="39"/>
  <c r="BB24" i="39"/>
  <c r="BA24" i="39"/>
  <c r="AZ24" i="39"/>
  <c r="AY24" i="39"/>
  <c r="AX24" i="39"/>
  <c r="AW24" i="39"/>
  <c r="AV24" i="39"/>
  <c r="AU24" i="39"/>
  <c r="AT24" i="39"/>
  <c r="AS24" i="39"/>
  <c r="AR24" i="39"/>
  <c r="AQ24" i="39"/>
  <c r="AP24" i="39"/>
  <c r="BV23" i="39"/>
  <c r="BU23" i="39"/>
  <c r="BT23" i="39"/>
  <c r="BS23" i="39"/>
  <c r="BR23" i="39"/>
  <c r="BQ23" i="39"/>
  <c r="BP23" i="39"/>
  <c r="BO23" i="39"/>
  <c r="BN23" i="39"/>
  <c r="BM23" i="39"/>
  <c r="BL23" i="39"/>
  <c r="BK23" i="39"/>
  <c r="BJ23" i="39"/>
  <c r="BI23" i="39"/>
  <c r="BD23" i="39"/>
  <c r="BC23" i="39"/>
  <c r="BB23" i="39"/>
  <c r="BA23" i="39"/>
  <c r="AZ23" i="39"/>
  <c r="AY23" i="39"/>
  <c r="AX23" i="39"/>
  <c r="AW23" i="39"/>
  <c r="AV23" i="39"/>
  <c r="AU23" i="39"/>
  <c r="AT23" i="39"/>
  <c r="AS23" i="39"/>
  <c r="AR23" i="39"/>
  <c r="AQ23" i="39"/>
  <c r="AP23" i="39"/>
  <c r="BV22" i="39"/>
  <c r="BU22" i="39"/>
  <c r="BT22" i="39"/>
  <c r="BS22" i="39"/>
  <c r="BR22" i="39"/>
  <c r="BQ22" i="39"/>
  <c r="BP22" i="39"/>
  <c r="BO22" i="39"/>
  <c r="BN22" i="39"/>
  <c r="BM22" i="39"/>
  <c r="BL22" i="39"/>
  <c r="BK22" i="39"/>
  <c r="BJ22" i="39"/>
  <c r="BI22" i="39"/>
  <c r="BD22" i="39"/>
  <c r="BC22" i="39"/>
  <c r="BB22" i="39"/>
  <c r="BA22" i="39"/>
  <c r="AZ22" i="39"/>
  <c r="AY22" i="39"/>
  <c r="AX22" i="39"/>
  <c r="AW22" i="39"/>
  <c r="AV22" i="39"/>
  <c r="AU22" i="39"/>
  <c r="AT22" i="39"/>
  <c r="AS22" i="39"/>
  <c r="AR22" i="39"/>
  <c r="AQ22" i="39"/>
  <c r="AP22" i="39"/>
  <c r="BV21" i="39"/>
  <c r="BU21" i="39"/>
  <c r="BT21" i="39"/>
  <c r="BS21" i="39"/>
  <c r="BR21" i="39"/>
  <c r="BQ21" i="39"/>
  <c r="BP21" i="39"/>
  <c r="BO21" i="39"/>
  <c r="BN21" i="39"/>
  <c r="BM21" i="39"/>
  <c r="BL21" i="39"/>
  <c r="BK21" i="39"/>
  <c r="BJ21" i="39"/>
  <c r="BI21" i="39"/>
  <c r="BD21" i="39"/>
  <c r="BC21" i="39"/>
  <c r="BB21" i="39"/>
  <c r="BA21" i="39"/>
  <c r="AZ21" i="39"/>
  <c r="AY21" i="39"/>
  <c r="AX21" i="39"/>
  <c r="AW21" i="39"/>
  <c r="AV21" i="39"/>
  <c r="AU21" i="39"/>
  <c r="AT21" i="39"/>
  <c r="AS21" i="39"/>
  <c r="AR21" i="39"/>
  <c r="AQ21" i="39"/>
  <c r="AP21" i="39"/>
  <c r="BV20" i="39"/>
  <c r="BU20" i="39"/>
  <c r="BT20" i="39"/>
  <c r="BS20" i="39"/>
  <c r="BR20" i="39"/>
  <c r="BQ20" i="39"/>
  <c r="BP20" i="39"/>
  <c r="BO20" i="39"/>
  <c r="BN20" i="39"/>
  <c r="BM20" i="39"/>
  <c r="BL20" i="39"/>
  <c r="BK20" i="39"/>
  <c r="BJ20" i="39"/>
  <c r="BI20" i="39"/>
  <c r="BD20" i="39"/>
  <c r="BC20" i="39"/>
  <c r="BB20" i="39"/>
  <c r="BA20" i="39"/>
  <c r="AZ20" i="39"/>
  <c r="AY20" i="39"/>
  <c r="AX20" i="39"/>
  <c r="AW20" i="39"/>
  <c r="AV20" i="39"/>
  <c r="AU20" i="39"/>
  <c r="AT20" i="39"/>
  <c r="AS20" i="39"/>
  <c r="AR20" i="39"/>
  <c r="AQ20" i="39"/>
  <c r="AP20" i="39"/>
  <c r="BV19" i="39"/>
  <c r="BU19" i="39"/>
  <c r="BT19" i="39"/>
  <c r="BS19" i="39"/>
  <c r="BR19" i="39"/>
  <c r="BQ19" i="39"/>
  <c r="BP19" i="39"/>
  <c r="BO19" i="39"/>
  <c r="BN19" i="39"/>
  <c r="BM19" i="39"/>
  <c r="BL19" i="39"/>
  <c r="BK19" i="39"/>
  <c r="BJ19" i="39"/>
  <c r="BI19" i="39"/>
  <c r="BD19" i="39"/>
  <c r="BC19" i="39"/>
  <c r="BB19" i="39"/>
  <c r="BA19" i="39"/>
  <c r="AZ19" i="39"/>
  <c r="AY19" i="39"/>
  <c r="AX19" i="39"/>
  <c r="AW19" i="39"/>
  <c r="AV19" i="39"/>
  <c r="AU19" i="39"/>
  <c r="AT19" i="39"/>
  <c r="AS19" i="39"/>
  <c r="AR19" i="39"/>
  <c r="AQ19" i="39"/>
  <c r="AP19" i="39"/>
  <c r="BV18" i="39"/>
  <c r="BU18" i="39"/>
  <c r="BT18" i="39"/>
  <c r="BS18" i="39"/>
  <c r="BR18" i="39"/>
  <c r="BQ18" i="39"/>
  <c r="BP18" i="39"/>
  <c r="BO18" i="39"/>
  <c r="BN18" i="39"/>
  <c r="BM18" i="39"/>
  <c r="BL18" i="39"/>
  <c r="BK18" i="39"/>
  <c r="BJ18" i="39"/>
  <c r="BI18" i="39"/>
  <c r="BD18" i="39"/>
  <c r="BC18" i="39"/>
  <c r="BB18" i="39"/>
  <c r="BA18" i="39"/>
  <c r="AZ18" i="39"/>
  <c r="AY18" i="39"/>
  <c r="AX18" i="39"/>
  <c r="AW18" i="39"/>
  <c r="AV18" i="39"/>
  <c r="AU18" i="39"/>
  <c r="AT18" i="39"/>
  <c r="AS18" i="39"/>
  <c r="AR18" i="39"/>
  <c r="AQ18" i="39"/>
  <c r="AP18" i="39"/>
  <c r="BV17" i="39"/>
  <c r="BU17" i="39"/>
  <c r="BT17" i="39"/>
  <c r="BS17" i="39"/>
  <c r="BR17" i="39"/>
  <c r="BQ17" i="39"/>
  <c r="BP17" i="39"/>
  <c r="BO17" i="39"/>
  <c r="BN17" i="39"/>
  <c r="BM17" i="39"/>
  <c r="BL17" i="39"/>
  <c r="BK17" i="39"/>
  <c r="BJ17" i="39"/>
  <c r="BI17" i="39"/>
  <c r="BD17" i="39"/>
  <c r="BC17" i="39"/>
  <c r="BB17" i="39"/>
  <c r="BA17" i="39"/>
  <c r="AZ17" i="39"/>
  <c r="AY17" i="39"/>
  <c r="AX17" i="39"/>
  <c r="AW17" i="39"/>
  <c r="AV17" i="39"/>
  <c r="AU17" i="39"/>
  <c r="AT17" i="39"/>
  <c r="AS17" i="39"/>
  <c r="AR17" i="39"/>
  <c r="AQ17" i="39"/>
  <c r="AP17" i="39"/>
  <c r="BV16" i="39"/>
  <c r="BU16" i="39"/>
  <c r="BT16" i="39"/>
  <c r="BS16" i="39"/>
  <c r="BR16" i="39"/>
  <c r="BQ16" i="39"/>
  <c r="BP16" i="39"/>
  <c r="BO16" i="39"/>
  <c r="BN16" i="39"/>
  <c r="BM16" i="39"/>
  <c r="BL16" i="39"/>
  <c r="BK16" i="39"/>
  <c r="BJ16" i="39"/>
  <c r="BI16" i="39"/>
  <c r="BD16" i="39"/>
  <c r="BC16" i="39"/>
  <c r="BB16" i="39"/>
  <c r="BA16" i="39"/>
  <c r="AZ16" i="39"/>
  <c r="AY16" i="39"/>
  <c r="AX16" i="39"/>
  <c r="AW16" i="39"/>
  <c r="AV16" i="39"/>
  <c r="AU16" i="39"/>
  <c r="AT16" i="39"/>
  <c r="AS16" i="39"/>
  <c r="AR16" i="39"/>
  <c r="AQ16" i="39"/>
  <c r="AP16" i="39"/>
  <c r="BV15" i="39"/>
  <c r="BU15" i="39"/>
  <c r="BT15" i="39"/>
  <c r="BS15" i="39"/>
  <c r="BR15" i="39"/>
  <c r="BQ15" i="39"/>
  <c r="BP15" i="39"/>
  <c r="BO15" i="39"/>
  <c r="BN15" i="39"/>
  <c r="BM15" i="39"/>
  <c r="BL15" i="39"/>
  <c r="BK15" i="39"/>
  <c r="BJ15" i="39"/>
  <c r="BI15" i="39"/>
  <c r="BD15" i="39"/>
  <c r="BC15" i="39"/>
  <c r="BB15" i="39"/>
  <c r="BA15" i="39"/>
  <c r="AZ15" i="39"/>
  <c r="AY15" i="39"/>
  <c r="AX15" i="39"/>
  <c r="AW15" i="39"/>
  <c r="AV15" i="39"/>
  <c r="AU15" i="39"/>
  <c r="AT15" i="39"/>
  <c r="AS15" i="39"/>
  <c r="AR15" i="39"/>
  <c r="AQ15" i="39"/>
  <c r="AP15" i="39"/>
  <c r="BV14" i="39"/>
  <c r="BU14" i="39"/>
  <c r="BT14" i="39"/>
  <c r="BS14" i="39"/>
  <c r="BR14" i="39"/>
  <c r="BQ14" i="39"/>
  <c r="BP14" i="39"/>
  <c r="BO14" i="39"/>
  <c r="BN14" i="39"/>
  <c r="BM14" i="39"/>
  <c r="BL14" i="39"/>
  <c r="BK14" i="39"/>
  <c r="BJ14" i="39"/>
  <c r="BI14" i="39"/>
  <c r="BD14" i="39"/>
  <c r="BC14" i="39"/>
  <c r="BB14" i="39"/>
  <c r="BA14" i="39"/>
  <c r="AZ14" i="39"/>
  <c r="AY14" i="39"/>
  <c r="AX14" i="39"/>
  <c r="AW14" i="39"/>
  <c r="AV14" i="39"/>
  <c r="AU14" i="39"/>
  <c r="AT14" i="39"/>
  <c r="AS14" i="39"/>
  <c r="AR14" i="39"/>
  <c r="AQ14" i="39"/>
  <c r="AP14" i="39"/>
  <c r="BV13" i="39"/>
  <c r="BU13" i="39"/>
  <c r="BT13" i="39"/>
  <c r="BS13" i="39"/>
  <c r="BR13" i="39"/>
  <c r="BQ13" i="39"/>
  <c r="BP13" i="39"/>
  <c r="BO13" i="39"/>
  <c r="BN13" i="39"/>
  <c r="BM13" i="39"/>
  <c r="BL13" i="39"/>
  <c r="BK13" i="39"/>
  <c r="BJ13" i="39"/>
  <c r="BI13" i="39"/>
  <c r="BD13" i="39"/>
  <c r="BC13" i="39"/>
  <c r="BB13" i="39"/>
  <c r="BA13" i="39"/>
  <c r="AZ13" i="39"/>
  <c r="AY13" i="39"/>
  <c r="AX13" i="39"/>
  <c r="AW13" i="39"/>
  <c r="AV13" i="39"/>
  <c r="AU13" i="39"/>
  <c r="AT13" i="39"/>
  <c r="AS13" i="39"/>
  <c r="AR13" i="39"/>
  <c r="AQ13" i="39"/>
  <c r="AP13" i="39"/>
  <c r="BV12" i="39"/>
  <c r="BU12" i="39"/>
  <c r="BT12" i="39"/>
  <c r="BS12" i="39"/>
  <c r="BR12" i="39"/>
  <c r="BQ12" i="39"/>
  <c r="BP12" i="39"/>
  <c r="BO12" i="39"/>
  <c r="BN12" i="39"/>
  <c r="BM12" i="39"/>
  <c r="BL12" i="39"/>
  <c r="BK12" i="39"/>
  <c r="BJ12" i="39"/>
  <c r="BI12" i="39"/>
  <c r="BD12" i="39"/>
  <c r="BC12" i="39"/>
  <c r="BB12" i="39"/>
  <c r="BA12" i="39"/>
  <c r="AZ12" i="39"/>
  <c r="AY12" i="39"/>
  <c r="AX12" i="39"/>
  <c r="AW12" i="39"/>
  <c r="AV12" i="39"/>
  <c r="AU12" i="39"/>
  <c r="AT12" i="39"/>
  <c r="AS12" i="39"/>
  <c r="AR12" i="39"/>
  <c r="AQ12" i="39"/>
  <c r="AP12" i="39"/>
  <c r="BV11" i="39"/>
  <c r="BU11" i="39"/>
  <c r="BT11" i="39"/>
  <c r="BS11" i="39"/>
  <c r="BR11" i="39"/>
  <c r="BQ11" i="39"/>
  <c r="BP11" i="39"/>
  <c r="BO11" i="39"/>
  <c r="BN11" i="39"/>
  <c r="BM11" i="39"/>
  <c r="BL11" i="39"/>
  <c r="BK11" i="39"/>
  <c r="BJ11" i="39"/>
  <c r="BI11" i="39"/>
  <c r="BD11" i="39"/>
  <c r="BC11" i="39"/>
  <c r="BB11" i="39"/>
  <c r="BA11" i="39"/>
  <c r="AZ11" i="39"/>
  <c r="AY11" i="39"/>
  <c r="AX11" i="39"/>
  <c r="AW11" i="39"/>
  <c r="AV11" i="39"/>
  <c r="AU11" i="39"/>
  <c r="AT11" i="39"/>
  <c r="AS11" i="39"/>
  <c r="AR11" i="39"/>
  <c r="AQ11" i="39"/>
  <c r="AP11" i="39"/>
  <c r="BV10" i="39"/>
  <c r="BU10" i="39"/>
  <c r="BT10" i="39"/>
  <c r="BS10" i="39"/>
  <c r="BR10" i="39"/>
  <c r="BQ10" i="39"/>
  <c r="BP10" i="39"/>
  <c r="BO10" i="39"/>
  <c r="BN10" i="39"/>
  <c r="BM10" i="39"/>
  <c r="BL10" i="39"/>
  <c r="BK10" i="39"/>
  <c r="BJ10" i="39"/>
  <c r="BI10" i="39"/>
  <c r="BD10" i="39"/>
  <c r="BC10" i="39"/>
  <c r="BB10" i="39"/>
  <c r="BA10" i="39"/>
  <c r="AZ10" i="39"/>
  <c r="AY10" i="39"/>
  <c r="AX10" i="39"/>
  <c r="AW10" i="39"/>
  <c r="AV10" i="39"/>
  <c r="AU10" i="39"/>
  <c r="AT10" i="39"/>
  <c r="AS10" i="39"/>
  <c r="AR10" i="39"/>
  <c r="AQ10" i="39"/>
  <c r="AP10" i="39"/>
  <c r="BV9" i="39"/>
  <c r="BU9" i="39"/>
  <c r="BT9" i="39"/>
  <c r="BS9" i="39"/>
  <c r="BR9" i="39"/>
  <c r="BQ9" i="39"/>
  <c r="BP9" i="39"/>
  <c r="BO9" i="39"/>
  <c r="BN9" i="39"/>
  <c r="BM9" i="39"/>
  <c r="BL9" i="39"/>
  <c r="BK9" i="39"/>
  <c r="BJ9" i="39"/>
  <c r="BI9" i="39"/>
  <c r="BD9" i="39"/>
  <c r="BC9" i="39"/>
  <c r="BB9" i="39"/>
  <c r="BA9" i="39"/>
  <c r="AZ9" i="39"/>
  <c r="AY9" i="39"/>
  <c r="AX9" i="39"/>
  <c r="AW9" i="39"/>
  <c r="AV9" i="39"/>
  <c r="AU9" i="39"/>
  <c r="AT9" i="39"/>
  <c r="AS9" i="39"/>
  <c r="AR9" i="39"/>
  <c r="AQ9" i="39"/>
  <c r="AP9" i="39"/>
  <c r="BV8" i="39"/>
  <c r="BU8" i="39"/>
  <c r="BT8" i="39"/>
  <c r="BS8" i="39"/>
  <c r="BR8" i="39"/>
  <c r="BQ8" i="39"/>
  <c r="BP8" i="39"/>
  <c r="BO8" i="39"/>
  <c r="BN8" i="39"/>
  <c r="BM8" i="39"/>
  <c r="BL8" i="39"/>
  <c r="BK8" i="39"/>
  <c r="BJ8" i="39"/>
  <c r="BI8" i="39"/>
  <c r="BD8" i="39"/>
  <c r="BC8" i="39"/>
  <c r="BB8" i="39"/>
  <c r="BA8" i="39"/>
  <c r="AZ8" i="39"/>
  <c r="AY8" i="39"/>
  <c r="AX8" i="39"/>
  <c r="AW8" i="39"/>
  <c r="AV8" i="39"/>
  <c r="AU8" i="39"/>
  <c r="AT8" i="39"/>
  <c r="AS8" i="39"/>
  <c r="AR8" i="39"/>
  <c r="AQ8" i="39"/>
  <c r="AP8" i="39"/>
  <c r="B5" i="39"/>
  <c r="BH14" i="39" l="1"/>
  <c r="BH8" i="39"/>
  <c r="BH12" i="39"/>
  <c r="BH9" i="39"/>
  <c r="BH13" i="39"/>
  <c r="BH17" i="39"/>
  <c r="BH21" i="39"/>
  <c r="BH25" i="39"/>
  <c r="BH18" i="39"/>
  <c r="BH22" i="39"/>
  <c r="BH26" i="39"/>
  <c r="BH10" i="39"/>
  <c r="BH11" i="39"/>
  <c r="BH15" i="39"/>
  <c r="BH19" i="39"/>
  <c r="BH23" i="39"/>
  <c r="BH16" i="39"/>
  <c r="BH20" i="39"/>
  <c r="BH24" i="39"/>
  <c r="AS88" i="27" l="1"/>
  <c r="AR88" i="27"/>
  <c r="AQ88" i="27"/>
  <c r="AP88" i="27"/>
  <c r="AO88" i="27"/>
  <c r="AN88" i="27"/>
  <c r="AM88" i="27"/>
  <c r="AL88" i="27"/>
  <c r="AK88" i="27"/>
  <c r="AJ88" i="27"/>
  <c r="AI88" i="27"/>
  <c r="AH88" i="27"/>
  <c r="AS87" i="27"/>
  <c r="AR87" i="27"/>
  <c r="AQ87" i="27"/>
  <c r="AP87" i="27"/>
  <c r="AO87" i="27"/>
  <c r="AN87" i="27"/>
  <c r="AM87" i="27"/>
  <c r="AL87" i="27"/>
  <c r="AK87" i="27"/>
  <c r="AJ87" i="27"/>
  <c r="AI87" i="27"/>
  <c r="AH87" i="27"/>
  <c r="AS86" i="27"/>
  <c r="AR86" i="27"/>
  <c r="AQ86" i="27"/>
  <c r="AP86" i="27"/>
  <c r="AO86" i="27"/>
  <c r="AN86" i="27"/>
  <c r="AM86" i="27"/>
  <c r="AL86" i="27"/>
  <c r="AK86" i="27"/>
  <c r="AJ86" i="27"/>
  <c r="AI86" i="27"/>
  <c r="AH86" i="27"/>
  <c r="AS85" i="27"/>
  <c r="AR85" i="27"/>
  <c r="AQ85" i="27"/>
  <c r="AP85" i="27"/>
  <c r="AO85" i="27"/>
  <c r="AN85" i="27"/>
  <c r="AM85" i="27"/>
  <c r="AL85" i="27"/>
  <c r="AK85" i="27"/>
  <c r="AJ85" i="27"/>
  <c r="AI85" i="27"/>
  <c r="AH85" i="27"/>
  <c r="AS84" i="27"/>
  <c r="AR84" i="27"/>
  <c r="AQ84" i="27"/>
  <c r="AP84" i="27"/>
  <c r="AO84" i="27"/>
  <c r="AN84" i="27"/>
  <c r="AM84" i="27"/>
  <c r="AL84" i="27"/>
  <c r="AK84" i="27"/>
  <c r="AJ84" i="27"/>
  <c r="AI84" i="27"/>
  <c r="AH84" i="27"/>
  <c r="AS83" i="27"/>
  <c r="AR83" i="27"/>
  <c r="AQ83" i="27"/>
  <c r="AP83" i="27"/>
  <c r="AO83" i="27"/>
  <c r="AN83" i="27"/>
  <c r="AM83" i="27"/>
  <c r="AL83" i="27"/>
  <c r="AK83" i="27"/>
  <c r="AJ83" i="27"/>
  <c r="AI83" i="27"/>
  <c r="AH83" i="27"/>
  <c r="AS82" i="27"/>
  <c r="AR82" i="27"/>
  <c r="AQ82" i="27"/>
  <c r="AP82" i="27"/>
  <c r="AO82" i="27"/>
  <c r="AN82" i="27"/>
  <c r="AM82" i="27"/>
  <c r="AL82" i="27"/>
  <c r="AK82" i="27"/>
  <c r="AJ82" i="27"/>
  <c r="AI82" i="27"/>
  <c r="AH82" i="27"/>
  <c r="AS81" i="27"/>
  <c r="AR81" i="27"/>
  <c r="AQ81" i="27"/>
  <c r="AP81" i="27"/>
  <c r="AO81" i="27"/>
  <c r="AN81" i="27"/>
  <c r="AM81" i="27"/>
  <c r="AL81" i="27"/>
  <c r="AK81" i="27"/>
  <c r="AJ81" i="27"/>
  <c r="AI81" i="27"/>
  <c r="AH81" i="27"/>
  <c r="AS80" i="27"/>
  <c r="AR80" i="27"/>
  <c r="AQ80" i="27"/>
  <c r="AP80" i="27"/>
  <c r="AO80" i="27"/>
  <c r="AN80" i="27"/>
  <c r="AM80" i="27"/>
  <c r="AL80" i="27"/>
  <c r="AK80" i="27"/>
  <c r="AJ80" i="27"/>
  <c r="AI80" i="27"/>
  <c r="AH80" i="27"/>
  <c r="AS79" i="27"/>
  <c r="AR79" i="27"/>
  <c r="AQ79" i="27"/>
  <c r="AP79" i="27"/>
  <c r="AO79" i="27"/>
  <c r="AN79" i="27"/>
  <c r="AM79" i="27"/>
  <c r="AL79" i="27"/>
  <c r="AK79" i="27"/>
  <c r="AJ79" i="27"/>
  <c r="AI79" i="27"/>
  <c r="AH79" i="27"/>
  <c r="AS78" i="27"/>
  <c r="AR78" i="27"/>
  <c r="AQ78" i="27"/>
  <c r="AP78" i="27"/>
  <c r="AO78" i="27"/>
  <c r="AN78" i="27"/>
  <c r="AM78" i="27"/>
  <c r="AL78" i="27"/>
  <c r="AK78" i="27"/>
  <c r="AJ78" i="27"/>
  <c r="AI78" i="27"/>
  <c r="AH78" i="27"/>
  <c r="AS77" i="27"/>
  <c r="AR77" i="27"/>
  <c r="AQ77" i="27"/>
  <c r="AP77" i="27"/>
  <c r="AO77" i="27"/>
  <c r="AN77" i="27"/>
  <c r="AM77" i="27"/>
  <c r="AL77" i="27"/>
  <c r="AK77" i="27"/>
  <c r="AJ77" i="27"/>
  <c r="AI77" i="27"/>
  <c r="AH77" i="27"/>
  <c r="AS76" i="27"/>
  <c r="AR76" i="27"/>
  <c r="AQ76" i="27"/>
  <c r="AP76" i="27"/>
  <c r="AO76" i="27"/>
  <c r="AN76" i="27"/>
  <c r="AM76" i="27"/>
  <c r="AL76" i="27"/>
  <c r="AK76" i="27"/>
  <c r="AJ76" i="27"/>
  <c r="AI76" i="27"/>
  <c r="AH76" i="27"/>
  <c r="AS75" i="27"/>
  <c r="AR75" i="27"/>
  <c r="AQ75" i="27"/>
  <c r="AP75" i="27"/>
  <c r="AO75" i="27"/>
  <c r="AN75" i="27"/>
  <c r="AM75" i="27"/>
  <c r="AL75" i="27"/>
  <c r="AK75" i="27"/>
  <c r="AJ75" i="27"/>
  <c r="AI75" i="27"/>
  <c r="AH75" i="27"/>
  <c r="AS66" i="27"/>
  <c r="AR66" i="27"/>
  <c r="AQ66" i="27"/>
  <c r="AP66" i="27"/>
  <c r="AO66" i="27"/>
  <c r="AN66" i="27"/>
  <c r="AM66" i="27"/>
  <c r="AL66" i="27"/>
  <c r="AK66" i="27"/>
  <c r="AJ66" i="27"/>
  <c r="AI66" i="27"/>
  <c r="AH66" i="27"/>
  <c r="AS65" i="27"/>
  <c r="AR65" i="27"/>
  <c r="AQ65" i="27"/>
  <c r="AP65" i="27"/>
  <c r="AO65" i="27"/>
  <c r="AN65" i="27"/>
  <c r="AM65" i="27"/>
  <c r="AL65" i="27"/>
  <c r="AK65" i="27"/>
  <c r="AJ65" i="27"/>
  <c r="AI65" i="27"/>
  <c r="AH65" i="27"/>
  <c r="AS64" i="27"/>
  <c r="AR64" i="27"/>
  <c r="AQ64" i="27"/>
  <c r="AP64" i="27"/>
  <c r="AO64" i="27"/>
  <c r="AN64" i="27"/>
  <c r="AM64" i="27"/>
  <c r="AL64" i="27"/>
  <c r="AK64" i="27"/>
  <c r="AJ64" i="27"/>
  <c r="AI64" i="27"/>
  <c r="AH64" i="27"/>
  <c r="AS63" i="27"/>
  <c r="AR63" i="27"/>
  <c r="AQ63" i="27"/>
  <c r="AP63" i="27"/>
  <c r="AO63" i="27"/>
  <c r="AN63" i="27"/>
  <c r="AM63" i="27"/>
  <c r="AL63" i="27"/>
  <c r="AK63" i="27"/>
  <c r="AJ63" i="27"/>
  <c r="AI63" i="27"/>
  <c r="AH63" i="27"/>
  <c r="AS62" i="27"/>
  <c r="AR62" i="27"/>
  <c r="AQ62" i="27"/>
  <c r="AP62" i="27"/>
  <c r="AO62" i="27"/>
  <c r="AN62" i="27"/>
  <c r="AM62" i="27"/>
  <c r="AL62" i="27"/>
  <c r="AK62" i="27"/>
  <c r="AJ62" i="27"/>
  <c r="AI62" i="27"/>
  <c r="AH62" i="27"/>
  <c r="P62" i="27"/>
  <c r="Q62" i="27" s="1"/>
  <c r="AS61" i="27"/>
  <c r="AR61" i="27"/>
  <c r="AQ61" i="27"/>
  <c r="AP61" i="27"/>
  <c r="AO61" i="27"/>
  <c r="AN61" i="27"/>
  <c r="AM61" i="27"/>
  <c r="AL61" i="27"/>
  <c r="AK61" i="27"/>
  <c r="AJ61" i="27"/>
  <c r="AI61" i="27"/>
  <c r="AH61" i="27"/>
  <c r="P61" i="27"/>
  <c r="Q61" i="27" s="1"/>
  <c r="AS60" i="27"/>
  <c r="AR60" i="27"/>
  <c r="AQ60" i="27"/>
  <c r="AP60" i="27"/>
  <c r="AO60" i="27"/>
  <c r="AN60" i="27"/>
  <c r="AM60" i="27"/>
  <c r="AL60" i="27"/>
  <c r="AK60" i="27"/>
  <c r="AJ60" i="27"/>
  <c r="AI60" i="27"/>
  <c r="AH60" i="27"/>
  <c r="P60" i="27"/>
  <c r="Q60" i="27" s="1"/>
  <c r="AS59" i="27"/>
  <c r="AR59" i="27"/>
  <c r="AQ59" i="27"/>
  <c r="AP59" i="27"/>
  <c r="AO59" i="27"/>
  <c r="AN59" i="27"/>
  <c r="AM59" i="27"/>
  <c r="AL59" i="27"/>
  <c r="AK59" i="27"/>
  <c r="AJ59" i="27"/>
  <c r="AI59" i="27"/>
  <c r="AH59" i="27"/>
  <c r="P59" i="27"/>
  <c r="Q59" i="27" s="1"/>
  <c r="AS58" i="27"/>
  <c r="AR58" i="27"/>
  <c r="AQ58" i="27"/>
  <c r="AP58" i="27"/>
  <c r="AO58" i="27"/>
  <c r="AN58" i="27"/>
  <c r="AM58" i="27"/>
  <c r="AL58" i="27"/>
  <c r="AK58" i="27"/>
  <c r="AJ58" i="27"/>
  <c r="AI58" i="27"/>
  <c r="AH58" i="27"/>
  <c r="P58" i="27"/>
  <c r="Q58" i="27" s="1"/>
  <c r="AS57" i="27"/>
  <c r="AR57" i="27"/>
  <c r="AQ57" i="27"/>
  <c r="AP57" i="27"/>
  <c r="AO57" i="27"/>
  <c r="AN57" i="27"/>
  <c r="AM57" i="27"/>
  <c r="AL57" i="27"/>
  <c r="AK57" i="27"/>
  <c r="AJ57" i="27"/>
  <c r="AI57" i="27"/>
  <c r="AH57" i="27"/>
  <c r="P57" i="27"/>
  <c r="Q57" i="27" s="1"/>
  <c r="AS56" i="27"/>
  <c r="AR56" i="27"/>
  <c r="AQ56" i="27"/>
  <c r="AP56" i="27"/>
  <c r="AO56" i="27"/>
  <c r="AN56" i="27"/>
  <c r="AM56" i="27"/>
  <c r="AL56" i="27"/>
  <c r="AK56" i="27"/>
  <c r="AJ56" i="27"/>
  <c r="AI56" i="27"/>
  <c r="AH56" i="27"/>
  <c r="P56" i="27"/>
  <c r="Q56" i="27" s="1"/>
  <c r="AS55" i="27"/>
  <c r="AR55" i="27"/>
  <c r="AQ55" i="27"/>
  <c r="AP55" i="27"/>
  <c r="AO55" i="27"/>
  <c r="AN55" i="27"/>
  <c r="AM55" i="27"/>
  <c r="AL55" i="27"/>
  <c r="AK55" i="27"/>
  <c r="AJ55" i="27"/>
  <c r="AI55" i="27"/>
  <c r="AH55" i="27"/>
  <c r="P55" i="27"/>
  <c r="Q55" i="27" s="1"/>
  <c r="AS54" i="27"/>
  <c r="AR54" i="27"/>
  <c r="AQ54" i="27"/>
  <c r="AP54" i="27"/>
  <c r="AO54" i="27"/>
  <c r="AN54" i="27"/>
  <c r="AM54" i="27"/>
  <c r="AL54" i="27"/>
  <c r="AK54" i="27"/>
  <c r="AJ54" i="27"/>
  <c r="AI54" i="27"/>
  <c r="AH54" i="27"/>
  <c r="P54" i="27"/>
  <c r="Q54" i="27" s="1"/>
  <c r="AS53" i="27"/>
  <c r="AR53" i="27"/>
  <c r="AQ53" i="27"/>
  <c r="AP53" i="27"/>
  <c r="AO53" i="27"/>
  <c r="AN53" i="27"/>
  <c r="AM53" i="27"/>
  <c r="AL53" i="27"/>
  <c r="AK53" i="27"/>
  <c r="AJ53" i="27"/>
  <c r="AI53" i="27"/>
  <c r="AH53" i="27"/>
  <c r="P53" i="27"/>
  <c r="Q53" i="27" s="1"/>
  <c r="P52" i="27"/>
  <c r="Q52" i="27" s="1"/>
  <c r="P51" i="27"/>
  <c r="Q51" i="27" s="1"/>
  <c r="AS43" i="27"/>
  <c r="BF43" i="27" s="1"/>
  <c r="AR43" i="27"/>
  <c r="BE43" i="27" s="1"/>
  <c r="AQ43" i="27"/>
  <c r="BD43" i="27" s="1"/>
  <c r="AP43" i="27"/>
  <c r="BC43" i="27" s="1"/>
  <c r="AO43" i="27"/>
  <c r="BB43" i="27" s="1"/>
  <c r="AN43" i="27"/>
  <c r="BA43" i="27" s="1"/>
  <c r="AM43" i="27"/>
  <c r="AZ43" i="27" s="1"/>
  <c r="AL43" i="27"/>
  <c r="AY43" i="27" s="1"/>
  <c r="AK43" i="27"/>
  <c r="AX43" i="27" s="1"/>
  <c r="AJ43" i="27"/>
  <c r="AW43" i="27" s="1"/>
  <c r="AI43" i="27"/>
  <c r="AV43" i="27" s="1"/>
  <c r="AH43" i="27"/>
  <c r="AU43" i="27" s="1"/>
  <c r="AS42" i="27"/>
  <c r="BF42" i="27" s="1"/>
  <c r="AR42" i="27"/>
  <c r="BE42" i="27" s="1"/>
  <c r="AQ42" i="27"/>
  <c r="BD42" i="27" s="1"/>
  <c r="AP42" i="27"/>
  <c r="BC42" i="27" s="1"/>
  <c r="AO42" i="27"/>
  <c r="BB42" i="27" s="1"/>
  <c r="AN42" i="27"/>
  <c r="BA42" i="27" s="1"/>
  <c r="AM42" i="27"/>
  <c r="AZ42" i="27" s="1"/>
  <c r="AL42" i="27"/>
  <c r="AY42" i="27" s="1"/>
  <c r="AK42" i="27"/>
  <c r="AX42" i="27" s="1"/>
  <c r="AJ42" i="27"/>
  <c r="AW42" i="27" s="1"/>
  <c r="AI42" i="27"/>
  <c r="AV42" i="27" s="1"/>
  <c r="AH42" i="27"/>
  <c r="AU42" i="27" s="1"/>
  <c r="AS41" i="27"/>
  <c r="BF41" i="27" s="1"/>
  <c r="AR41" i="27"/>
  <c r="BE41" i="27" s="1"/>
  <c r="AQ41" i="27"/>
  <c r="BD41" i="27" s="1"/>
  <c r="AP41" i="27"/>
  <c r="BC41" i="27" s="1"/>
  <c r="AO41" i="27"/>
  <c r="BB41" i="27" s="1"/>
  <c r="AN41" i="27"/>
  <c r="BA41" i="27" s="1"/>
  <c r="AM41" i="27"/>
  <c r="AZ41" i="27" s="1"/>
  <c r="AL41" i="27"/>
  <c r="AY41" i="27" s="1"/>
  <c r="AK41" i="27"/>
  <c r="AX41" i="27" s="1"/>
  <c r="AJ41" i="27"/>
  <c r="AW41" i="27" s="1"/>
  <c r="AI41" i="27"/>
  <c r="AV41" i="27" s="1"/>
  <c r="AH41" i="27"/>
  <c r="AU41" i="27" s="1"/>
  <c r="AS40" i="27"/>
  <c r="BF40" i="27" s="1"/>
  <c r="AR40" i="27"/>
  <c r="BE40" i="27" s="1"/>
  <c r="AQ40" i="27"/>
  <c r="BD40" i="27" s="1"/>
  <c r="AP40" i="27"/>
  <c r="BC40" i="27" s="1"/>
  <c r="AO40" i="27"/>
  <c r="BB40" i="27" s="1"/>
  <c r="AN40" i="27"/>
  <c r="BA40" i="27" s="1"/>
  <c r="AM40" i="27"/>
  <c r="AZ40" i="27" s="1"/>
  <c r="AL40" i="27"/>
  <c r="AY40" i="27" s="1"/>
  <c r="AK40" i="27"/>
  <c r="AX40" i="27" s="1"/>
  <c r="AJ40" i="27"/>
  <c r="AW40" i="27" s="1"/>
  <c r="AI40" i="27"/>
  <c r="AV40" i="27" s="1"/>
  <c r="AH40" i="27"/>
  <c r="AU40" i="27" s="1"/>
  <c r="AS39" i="27"/>
  <c r="BF39" i="27" s="1"/>
  <c r="AR39" i="27"/>
  <c r="BE39" i="27" s="1"/>
  <c r="AQ39" i="27"/>
  <c r="BD39" i="27" s="1"/>
  <c r="AP39" i="27"/>
  <c r="BC39" i="27" s="1"/>
  <c r="AO39" i="27"/>
  <c r="BB39" i="27" s="1"/>
  <c r="AN39" i="27"/>
  <c r="BA39" i="27" s="1"/>
  <c r="AM39" i="27"/>
  <c r="AZ39" i="27" s="1"/>
  <c r="AL39" i="27"/>
  <c r="AY39" i="27" s="1"/>
  <c r="AK39" i="27"/>
  <c r="AX39" i="27" s="1"/>
  <c r="AJ39" i="27"/>
  <c r="AW39" i="27" s="1"/>
  <c r="AI39" i="27"/>
  <c r="AV39" i="27" s="1"/>
  <c r="AH39" i="27"/>
  <c r="AU39" i="27" s="1"/>
  <c r="AS38" i="27"/>
  <c r="BF38" i="27" s="1"/>
  <c r="AR38" i="27"/>
  <c r="BE38" i="27" s="1"/>
  <c r="AQ38" i="27"/>
  <c r="BD38" i="27" s="1"/>
  <c r="AP38" i="27"/>
  <c r="BC38" i="27" s="1"/>
  <c r="AO38" i="27"/>
  <c r="BB38" i="27" s="1"/>
  <c r="AN38" i="27"/>
  <c r="BA38" i="27" s="1"/>
  <c r="AM38" i="27"/>
  <c r="AZ38" i="27" s="1"/>
  <c r="AL38" i="27"/>
  <c r="AY38" i="27" s="1"/>
  <c r="AK38" i="27"/>
  <c r="AX38" i="27" s="1"/>
  <c r="AJ38" i="27"/>
  <c r="AW38" i="27" s="1"/>
  <c r="AI38" i="27"/>
  <c r="AV38" i="27" s="1"/>
  <c r="AH38" i="27"/>
  <c r="AU38" i="27" s="1"/>
  <c r="AS37" i="27"/>
  <c r="BF37" i="27" s="1"/>
  <c r="AR37" i="27"/>
  <c r="BE37" i="27" s="1"/>
  <c r="AQ37" i="27"/>
  <c r="BD37" i="27" s="1"/>
  <c r="AP37" i="27"/>
  <c r="BC37" i="27" s="1"/>
  <c r="AO37" i="27"/>
  <c r="BB37" i="27" s="1"/>
  <c r="AN37" i="27"/>
  <c r="BA37" i="27" s="1"/>
  <c r="AM37" i="27"/>
  <c r="AZ37" i="27" s="1"/>
  <c r="AL37" i="27"/>
  <c r="AY37" i="27" s="1"/>
  <c r="AK37" i="27"/>
  <c r="AX37" i="27" s="1"/>
  <c r="AJ37" i="27"/>
  <c r="AW37" i="27" s="1"/>
  <c r="AI37" i="27"/>
  <c r="AV37" i="27" s="1"/>
  <c r="AH37" i="27"/>
  <c r="AU37" i="27" s="1"/>
  <c r="AS36" i="27"/>
  <c r="BF36" i="27" s="1"/>
  <c r="AR36" i="27"/>
  <c r="BE36" i="27" s="1"/>
  <c r="AQ36" i="27"/>
  <c r="BD36" i="27" s="1"/>
  <c r="AP36" i="27"/>
  <c r="BC36" i="27" s="1"/>
  <c r="AO36" i="27"/>
  <c r="BB36" i="27" s="1"/>
  <c r="AN36" i="27"/>
  <c r="BA36" i="27" s="1"/>
  <c r="AM36" i="27"/>
  <c r="AZ36" i="27" s="1"/>
  <c r="AL36" i="27"/>
  <c r="AY36" i="27" s="1"/>
  <c r="AK36" i="27"/>
  <c r="AX36" i="27" s="1"/>
  <c r="AJ36" i="27"/>
  <c r="AW36" i="27" s="1"/>
  <c r="AI36" i="27"/>
  <c r="AV36" i="27" s="1"/>
  <c r="AH36" i="27"/>
  <c r="AU36" i="27" s="1"/>
  <c r="AS35" i="27"/>
  <c r="BF35" i="27" s="1"/>
  <c r="AR35" i="27"/>
  <c r="BE35" i="27" s="1"/>
  <c r="AQ35" i="27"/>
  <c r="BD35" i="27" s="1"/>
  <c r="AP35" i="27"/>
  <c r="BC35" i="27" s="1"/>
  <c r="AO35" i="27"/>
  <c r="BB35" i="27" s="1"/>
  <c r="AN35" i="27"/>
  <c r="BA35" i="27" s="1"/>
  <c r="AM35" i="27"/>
  <c r="AZ35" i="27" s="1"/>
  <c r="AL35" i="27"/>
  <c r="AY35" i="27" s="1"/>
  <c r="AK35" i="27"/>
  <c r="AX35" i="27" s="1"/>
  <c r="AJ35" i="27"/>
  <c r="AW35" i="27" s="1"/>
  <c r="AI35" i="27"/>
  <c r="AV35" i="27" s="1"/>
  <c r="AH35" i="27"/>
  <c r="AU35" i="27" s="1"/>
  <c r="AS34" i="27"/>
  <c r="BF34" i="27" s="1"/>
  <c r="AR34" i="27"/>
  <c r="BE34" i="27" s="1"/>
  <c r="AQ34" i="27"/>
  <c r="BD34" i="27" s="1"/>
  <c r="AP34" i="27"/>
  <c r="BC34" i="27" s="1"/>
  <c r="AO34" i="27"/>
  <c r="BB34" i="27" s="1"/>
  <c r="AN34" i="27"/>
  <c r="BA34" i="27" s="1"/>
  <c r="AM34" i="27"/>
  <c r="AZ34" i="27" s="1"/>
  <c r="AL34" i="27"/>
  <c r="AY34" i="27" s="1"/>
  <c r="AK34" i="27"/>
  <c r="AX34" i="27" s="1"/>
  <c r="AJ34" i="27"/>
  <c r="AW34" i="27" s="1"/>
  <c r="AI34" i="27"/>
  <c r="AV34" i="27" s="1"/>
  <c r="AH34" i="27"/>
  <c r="AU34" i="27" s="1"/>
  <c r="AS33" i="27"/>
  <c r="BF33" i="27" s="1"/>
  <c r="AR33" i="27"/>
  <c r="BE33" i="27" s="1"/>
  <c r="AQ33" i="27"/>
  <c r="BD33" i="27" s="1"/>
  <c r="AP33" i="27"/>
  <c r="BC33" i="27" s="1"/>
  <c r="AO33" i="27"/>
  <c r="BB33" i="27" s="1"/>
  <c r="AN33" i="27"/>
  <c r="BA33" i="27" s="1"/>
  <c r="AM33" i="27"/>
  <c r="AZ33" i="27" s="1"/>
  <c r="AL33" i="27"/>
  <c r="AY33" i="27" s="1"/>
  <c r="AK33" i="27"/>
  <c r="AX33" i="27" s="1"/>
  <c r="AJ33" i="27"/>
  <c r="AW33" i="27" s="1"/>
  <c r="AI33" i="27"/>
  <c r="AV33" i="27" s="1"/>
  <c r="AH33" i="27"/>
  <c r="AU33" i="27" s="1"/>
  <c r="AS32" i="27"/>
  <c r="BF32" i="27" s="1"/>
  <c r="AR32" i="27"/>
  <c r="BE32" i="27" s="1"/>
  <c r="AQ32" i="27"/>
  <c r="BD32" i="27" s="1"/>
  <c r="AP32" i="27"/>
  <c r="BC32" i="27" s="1"/>
  <c r="AO32" i="27"/>
  <c r="BB32" i="27" s="1"/>
  <c r="AN32" i="27"/>
  <c r="BA32" i="27" s="1"/>
  <c r="AM32" i="27"/>
  <c r="AZ32" i="27" s="1"/>
  <c r="AL32" i="27"/>
  <c r="AY32" i="27" s="1"/>
  <c r="AK32" i="27"/>
  <c r="AX32" i="27" s="1"/>
  <c r="AJ32" i="27"/>
  <c r="AW32" i="27" s="1"/>
  <c r="AI32" i="27"/>
  <c r="AV32" i="27" s="1"/>
  <c r="AH32" i="27"/>
  <c r="AU32" i="27" s="1"/>
  <c r="AS31" i="27"/>
  <c r="BF31" i="27" s="1"/>
  <c r="AR31" i="27"/>
  <c r="BE31" i="27" s="1"/>
  <c r="AQ31" i="27"/>
  <c r="BD31" i="27" s="1"/>
  <c r="AP31" i="27"/>
  <c r="BC31" i="27" s="1"/>
  <c r="AO31" i="27"/>
  <c r="BB31" i="27" s="1"/>
  <c r="AN31" i="27"/>
  <c r="BA31" i="27" s="1"/>
  <c r="AM31" i="27"/>
  <c r="AZ31" i="27" s="1"/>
  <c r="AL31" i="27"/>
  <c r="AY31" i="27" s="1"/>
  <c r="AK31" i="27"/>
  <c r="AX31" i="27" s="1"/>
  <c r="AJ31" i="27"/>
  <c r="AW31" i="27" s="1"/>
  <c r="AI31" i="27"/>
  <c r="AV31" i="27" s="1"/>
  <c r="AH31" i="27"/>
  <c r="AU31" i="27" s="1"/>
  <c r="AS30" i="27"/>
  <c r="BF30" i="27" s="1"/>
  <c r="AR30" i="27"/>
  <c r="BE30" i="27" s="1"/>
  <c r="AQ30" i="27"/>
  <c r="BD30" i="27" s="1"/>
  <c r="AP30" i="27"/>
  <c r="BC30" i="27" s="1"/>
  <c r="AO30" i="27"/>
  <c r="BB30" i="27" s="1"/>
  <c r="AN30" i="27"/>
  <c r="BA30" i="27" s="1"/>
  <c r="AM30" i="27"/>
  <c r="AZ30" i="27" s="1"/>
  <c r="AL30" i="27"/>
  <c r="AY30" i="27" s="1"/>
  <c r="AK30" i="27"/>
  <c r="AX30" i="27" s="1"/>
  <c r="AJ30" i="27"/>
  <c r="AW30" i="27" s="1"/>
  <c r="AI30" i="27"/>
  <c r="AV30" i="27" s="1"/>
  <c r="AH30" i="27"/>
  <c r="AU30" i="27" s="1"/>
  <c r="AS29" i="27"/>
  <c r="BF29" i="27" s="1"/>
  <c r="AR29" i="27"/>
  <c r="BE29" i="27" s="1"/>
  <c r="AQ29" i="27"/>
  <c r="BD29" i="27" s="1"/>
  <c r="AP29" i="27"/>
  <c r="BC29" i="27" s="1"/>
  <c r="AO29" i="27"/>
  <c r="BB29" i="27" s="1"/>
  <c r="AN29" i="27"/>
  <c r="BA29" i="27" s="1"/>
  <c r="AM29" i="27"/>
  <c r="AZ29" i="27" s="1"/>
  <c r="AL29" i="27"/>
  <c r="AY29" i="27" s="1"/>
  <c r="AK29" i="27"/>
  <c r="AX29" i="27" s="1"/>
  <c r="AJ29" i="27"/>
  <c r="AW29" i="27" s="1"/>
  <c r="AI29" i="27"/>
  <c r="AV29" i="27" s="1"/>
  <c r="AH29" i="27"/>
  <c r="AU29" i="27" s="1"/>
  <c r="AS28" i="27"/>
  <c r="BF28" i="27" s="1"/>
  <c r="AR28" i="27"/>
  <c r="BE28" i="27" s="1"/>
  <c r="AQ28" i="27"/>
  <c r="BD28" i="27" s="1"/>
  <c r="AP28" i="27"/>
  <c r="BC28" i="27" s="1"/>
  <c r="AO28" i="27"/>
  <c r="BB28" i="27" s="1"/>
  <c r="AN28" i="27"/>
  <c r="BA28" i="27" s="1"/>
  <c r="AM28" i="27"/>
  <c r="AZ28" i="27" s="1"/>
  <c r="AL28" i="27"/>
  <c r="AY28" i="27" s="1"/>
  <c r="AK28" i="27"/>
  <c r="AX28" i="27" s="1"/>
  <c r="AJ28" i="27"/>
  <c r="AW28" i="27" s="1"/>
  <c r="AI28" i="27"/>
  <c r="AV28" i="27" s="1"/>
  <c r="AH28" i="27"/>
  <c r="AU28" i="27" s="1"/>
  <c r="AS20" i="27"/>
  <c r="BF20" i="27" s="1"/>
  <c r="AR20" i="27"/>
  <c r="BE20" i="27" s="1"/>
  <c r="AQ20" i="27"/>
  <c r="BD20" i="27" s="1"/>
  <c r="AP20" i="27"/>
  <c r="BC20" i="27" s="1"/>
  <c r="AO20" i="27"/>
  <c r="BB20" i="27" s="1"/>
  <c r="AN20" i="27"/>
  <c r="BA20" i="27" s="1"/>
  <c r="AM20" i="27"/>
  <c r="AZ20" i="27" s="1"/>
  <c r="AL20" i="27"/>
  <c r="AY20" i="27" s="1"/>
  <c r="AK20" i="27"/>
  <c r="AX20" i="27" s="1"/>
  <c r="AJ20" i="27"/>
  <c r="AW20" i="27" s="1"/>
  <c r="AI20" i="27"/>
  <c r="AV20" i="27" s="1"/>
  <c r="AH20" i="27"/>
  <c r="AU20" i="27" s="1"/>
  <c r="AS19" i="27"/>
  <c r="BF19" i="27" s="1"/>
  <c r="AR19" i="27"/>
  <c r="BE19" i="27" s="1"/>
  <c r="AQ19" i="27"/>
  <c r="BD19" i="27" s="1"/>
  <c r="AP19" i="27"/>
  <c r="BC19" i="27" s="1"/>
  <c r="AO19" i="27"/>
  <c r="BB19" i="27" s="1"/>
  <c r="AN19" i="27"/>
  <c r="BA19" i="27" s="1"/>
  <c r="AM19" i="27"/>
  <c r="AZ19" i="27" s="1"/>
  <c r="AL19" i="27"/>
  <c r="AY19" i="27" s="1"/>
  <c r="AK19" i="27"/>
  <c r="AX19" i="27" s="1"/>
  <c r="AJ19" i="27"/>
  <c r="AW19" i="27" s="1"/>
  <c r="AI19" i="27"/>
  <c r="AV19" i="27" s="1"/>
  <c r="AH19" i="27"/>
  <c r="AU19" i="27" s="1"/>
  <c r="AS18" i="27"/>
  <c r="BF18" i="27" s="1"/>
  <c r="AR18" i="27"/>
  <c r="BE18" i="27" s="1"/>
  <c r="AQ18" i="27"/>
  <c r="BD18" i="27" s="1"/>
  <c r="AP18" i="27"/>
  <c r="BC18" i="27" s="1"/>
  <c r="AO18" i="27"/>
  <c r="BB18" i="27" s="1"/>
  <c r="AN18" i="27"/>
  <c r="BA18" i="27" s="1"/>
  <c r="AM18" i="27"/>
  <c r="AZ18" i="27" s="1"/>
  <c r="AL18" i="27"/>
  <c r="AY18" i="27" s="1"/>
  <c r="AK18" i="27"/>
  <c r="AX18" i="27" s="1"/>
  <c r="AJ18" i="27"/>
  <c r="AW18" i="27" s="1"/>
  <c r="AI18" i="27"/>
  <c r="AV18" i="27" s="1"/>
  <c r="AH18" i="27"/>
  <c r="AU18" i="27" s="1"/>
  <c r="AS17" i="27"/>
  <c r="BF17" i="27" s="1"/>
  <c r="AR17" i="27"/>
  <c r="BE17" i="27" s="1"/>
  <c r="AQ17" i="27"/>
  <c r="BD17" i="27" s="1"/>
  <c r="AP17" i="27"/>
  <c r="BC17" i="27" s="1"/>
  <c r="AO17" i="27"/>
  <c r="BB17" i="27" s="1"/>
  <c r="AN17" i="27"/>
  <c r="BA17" i="27" s="1"/>
  <c r="AM17" i="27"/>
  <c r="AZ17" i="27" s="1"/>
  <c r="AL17" i="27"/>
  <c r="AY17" i="27" s="1"/>
  <c r="AK17" i="27"/>
  <c r="AX17" i="27" s="1"/>
  <c r="AJ17" i="27"/>
  <c r="AW17" i="27" s="1"/>
  <c r="AI17" i="27"/>
  <c r="AV17" i="27" s="1"/>
  <c r="AH17" i="27"/>
  <c r="AU17" i="27" s="1"/>
  <c r="AS16" i="27"/>
  <c r="BF16" i="27" s="1"/>
  <c r="AR16" i="27"/>
  <c r="BE16" i="27" s="1"/>
  <c r="AQ16" i="27"/>
  <c r="BD16" i="27" s="1"/>
  <c r="AP16" i="27"/>
  <c r="BC16" i="27" s="1"/>
  <c r="AO16" i="27"/>
  <c r="BB16" i="27" s="1"/>
  <c r="AN16" i="27"/>
  <c r="BA16" i="27" s="1"/>
  <c r="AM16" i="27"/>
  <c r="AZ16" i="27" s="1"/>
  <c r="AL16" i="27"/>
  <c r="AY16" i="27" s="1"/>
  <c r="AK16" i="27"/>
  <c r="AX16" i="27" s="1"/>
  <c r="AJ16" i="27"/>
  <c r="AW16" i="27" s="1"/>
  <c r="AI16" i="27"/>
  <c r="AV16" i="27" s="1"/>
  <c r="AH16" i="27"/>
  <c r="AU16" i="27" s="1"/>
  <c r="AS15" i="27"/>
  <c r="BF15" i="27" s="1"/>
  <c r="AR15" i="27"/>
  <c r="BE15" i="27" s="1"/>
  <c r="AQ15" i="27"/>
  <c r="BD15" i="27" s="1"/>
  <c r="AP15" i="27"/>
  <c r="BC15" i="27" s="1"/>
  <c r="AO15" i="27"/>
  <c r="BB15" i="27" s="1"/>
  <c r="AN15" i="27"/>
  <c r="BA15" i="27" s="1"/>
  <c r="AM15" i="27"/>
  <c r="AZ15" i="27" s="1"/>
  <c r="AL15" i="27"/>
  <c r="AY15" i="27" s="1"/>
  <c r="AK15" i="27"/>
  <c r="AX15" i="27" s="1"/>
  <c r="AJ15" i="27"/>
  <c r="AW15" i="27" s="1"/>
  <c r="AI15" i="27"/>
  <c r="AV15" i="27" s="1"/>
  <c r="AH15" i="27"/>
  <c r="AU15" i="27" s="1"/>
  <c r="AS14" i="27"/>
  <c r="BF14" i="27" s="1"/>
  <c r="AR14" i="27"/>
  <c r="BE14" i="27" s="1"/>
  <c r="AQ14" i="27"/>
  <c r="BD14" i="27" s="1"/>
  <c r="AP14" i="27"/>
  <c r="BC14" i="27" s="1"/>
  <c r="AO14" i="27"/>
  <c r="BB14" i="27" s="1"/>
  <c r="AN14" i="27"/>
  <c r="BA14" i="27" s="1"/>
  <c r="AM14" i="27"/>
  <c r="AZ14" i="27" s="1"/>
  <c r="AL14" i="27"/>
  <c r="AY14" i="27" s="1"/>
  <c r="AK14" i="27"/>
  <c r="AX14" i="27" s="1"/>
  <c r="AJ14" i="27"/>
  <c r="AW14" i="27" s="1"/>
  <c r="AI14" i="27"/>
  <c r="AV14" i="27" s="1"/>
  <c r="AH14" i="27"/>
  <c r="AU14" i="27" s="1"/>
  <c r="AS13" i="27"/>
  <c r="BF13" i="27" s="1"/>
  <c r="AR13" i="27"/>
  <c r="BE13" i="27" s="1"/>
  <c r="AQ13" i="27"/>
  <c r="BD13" i="27" s="1"/>
  <c r="AP13" i="27"/>
  <c r="BC13" i="27" s="1"/>
  <c r="AO13" i="27"/>
  <c r="BB13" i="27" s="1"/>
  <c r="AN13" i="27"/>
  <c r="BA13" i="27" s="1"/>
  <c r="AM13" i="27"/>
  <c r="AZ13" i="27" s="1"/>
  <c r="AL13" i="27"/>
  <c r="AY13" i="27" s="1"/>
  <c r="AK13" i="27"/>
  <c r="AX13" i="27" s="1"/>
  <c r="AJ13" i="27"/>
  <c r="AW13" i="27" s="1"/>
  <c r="AI13" i="27"/>
  <c r="AV13" i="27" s="1"/>
  <c r="AH13" i="27"/>
  <c r="AU13" i="27" s="1"/>
  <c r="AS12" i="27"/>
  <c r="BF12" i="27" s="1"/>
  <c r="AR12" i="27"/>
  <c r="BE12" i="27" s="1"/>
  <c r="AQ12" i="27"/>
  <c r="BD12" i="27" s="1"/>
  <c r="AP12" i="27"/>
  <c r="BC12" i="27" s="1"/>
  <c r="AO12" i="27"/>
  <c r="BB12" i="27" s="1"/>
  <c r="AN12" i="27"/>
  <c r="BA12" i="27" s="1"/>
  <c r="AM12" i="27"/>
  <c r="AZ12" i="27" s="1"/>
  <c r="AL12" i="27"/>
  <c r="AY12" i="27" s="1"/>
  <c r="AK12" i="27"/>
  <c r="AX12" i="27" s="1"/>
  <c r="AJ12" i="27"/>
  <c r="AW12" i="27" s="1"/>
  <c r="AI12" i="27"/>
  <c r="AV12" i="27" s="1"/>
  <c r="AH12" i="27"/>
  <c r="AU12" i="27" s="1"/>
  <c r="AS11" i="27"/>
  <c r="BF11" i="27" s="1"/>
  <c r="AR11" i="27"/>
  <c r="BE11" i="27" s="1"/>
  <c r="AQ11" i="27"/>
  <c r="BD11" i="27" s="1"/>
  <c r="AP11" i="27"/>
  <c r="BC11" i="27" s="1"/>
  <c r="AO11" i="27"/>
  <c r="BB11" i="27" s="1"/>
  <c r="AN11" i="27"/>
  <c r="BA11" i="27" s="1"/>
  <c r="AM11" i="27"/>
  <c r="AZ11" i="27" s="1"/>
  <c r="AL11" i="27"/>
  <c r="AY11" i="27" s="1"/>
  <c r="AK11" i="27"/>
  <c r="AX11" i="27" s="1"/>
  <c r="AJ11" i="27"/>
  <c r="AW11" i="27" s="1"/>
  <c r="AI11" i="27"/>
  <c r="AV11" i="27" s="1"/>
  <c r="AH11" i="27"/>
  <c r="AU11" i="27" s="1"/>
  <c r="AS10" i="27"/>
  <c r="BF10" i="27" s="1"/>
  <c r="AR10" i="27"/>
  <c r="BE10" i="27" s="1"/>
  <c r="AQ10" i="27"/>
  <c r="BD10" i="27" s="1"/>
  <c r="AP10" i="27"/>
  <c r="BC10" i="27" s="1"/>
  <c r="AO10" i="27"/>
  <c r="BB10" i="27" s="1"/>
  <c r="AN10" i="27"/>
  <c r="BA10" i="27" s="1"/>
  <c r="AM10" i="27"/>
  <c r="AZ10" i="27" s="1"/>
  <c r="AL10" i="27"/>
  <c r="AY10" i="27" s="1"/>
  <c r="AK10" i="27"/>
  <c r="AX10" i="27" s="1"/>
  <c r="AJ10" i="27"/>
  <c r="AW10" i="27" s="1"/>
  <c r="AI10" i="27"/>
  <c r="AV10" i="27" s="1"/>
  <c r="AH10" i="27"/>
  <c r="AU10" i="27" s="1"/>
  <c r="AS9" i="27"/>
  <c r="BF9" i="27" s="1"/>
  <c r="AR9" i="27"/>
  <c r="BE9" i="27" s="1"/>
  <c r="AQ9" i="27"/>
  <c r="BD9" i="27" s="1"/>
  <c r="AP9" i="27"/>
  <c r="BC9" i="27" s="1"/>
  <c r="AO9" i="27"/>
  <c r="BB9" i="27" s="1"/>
  <c r="AN9" i="27"/>
  <c r="BA9" i="27" s="1"/>
  <c r="AM9" i="27"/>
  <c r="AZ9" i="27" s="1"/>
  <c r="AL9" i="27"/>
  <c r="AY9" i="27" s="1"/>
  <c r="AK9" i="27"/>
  <c r="AX9" i="27" s="1"/>
  <c r="AJ9" i="27"/>
  <c r="AW9" i="27" s="1"/>
  <c r="AI9" i="27"/>
  <c r="AV9" i="27" s="1"/>
  <c r="AH9" i="27"/>
  <c r="AU9" i="27" s="1"/>
  <c r="AS8" i="27"/>
  <c r="BF8" i="27" s="1"/>
  <c r="AR8" i="27"/>
  <c r="BE8" i="27" s="1"/>
  <c r="AQ8" i="27"/>
  <c r="BD8" i="27" s="1"/>
  <c r="AP8" i="27"/>
  <c r="BC8" i="27" s="1"/>
  <c r="AO8" i="27"/>
  <c r="BB8" i="27" s="1"/>
  <c r="AN8" i="27"/>
  <c r="BA8" i="27" s="1"/>
  <c r="AM8" i="27"/>
  <c r="AZ8" i="27" s="1"/>
  <c r="AL8" i="27"/>
  <c r="AY8" i="27" s="1"/>
  <c r="AK8" i="27"/>
  <c r="AX8" i="27" s="1"/>
  <c r="AJ8" i="27"/>
  <c r="AW8" i="27" s="1"/>
  <c r="AI8" i="27"/>
  <c r="AV8" i="27" s="1"/>
  <c r="AH8" i="27"/>
  <c r="AU8" i="27" s="1"/>
  <c r="AS7" i="27"/>
  <c r="BF7" i="27" s="1"/>
  <c r="AR7" i="27"/>
  <c r="BE7" i="27" s="1"/>
  <c r="AQ7" i="27"/>
  <c r="BD7" i="27" s="1"/>
  <c r="AP7" i="27"/>
  <c r="BC7" i="27" s="1"/>
  <c r="AO7" i="27"/>
  <c r="BB7" i="27" s="1"/>
  <c r="AN7" i="27"/>
  <c r="BA7" i="27" s="1"/>
  <c r="AM7" i="27"/>
  <c r="AZ7" i="27" s="1"/>
  <c r="AL7" i="27"/>
  <c r="AY7" i="27" s="1"/>
  <c r="AK7" i="27"/>
  <c r="AX7" i="27" s="1"/>
  <c r="AJ7" i="27"/>
  <c r="AW7" i="27" s="1"/>
  <c r="AI7" i="27"/>
  <c r="AV7" i="27" s="1"/>
  <c r="AH7" i="27"/>
  <c r="AU7" i="27" s="1"/>
  <c r="AS6" i="27"/>
  <c r="BF6" i="27" s="1"/>
  <c r="AR6" i="27"/>
  <c r="BE6" i="27" s="1"/>
  <c r="AQ6" i="27"/>
  <c r="BD6" i="27" s="1"/>
  <c r="AP6" i="27"/>
  <c r="BC6" i="27" s="1"/>
  <c r="AO6" i="27"/>
  <c r="BB6" i="27" s="1"/>
  <c r="AN6" i="27"/>
  <c r="BA6" i="27" s="1"/>
  <c r="AM6" i="27"/>
  <c r="AZ6" i="27" s="1"/>
  <c r="AL6" i="27"/>
  <c r="AY6" i="27" s="1"/>
  <c r="AK6" i="27"/>
  <c r="AX6" i="27" s="1"/>
  <c r="AJ6" i="27"/>
  <c r="AW6" i="27" s="1"/>
  <c r="AI6" i="27"/>
  <c r="AV6" i="27" s="1"/>
  <c r="AH6" i="27"/>
  <c r="AU6" i="27" s="1"/>
  <c r="AS5" i="27"/>
  <c r="BF5" i="27" s="1"/>
  <c r="AR5" i="27"/>
  <c r="BE5" i="27" s="1"/>
  <c r="AQ5" i="27"/>
  <c r="BD5" i="27" s="1"/>
  <c r="AP5" i="27"/>
  <c r="BC5" i="27" s="1"/>
  <c r="AO5" i="27"/>
  <c r="BB5" i="27" s="1"/>
  <c r="AN5" i="27"/>
  <c r="BA5" i="27" s="1"/>
  <c r="AM5" i="27"/>
  <c r="AZ5" i="27" s="1"/>
  <c r="AL5" i="27"/>
  <c r="AY5" i="27" s="1"/>
  <c r="AK5" i="27"/>
  <c r="AX5" i="27" s="1"/>
  <c r="AJ5" i="27"/>
  <c r="AW5" i="27" s="1"/>
  <c r="AI5" i="27"/>
  <c r="AV5" i="27" s="1"/>
  <c r="AH5" i="27"/>
  <c r="AU5" i="2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 TianYi</author>
  </authors>
  <commentList>
    <comment ref="AA4" authorId="0" shapeId="0" xr:uid="{00000000-0006-0000-0200-000001000000}">
      <text>
        <r>
          <rPr>
            <b/>
            <sz val="9"/>
            <color indexed="81"/>
            <rFont val="宋体"/>
            <family val="3"/>
            <charset val="134"/>
          </rPr>
          <t>Ma TianYi:</t>
        </r>
        <r>
          <rPr>
            <sz val="9"/>
            <color indexed="81"/>
            <rFont val="宋体"/>
            <family val="3"/>
            <charset val="134"/>
          </rPr>
          <t xml:space="preserve">
该列不为数值,SOC最多12列,从第4列至第15列</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Zhang ShiChang</author>
  </authors>
  <commentList>
    <comment ref="B33" authorId="0" shapeId="0" xr:uid="{00000000-0006-0000-0300-000001000000}">
      <text>
        <r>
          <rPr>
            <b/>
            <sz val="9"/>
            <color indexed="81"/>
            <rFont val="宋体"/>
            <family val="3"/>
            <charset val="134"/>
          </rPr>
          <t>Zhang ShiChang:</t>
        </r>
        <r>
          <rPr>
            <sz val="9"/>
            <color indexed="81"/>
            <rFont val="宋体"/>
            <family val="3"/>
            <charset val="134"/>
          </rPr>
          <t xml:space="preserve">
可选择填写</t>
        </r>
      </text>
    </comment>
    <comment ref="B61" authorId="0" shapeId="0" xr:uid="{00000000-0006-0000-0300-000002000000}">
      <text>
        <r>
          <rPr>
            <b/>
            <sz val="9"/>
            <color indexed="81"/>
            <rFont val="宋体"/>
            <family val="3"/>
            <charset val="134"/>
          </rPr>
          <t>Zhang ShiChang:</t>
        </r>
        <r>
          <rPr>
            <sz val="9"/>
            <color indexed="81"/>
            <rFont val="宋体"/>
            <family val="3"/>
            <charset val="134"/>
          </rPr>
          <t xml:space="preserve">
可选择性填写
如果0度OCV与25度OCV差异较大，需填写</t>
        </r>
      </text>
    </comment>
    <comment ref="F61" authorId="0" shapeId="0" xr:uid="{00000000-0006-0000-0300-000003000000}">
      <text>
        <r>
          <rPr>
            <b/>
            <sz val="9"/>
            <color indexed="81"/>
            <rFont val="宋体"/>
            <family val="3"/>
            <charset val="134"/>
          </rPr>
          <t>Zhang ShiChang:</t>
        </r>
        <r>
          <rPr>
            <sz val="9"/>
            <color indexed="81"/>
            <rFont val="宋体"/>
            <family val="3"/>
            <charset val="134"/>
          </rPr>
          <t xml:space="preserve">
LFP项目必须填写，</t>
        </r>
      </text>
    </comment>
    <comment ref="J61" authorId="0" shapeId="0" xr:uid="{00000000-0006-0000-0300-000004000000}">
      <text>
        <r>
          <rPr>
            <b/>
            <sz val="9"/>
            <color indexed="81"/>
            <rFont val="宋体"/>
            <family val="3"/>
            <charset val="134"/>
          </rPr>
          <t>Zhang ShiChang:</t>
        </r>
        <r>
          <rPr>
            <sz val="9"/>
            <color indexed="81"/>
            <rFont val="宋体"/>
            <family val="3"/>
            <charset val="134"/>
          </rPr>
          <t xml:space="preserve">
可选择性填写
如果0度OCV与25度OCV差异较大，需填写</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Zhao Kun</author>
  </authors>
  <commentList>
    <comment ref="B3" authorId="0" shapeId="0" xr:uid="{00000000-0006-0000-0400-000001000000}">
      <text>
        <r>
          <rPr>
            <b/>
            <sz val="9"/>
            <color indexed="81"/>
            <rFont val="宋体"/>
            <family val="3"/>
            <charset val="134"/>
          </rPr>
          <t>Zhao Kun:</t>
        </r>
        <r>
          <rPr>
            <sz val="9"/>
            <color indexed="81"/>
            <rFont val="宋体"/>
            <family val="3"/>
            <charset val="134"/>
          </rPr>
          <t xml:space="preserve">
故障唯一编号，新增故障应按顺序添加，删除或不适用故障ID不能重复使用</t>
        </r>
      </text>
    </comment>
    <comment ref="J3" authorId="0" shapeId="0" xr:uid="{00000000-0006-0000-0400-000002000000}">
      <text>
        <r>
          <rPr>
            <b/>
            <sz val="9"/>
            <color indexed="81"/>
            <rFont val="宋体"/>
            <family val="3"/>
            <charset val="134"/>
          </rPr>
          <t>Zhao Kun:</t>
        </r>
        <r>
          <rPr>
            <sz val="9"/>
            <color indexed="81"/>
            <rFont val="宋体"/>
            <family val="3"/>
            <charset val="134"/>
          </rPr>
          <t xml:space="preserve">
行车模式下故障等级，不同故障等级的处理措施详见故障等级表</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Guan LeiLei</author>
    <author>Ma TianYi</author>
  </authors>
  <commentList>
    <comment ref="B11" authorId="0" shapeId="0" xr:uid="{00000000-0006-0000-0600-000001000000}">
      <text>
        <r>
          <rPr>
            <b/>
            <sz val="9"/>
            <color indexed="81"/>
            <rFont val="宋体"/>
            <family val="3"/>
            <charset val="134"/>
          </rPr>
          <t>Guan LeiLei:</t>
        </r>
        <r>
          <rPr>
            <sz val="9"/>
            <color indexed="81"/>
            <rFont val="宋体"/>
            <family val="3"/>
            <charset val="134"/>
          </rPr>
          <t xml:space="preserve">
</t>
        </r>
        <r>
          <rPr>
            <sz val="14"/>
            <color indexed="81"/>
            <rFont val="宋体"/>
            <family val="3"/>
            <charset val="134"/>
          </rPr>
          <t>2.1和2.2用于功能安全填写，一级诊断：填写表2.1，表2.2保持默认值；两级诊断：填写表2.1和表2.2</t>
        </r>
      </text>
    </comment>
    <comment ref="B40" authorId="1" shapeId="0" xr:uid="{00000000-0006-0000-0600-000002000000}">
      <text>
        <r>
          <rPr>
            <b/>
            <sz val="9"/>
            <color indexed="81"/>
            <rFont val="宋体"/>
            <family val="3"/>
            <charset val="134"/>
          </rPr>
          <t>Ma TianYi:</t>
        </r>
        <r>
          <rPr>
            <sz val="9"/>
            <color indexed="81"/>
            <rFont val="宋体"/>
            <family val="3"/>
            <charset val="134"/>
          </rPr>
          <t xml:space="preserve">
</t>
        </r>
        <r>
          <rPr>
            <sz val="12"/>
            <color indexed="81"/>
            <rFont val="宋体"/>
            <family val="3"/>
            <charset val="134"/>
          </rPr>
          <t>C15:G38、C44:G68内容不为空</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Zhang ShiChang</author>
  </authors>
  <commentList>
    <comment ref="A3" authorId="0" shapeId="0" xr:uid="{00000000-0006-0000-0700-000001000000}">
      <text>
        <r>
          <rPr>
            <b/>
            <sz val="9"/>
            <color indexed="81"/>
            <rFont val="宋体"/>
            <family val="3"/>
            <charset val="134"/>
          </rPr>
          <t>Zhang ShiChang:</t>
        </r>
        <r>
          <rPr>
            <sz val="9"/>
            <color indexed="81"/>
            <rFont val="宋体"/>
            <family val="3"/>
            <charset val="134"/>
          </rPr>
          <t xml:space="preserve">
如果没有SOE需求，可以不填写</t>
        </r>
      </text>
    </comment>
    <comment ref="M3" authorId="0" shapeId="0" xr:uid="{00000000-0006-0000-0700-000002000000}">
      <text>
        <r>
          <rPr>
            <b/>
            <sz val="9"/>
            <color indexed="81"/>
            <rFont val="宋体"/>
            <family val="3"/>
            <charset val="134"/>
          </rPr>
          <t>Zhang ShiChang:</t>
        </r>
        <r>
          <rPr>
            <sz val="9"/>
            <color indexed="81"/>
            <rFont val="宋体"/>
            <family val="3"/>
            <charset val="134"/>
          </rPr>
          <t xml:space="preserve">
如果没有SOE需求，可以不填写</t>
        </r>
      </text>
    </comment>
  </commentList>
</comments>
</file>

<file path=xl/sharedStrings.xml><?xml version="1.0" encoding="utf-8"?>
<sst xmlns="http://schemas.openxmlformats.org/spreadsheetml/2006/main" count="1620" uniqueCount="459">
  <si>
    <t>SOC/%</t>
  </si>
  <si>
    <t>-30℃</t>
  </si>
  <si>
    <t>-25℃</t>
  </si>
  <si>
    <t>-20℃</t>
  </si>
  <si>
    <t>-15℃</t>
  </si>
  <si>
    <t>-10℃</t>
  </si>
  <si>
    <t>-5℃</t>
  </si>
  <si>
    <t>0℃</t>
  </si>
  <si>
    <t>5℃</t>
  </si>
  <si>
    <t>10℃</t>
  </si>
  <si>
    <t>15℃</t>
  </si>
  <si>
    <t>20℃</t>
  </si>
  <si>
    <t>25℃</t>
  </si>
  <si>
    <t>30℃</t>
  </si>
  <si>
    <t>35℃</t>
  </si>
  <si>
    <t>40℃</t>
  </si>
  <si>
    <t>45℃</t>
  </si>
  <si>
    <t>50℃</t>
  </si>
  <si>
    <t>55℃</t>
  </si>
  <si>
    <t>10s峰值放电功率</t>
    <phoneticPr fontId="3" type="noConversion"/>
  </si>
  <si>
    <t>30s峰值放电功率</t>
    <phoneticPr fontId="3" type="noConversion"/>
  </si>
  <si>
    <t>＞55℃</t>
  </si>
  <si>
    <r>
      <t>＜-</t>
    </r>
    <r>
      <rPr>
        <sz val="8"/>
        <color theme="1"/>
        <rFont val="Arial Unicode MS"/>
        <family val="2"/>
        <charset val="134"/>
      </rPr>
      <t>30℃</t>
    </r>
    <phoneticPr fontId="3" type="noConversion"/>
  </si>
  <si>
    <t>＞55℃</t>
    <phoneticPr fontId="3" type="noConversion"/>
  </si>
  <si>
    <t>97(上报100%)</t>
    <phoneticPr fontId="3" type="noConversion"/>
  </si>
  <si>
    <t>5%(上报0%)</t>
    <phoneticPr fontId="2" type="noConversion"/>
  </si>
  <si>
    <t>Pack 10s放电功率mapping（BOL）（kW）</t>
    <phoneticPr fontId="3" type="noConversion"/>
  </si>
  <si>
    <t>10s峰值充电功率</t>
    <phoneticPr fontId="3" type="noConversion"/>
  </si>
  <si>
    <t>Pack 30s放电功率mapping（BOL）（kW）</t>
    <phoneticPr fontId="3" type="noConversion"/>
  </si>
  <si>
    <t>Pack 10s回充功率mapping（BOL）（kW）</t>
    <phoneticPr fontId="3" type="noConversion"/>
  </si>
  <si>
    <r>
      <t>Peak discharge powerlimit</t>
    </r>
    <r>
      <rPr>
        <sz val="11"/>
        <color theme="0"/>
        <rFont val="微软雅黑"/>
        <family val="2"/>
        <charset val="134"/>
      </rPr>
      <t>（</t>
    </r>
    <r>
      <rPr>
        <sz val="11"/>
        <color theme="0"/>
        <rFont val="Calibri"/>
        <family val="2"/>
      </rPr>
      <t>cell</t>
    </r>
    <r>
      <rPr>
        <sz val="11"/>
        <color theme="0"/>
        <rFont val="微软雅黑"/>
        <family val="2"/>
        <charset val="134"/>
      </rPr>
      <t>）（</t>
    </r>
    <r>
      <rPr>
        <sz val="11"/>
        <color theme="0"/>
        <rFont val="Calibri"/>
        <family val="2"/>
      </rPr>
      <t>10s</t>
    </r>
    <r>
      <rPr>
        <sz val="11"/>
        <color theme="0"/>
        <rFont val="微软雅黑"/>
        <family val="2"/>
        <charset val="134"/>
      </rPr>
      <t>），</t>
    </r>
    <r>
      <rPr>
        <sz val="11"/>
        <color theme="0"/>
        <rFont val="Calibri"/>
        <family val="2"/>
      </rPr>
      <t>BOL</t>
    </r>
    <phoneticPr fontId="3" type="noConversion"/>
  </si>
  <si>
    <r>
      <rPr>
        <sz val="11"/>
        <color theme="0"/>
        <rFont val="微软雅黑"/>
        <family val="2"/>
        <charset val="134"/>
      </rPr>
      <t>单位</t>
    </r>
    <r>
      <rPr>
        <sz val="11"/>
        <color theme="0"/>
        <rFont val="Calibri"/>
        <family val="2"/>
      </rPr>
      <t>:W</t>
    </r>
    <phoneticPr fontId="3" type="noConversion"/>
  </si>
  <si>
    <t>SOC</t>
    <phoneticPr fontId="3" type="noConversion"/>
  </si>
  <si>
    <r>
      <t>-30</t>
    </r>
    <r>
      <rPr>
        <sz val="11"/>
        <color theme="1"/>
        <rFont val="微软雅黑"/>
        <family val="2"/>
        <charset val="134"/>
      </rPr>
      <t>℃</t>
    </r>
    <phoneticPr fontId="3" type="noConversion"/>
  </si>
  <si>
    <r>
      <t>-25</t>
    </r>
    <r>
      <rPr>
        <sz val="11"/>
        <color theme="1"/>
        <rFont val="微软雅黑"/>
        <family val="2"/>
        <charset val="134"/>
      </rPr>
      <t>℃</t>
    </r>
    <phoneticPr fontId="3" type="noConversion"/>
  </si>
  <si>
    <r>
      <t>-20</t>
    </r>
    <r>
      <rPr>
        <sz val="11"/>
        <color theme="1"/>
        <rFont val="微软雅黑"/>
        <family val="2"/>
        <charset val="134"/>
      </rPr>
      <t>℃</t>
    </r>
    <phoneticPr fontId="3" type="noConversion"/>
  </si>
  <si>
    <r>
      <t>-15</t>
    </r>
    <r>
      <rPr>
        <sz val="11"/>
        <color theme="1"/>
        <rFont val="微软雅黑"/>
        <family val="2"/>
        <charset val="134"/>
      </rPr>
      <t>℃</t>
    </r>
  </si>
  <si>
    <r>
      <t>-10</t>
    </r>
    <r>
      <rPr>
        <sz val="11"/>
        <color theme="1"/>
        <rFont val="微软雅黑"/>
        <family val="2"/>
        <charset val="134"/>
      </rPr>
      <t>℃</t>
    </r>
  </si>
  <si>
    <r>
      <t>-5</t>
    </r>
    <r>
      <rPr>
        <sz val="11"/>
        <color theme="1"/>
        <rFont val="微软雅黑"/>
        <family val="2"/>
        <charset val="134"/>
      </rPr>
      <t>℃</t>
    </r>
  </si>
  <si>
    <r>
      <t>0</t>
    </r>
    <r>
      <rPr>
        <sz val="11"/>
        <color theme="1"/>
        <rFont val="微软雅黑"/>
        <family val="2"/>
        <charset val="134"/>
      </rPr>
      <t>℃</t>
    </r>
    <phoneticPr fontId="3" type="noConversion"/>
  </si>
  <si>
    <r>
      <t>5</t>
    </r>
    <r>
      <rPr>
        <sz val="11"/>
        <color theme="1"/>
        <rFont val="微软雅黑"/>
        <family val="2"/>
        <charset val="134"/>
      </rPr>
      <t>℃</t>
    </r>
    <phoneticPr fontId="3" type="noConversion"/>
  </si>
  <si>
    <r>
      <t>10</t>
    </r>
    <r>
      <rPr>
        <sz val="11"/>
        <color theme="1"/>
        <rFont val="微软雅黑"/>
        <family val="2"/>
        <charset val="134"/>
      </rPr>
      <t>℃</t>
    </r>
    <phoneticPr fontId="3" type="noConversion"/>
  </si>
  <si>
    <r>
      <t>15</t>
    </r>
    <r>
      <rPr>
        <sz val="11"/>
        <color theme="1"/>
        <rFont val="微软雅黑"/>
        <family val="2"/>
        <charset val="134"/>
      </rPr>
      <t>℃</t>
    </r>
  </si>
  <si>
    <r>
      <t>20</t>
    </r>
    <r>
      <rPr>
        <sz val="11"/>
        <color theme="1"/>
        <rFont val="微软雅黑"/>
        <family val="2"/>
        <charset val="134"/>
      </rPr>
      <t>℃</t>
    </r>
  </si>
  <si>
    <r>
      <t>25</t>
    </r>
    <r>
      <rPr>
        <sz val="11"/>
        <color theme="1"/>
        <rFont val="微软雅黑"/>
        <family val="2"/>
        <charset val="134"/>
      </rPr>
      <t>℃</t>
    </r>
  </si>
  <si>
    <r>
      <t>30</t>
    </r>
    <r>
      <rPr>
        <sz val="11"/>
        <color theme="1"/>
        <rFont val="微软雅黑"/>
        <family val="2"/>
        <charset val="134"/>
      </rPr>
      <t>℃</t>
    </r>
  </si>
  <si>
    <r>
      <t>35</t>
    </r>
    <r>
      <rPr>
        <sz val="11"/>
        <color theme="1"/>
        <rFont val="微软雅黑"/>
        <family val="2"/>
        <charset val="134"/>
      </rPr>
      <t>℃</t>
    </r>
  </si>
  <si>
    <r>
      <t>40</t>
    </r>
    <r>
      <rPr>
        <sz val="11"/>
        <color theme="1"/>
        <rFont val="微软雅黑"/>
        <family val="2"/>
        <charset val="134"/>
      </rPr>
      <t>℃</t>
    </r>
  </si>
  <si>
    <r>
      <t>45</t>
    </r>
    <r>
      <rPr>
        <sz val="11"/>
        <color theme="1"/>
        <rFont val="微软雅黑"/>
        <family val="2"/>
        <charset val="134"/>
      </rPr>
      <t>℃</t>
    </r>
    <r>
      <rPr>
        <sz val="11"/>
        <color theme="1"/>
        <rFont val="宋体"/>
        <family val="2"/>
      </rPr>
      <t/>
    </r>
  </si>
  <si>
    <t>100%</t>
    <phoneticPr fontId="3" type="noConversion"/>
  </si>
  <si>
    <r>
      <t>Peak discharge powerlimit</t>
    </r>
    <r>
      <rPr>
        <sz val="11"/>
        <color theme="0"/>
        <rFont val="微软雅黑"/>
        <family val="2"/>
        <charset val="134"/>
      </rPr>
      <t>（</t>
    </r>
    <r>
      <rPr>
        <sz val="11"/>
        <color theme="0"/>
        <rFont val="Calibri"/>
        <family val="2"/>
      </rPr>
      <t>cell</t>
    </r>
    <r>
      <rPr>
        <sz val="11"/>
        <color theme="0"/>
        <rFont val="微软雅黑"/>
        <family val="2"/>
        <charset val="134"/>
      </rPr>
      <t>）（</t>
    </r>
    <r>
      <rPr>
        <sz val="11"/>
        <color theme="0"/>
        <rFont val="Calibri"/>
        <family val="2"/>
      </rPr>
      <t>30s</t>
    </r>
    <r>
      <rPr>
        <sz val="11"/>
        <color theme="0"/>
        <rFont val="微软雅黑"/>
        <family val="2"/>
        <charset val="134"/>
      </rPr>
      <t>），</t>
    </r>
    <r>
      <rPr>
        <sz val="11"/>
        <color theme="0"/>
        <rFont val="Calibri"/>
        <family val="2"/>
      </rPr>
      <t>BOL</t>
    </r>
    <phoneticPr fontId="3" type="noConversion"/>
  </si>
  <si>
    <r>
      <rPr>
        <sz val="11"/>
        <color theme="0"/>
        <rFont val="微软雅黑"/>
        <family val="2"/>
        <charset val="134"/>
      </rPr>
      <t>单位</t>
    </r>
    <r>
      <rPr>
        <sz val="11"/>
        <color theme="0"/>
        <rFont val="Calibri"/>
        <family val="2"/>
      </rPr>
      <t>:W</t>
    </r>
    <phoneticPr fontId="3" type="noConversion"/>
  </si>
  <si>
    <t>SOC</t>
    <phoneticPr fontId="3" type="noConversion"/>
  </si>
  <si>
    <r>
      <t>-30</t>
    </r>
    <r>
      <rPr>
        <sz val="11"/>
        <color theme="1"/>
        <rFont val="微软雅黑"/>
        <family val="2"/>
        <charset val="134"/>
      </rPr>
      <t>℃</t>
    </r>
    <phoneticPr fontId="3" type="noConversion"/>
  </si>
  <si>
    <r>
      <t>-25</t>
    </r>
    <r>
      <rPr>
        <sz val="11"/>
        <color theme="1"/>
        <rFont val="微软雅黑"/>
        <family val="2"/>
        <charset val="134"/>
      </rPr>
      <t>℃</t>
    </r>
    <phoneticPr fontId="3" type="noConversion"/>
  </si>
  <si>
    <r>
      <t>-20</t>
    </r>
    <r>
      <rPr>
        <sz val="11"/>
        <color theme="1"/>
        <rFont val="微软雅黑"/>
        <family val="2"/>
        <charset val="134"/>
      </rPr>
      <t>℃</t>
    </r>
    <phoneticPr fontId="3" type="noConversion"/>
  </si>
  <si>
    <r>
      <t>0</t>
    </r>
    <r>
      <rPr>
        <sz val="11"/>
        <color theme="1"/>
        <rFont val="微软雅黑"/>
        <family val="2"/>
        <charset val="134"/>
      </rPr>
      <t>℃</t>
    </r>
    <phoneticPr fontId="3" type="noConversion"/>
  </si>
  <si>
    <r>
      <t>5</t>
    </r>
    <r>
      <rPr>
        <sz val="11"/>
        <color theme="1"/>
        <rFont val="微软雅黑"/>
        <family val="2"/>
        <charset val="134"/>
      </rPr>
      <t>℃</t>
    </r>
    <phoneticPr fontId="3" type="noConversion"/>
  </si>
  <si>
    <r>
      <t>10</t>
    </r>
    <r>
      <rPr>
        <sz val="11"/>
        <color theme="1"/>
        <rFont val="微软雅黑"/>
        <family val="2"/>
        <charset val="134"/>
      </rPr>
      <t>℃</t>
    </r>
    <phoneticPr fontId="3" type="noConversion"/>
  </si>
  <si>
    <t>100%</t>
    <phoneticPr fontId="3" type="noConversion"/>
  </si>
  <si>
    <t>Peak charge powerlimit（cell）（10s），BOL</t>
  </si>
  <si>
    <t>单位:W</t>
  </si>
  <si>
    <t>SOC</t>
  </si>
  <si>
    <r>
      <t>&gt;55</t>
    </r>
    <r>
      <rPr>
        <sz val="11"/>
        <color rgb="FF000000"/>
        <rFont val="宋体"/>
        <family val="3"/>
        <charset val="134"/>
      </rPr>
      <t>℃</t>
    </r>
    <phoneticPr fontId="3" type="noConversion"/>
  </si>
  <si>
    <r>
      <t>Peak charge powerlimit</t>
    </r>
    <r>
      <rPr>
        <sz val="11"/>
        <color rgb="FFFFFFFF"/>
        <rFont val="宋体"/>
        <family val="3"/>
        <charset val="134"/>
      </rPr>
      <t>（</t>
    </r>
    <r>
      <rPr>
        <sz val="11"/>
        <color rgb="FFFFFFFF"/>
        <rFont val="Arial"/>
        <family val="2"/>
      </rPr>
      <t>cell</t>
    </r>
    <r>
      <rPr>
        <sz val="11"/>
        <color rgb="FFFFFFFF"/>
        <rFont val="宋体"/>
        <family val="3"/>
        <charset val="134"/>
      </rPr>
      <t>）（</t>
    </r>
    <r>
      <rPr>
        <sz val="11"/>
        <color rgb="FFFFFFFF"/>
        <rFont val="Arial"/>
        <family val="2"/>
      </rPr>
      <t>30s</t>
    </r>
    <r>
      <rPr>
        <sz val="11"/>
        <color rgb="FFFFFFFF"/>
        <rFont val="宋体"/>
        <family val="3"/>
        <charset val="134"/>
      </rPr>
      <t>），</t>
    </r>
    <r>
      <rPr>
        <sz val="11"/>
        <color rgb="FFFFFFFF"/>
        <rFont val="Arial"/>
        <family val="2"/>
      </rPr>
      <t>BOL</t>
    </r>
  </si>
  <si>
    <r>
      <t>&gt;55</t>
    </r>
    <r>
      <rPr>
        <sz val="11"/>
        <color rgb="FF000000"/>
        <rFont val="宋体"/>
        <family val="3"/>
        <charset val="134"/>
      </rPr>
      <t>℃</t>
    </r>
  </si>
  <si>
    <t>Pack 30s回充功率mapping（BOL）（kW）</t>
    <phoneticPr fontId="3" type="noConversion"/>
  </si>
  <si>
    <t>30s峰值充电功率</t>
    <phoneticPr fontId="3" type="noConversion"/>
  </si>
  <si>
    <t>短时功率时间</t>
    <phoneticPr fontId="3" type="noConversion"/>
  </si>
  <si>
    <t>超长时功率时间（选填）</t>
    <phoneticPr fontId="3" type="noConversion"/>
  </si>
  <si>
    <t>&lt;0</t>
    <phoneticPr fontId="3" type="noConversion"/>
  </si>
  <si>
    <t>&gt;100</t>
    <phoneticPr fontId="3" type="noConversion"/>
  </si>
  <si>
    <r>
      <t>&lt; -30</t>
    </r>
    <r>
      <rPr>
        <b/>
        <sz val="10"/>
        <color theme="4"/>
        <rFont val="宋体"/>
        <family val="3"/>
        <charset val="134"/>
      </rPr>
      <t>℃</t>
    </r>
    <phoneticPr fontId="3" type="noConversion"/>
  </si>
  <si>
    <r>
      <t>55</t>
    </r>
    <r>
      <rPr>
        <b/>
        <i/>
        <sz val="10"/>
        <color theme="4"/>
        <rFont val="宋体"/>
        <family val="3"/>
        <charset val="134"/>
      </rPr>
      <t>℃</t>
    </r>
    <phoneticPr fontId="3" type="noConversion"/>
  </si>
  <si>
    <t>SoC/T</t>
    <phoneticPr fontId="3" type="noConversion"/>
  </si>
  <si>
    <r>
      <t>&lt; -30</t>
    </r>
    <r>
      <rPr>
        <b/>
        <sz val="10"/>
        <color theme="1" tint="4.9989318521683403E-2"/>
        <rFont val="宋体"/>
        <family val="3"/>
        <charset val="134"/>
      </rPr>
      <t>℃</t>
    </r>
    <phoneticPr fontId="3" type="noConversion"/>
  </si>
  <si>
    <r>
      <t>&lt; -30</t>
    </r>
    <r>
      <rPr>
        <b/>
        <sz val="10"/>
        <rFont val="宋体"/>
        <family val="3"/>
        <charset val="134"/>
      </rPr>
      <t>℃</t>
    </r>
    <phoneticPr fontId="3" type="noConversion"/>
  </si>
  <si>
    <r>
      <t>55</t>
    </r>
    <r>
      <rPr>
        <b/>
        <i/>
        <sz val="10"/>
        <rFont val="宋体"/>
        <family val="3"/>
        <charset val="134"/>
      </rPr>
      <t>℃</t>
    </r>
    <phoneticPr fontId="3" type="noConversion"/>
  </si>
  <si>
    <t>SOC（%）</t>
    <phoneticPr fontId="3" type="noConversion"/>
  </si>
  <si>
    <t>OCV（mV)</t>
    <phoneticPr fontId="3" type="noConversion"/>
  </si>
  <si>
    <t>测试倍率：</t>
    <phoneticPr fontId="3" type="noConversion"/>
  </si>
  <si>
    <t>测试温度：</t>
    <phoneticPr fontId="3" type="noConversion"/>
  </si>
  <si>
    <t>静态OCV</t>
    <phoneticPr fontId="2" type="noConversion"/>
  </si>
  <si>
    <t>动态OCV</t>
    <phoneticPr fontId="2" type="noConversion"/>
  </si>
  <si>
    <t>Cap（Ah）</t>
    <phoneticPr fontId="3" type="noConversion"/>
  </si>
  <si>
    <t>ID
序号</t>
    <phoneticPr fontId="3" type="noConversion"/>
  </si>
  <si>
    <t>Fault
故障名称</t>
    <phoneticPr fontId="3" type="noConversion"/>
  </si>
  <si>
    <t>Description
故障描述*</t>
    <phoneticPr fontId="3" type="noConversion"/>
  </si>
  <si>
    <t>Set Threshold
置位条件</t>
    <phoneticPr fontId="3" type="noConversion"/>
  </si>
  <si>
    <t>Error Confirm Time
故障确认时间(mS)</t>
    <phoneticPr fontId="3" type="noConversion"/>
  </si>
  <si>
    <t>Reset Threshold
恢复条件</t>
    <phoneticPr fontId="3" type="noConversion"/>
  </si>
  <si>
    <t>Error Recovery Time
恢复确认时间（mS）</t>
    <phoneticPr fontId="3" type="noConversion"/>
  </si>
  <si>
    <t>Charging Mode Error Level
充电
故障等级</t>
    <phoneticPr fontId="3" type="noConversion"/>
  </si>
  <si>
    <t xml:space="preserve"> Driving Mode Error Level
放电
故障等级</t>
    <phoneticPr fontId="3" type="noConversion"/>
  </si>
  <si>
    <t>Comment
备注</t>
    <phoneticPr fontId="3" type="noConversion"/>
  </si>
  <si>
    <t>Voltage
电压</t>
    <phoneticPr fontId="3" type="noConversion"/>
  </si>
  <si>
    <t>单体欠压1级</t>
    <phoneticPr fontId="3" type="noConversion"/>
  </si>
  <si>
    <t>单体电压低于报警值</t>
    <phoneticPr fontId="3" type="noConversion"/>
  </si>
  <si>
    <t>单体欠压2级</t>
    <phoneticPr fontId="3" type="noConversion"/>
  </si>
  <si>
    <t>单体电压低于保护阈值</t>
    <phoneticPr fontId="3" type="noConversion"/>
  </si>
  <si>
    <t>单体欠压3级</t>
    <phoneticPr fontId="3" type="noConversion"/>
  </si>
  <si>
    <t>单体电压低于安全阈值1</t>
    <phoneticPr fontId="3" type="noConversion"/>
  </si>
  <si>
    <t>—</t>
    <phoneticPr fontId="3" type="noConversion"/>
  </si>
  <si>
    <t>—</t>
    <phoneticPr fontId="3" type="noConversion"/>
  </si>
  <si>
    <t>故障是否设定为UDS命令清除，应根据故障电压对于电芯的影响进行判断</t>
    <phoneticPr fontId="3" type="noConversion"/>
  </si>
  <si>
    <t>单体极限欠压</t>
    <phoneticPr fontId="3" type="noConversion"/>
  </si>
  <si>
    <t>单体电压低于安全阈值2</t>
    <phoneticPr fontId="3" type="noConversion"/>
  </si>
  <si>
    <t>1. 故障是否设定为UDS命令清除，应根据故障电压对于电芯的影响进行判断
2. 可根据需求设定生效或不生效</t>
    <phoneticPr fontId="3" type="noConversion"/>
  </si>
  <si>
    <t>单体过压1级</t>
    <phoneticPr fontId="3" type="noConversion"/>
  </si>
  <si>
    <t>单体电压高于报警值</t>
    <phoneticPr fontId="3" type="noConversion"/>
  </si>
  <si>
    <t>单体过压2级</t>
    <phoneticPr fontId="3" type="noConversion"/>
  </si>
  <si>
    <t>单体电压高于保护阈值</t>
    <phoneticPr fontId="3" type="noConversion"/>
  </si>
  <si>
    <t>单体过压3级</t>
    <phoneticPr fontId="3" type="noConversion"/>
  </si>
  <si>
    <t>单体电压高于安全阈值1</t>
    <phoneticPr fontId="3" type="noConversion"/>
  </si>
  <si>
    <t>单体极限过压</t>
    <phoneticPr fontId="3" type="noConversion"/>
  </si>
  <si>
    <t>单体电压高于安全阈值2</t>
    <phoneticPr fontId="3" type="noConversion"/>
  </si>
  <si>
    <t>电池包总电压过高1级</t>
    <phoneticPr fontId="3" type="noConversion"/>
  </si>
  <si>
    <t>电池包总电压高于保护阈值</t>
    <phoneticPr fontId="3" type="noConversion"/>
  </si>
  <si>
    <t>电池包串数为100S
Ubat指电池包总电压采样值，当总压采样无效时，采用叠加电压替代进行判断</t>
    <phoneticPr fontId="3" type="noConversion"/>
  </si>
  <si>
    <t>电池包总电压过高2级</t>
    <phoneticPr fontId="3" type="noConversion"/>
  </si>
  <si>
    <t>电池包总电压高于安全阈值</t>
    <phoneticPr fontId="3" type="noConversion"/>
  </si>
  <si>
    <t>电池包总电压过低1级</t>
    <phoneticPr fontId="3" type="noConversion"/>
  </si>
  <si>
    <t>电池包总电压低于保护阈值</t>
    <phoneticPr fontId="3" type="noConversion"/>
  </si>
  <si>
    <t>电池包总电压过低2级</t>
    <phoneticPr fontId="3" type="noConversion"/>
  </si>
  <si>
    <t>电池包总电压低于安全阈值</t>
    <phoneticPr fontId="3" type="noConversion"/>
  </si>
  <si>
    <t>Current
电流</t>
    <phoneticPr fontId="3" type="noConversion"/>
  </si>
  <si>
    <t>Note：
1. 如果没有特别说明，此类别故障判断阈值的对象均指主回路电流；
2. 所有电流均为有符号数，放电为正，充电为负；</t>
    <phoneticPr fontId="3" type="noConversion"/>
  </si>
  <si>
    <t>放电过流1级</t>
    <phoneticPr fontId="3" type="noConversion"/>
  </si>
  <si>
    <t>电池包放电电流高于报警阈值</t>
    <phoneticPr fontId="3" type="noConversion"/>
  </si>
  <si>
    <t>≥1.1*查表放电电流+1A</t>
    <phoneticPr fontId="3" type="noConversion"/>
  </si>
  <si>
    <t>&lt; 查表电流 * 0.95</t>
    <phoneticPr fontId="3" type="noConversion"/>
  </si>
  <si>
    <t>放电过流2级</t>
    <phoneticPr fontId="3" type="noConversion"/>
  </si>
  <si>
    <t>电池包放电电流高于保护阈值</t>
    <phoneticPr fontId="3" type="noConversion"/>
  </si>
  <si>
    <t>≥1.2*查表放电电流+1A</t>
    <phoneticPr fontId="3" type="noConversion"/>
  </si>
  <si>
    <t>放电过流3级</t>
    <phoneticPr fontId="3" type="noConversion"/>
  </si>
  <si>
    <t>电池包放电电流高于安全阈值</t>
    <phoneticPr fontId="3" type="noConversion"/>
  </si>
  <si>
    <t>充电过流1级</t>
    <phoneticPr fontId="3" type="noConversion"/>
  </si>
  <si>
    <t>电池包充电电流高于报警阈值</t>
    <phoneticPr fontId="3" type="noConversion"/>
  </si>
  <si>
    <t>≤ 1.05*查表充电电流+2A</t>
    <phoneticPr fontId="3" type="noConversion"/>
  </si>
  <si>
    <t>＞ 查表充电电流值 * 0.95</t>
    <phoneticPr fontId="3" type="noConversion"/>
  </si>
  <si>
    <t>充电过流2级</t>
    <phoneticPr fontId="3" type="noConversion"/>
  </si>
  <si>
    <t>电池包充电电流高于保护阈值</t>
    <phoneticPr fontId="3" type="noConversion"/>
  </si>
  <si>
    <t>≤ 1.1*查表充电电流+2A</t>
    <phoneticPr fontId="3" type="noConversion"/>
  </si>
  <si>
    <t>充电过流3级</t>
    <phoneticPr fontId="3" type="noConversion"/>
  </si>
  <si>
    <t>电池包充电电流高于安全阈值</t>
    <phoneticPr fontId="3" type="noConversion"/>
  </si>
  <si>
    <t>回充过流1级</t>
    <phoneticPr fontId="3" type="noConversion"/>
  </si>
  <si>
    <t>电池包行驶模式下回充电流高于报警阈值</t>
    <phoneticPr fontId="3" type="noConversion"/>
  </si>
  <si>
    <t xml:space="preserve"> ≤ 1.05*查表回充电流+2A</t>
    <phoneticPr fontId="3" type="noConversion"/>
  </si>
  <si>
    <t xml:space="preserve">＞ 查表电流 * 0.95 </t>
    <phoneticPr fontId="3" type="noConversion"/>
  </si>
  <si>
    <t>回充过流2级</t>
    <phoneticPr fontId="3" type="noConversion"/>
  </si>
  <si>
    <t>电池包行驶模式下回充电流高于保护阈值</t>
    <phoneticPr fontId="3" type="noConversion"/>
  </si>
  <si>
    <t xml:space="preserve"> ≤ 1.1*查表回充电流+2A</t>
    <phoneticPr fontId="3" type="noConversion"/>
  </si>
  <si>
    <t>＞ 查表电流 * 0.95</t>
    <phoneticPr fontId="3" type="noConversion"/>
  </si>
  <si>
    <t>回充过流3级</t>
    <phoneticPr fontId="3" type="noConversion"/>
  </si>
  <si>
    <t>PACK行驶模式下回充电流高于安全阈值</t>
    <phoneticPr fontId="3" type="noConversion"/>
  </si>
  <si>
    <t>Temperature（Cell）
温度（电芯）</t>
    <phoneticPr fontId="3" type="noConversion"/>
  </si>
  <si>
    <t>电池温度过高1级报警</t>
    <phoneticPr fontId="3" type="noConversion"/>
  </si>
  <si>
    <t>电池最高温度高于报警阈值</t>
    <phoneticPr fontId="3" type="noConversion"/>
  </si>
  <si>
    <t>应参照系统功率MAP制定，防止故障等级处理措施为6级，但还有充放电功率的情况</t>
    <phoneticPr fontId="3" type="noConversion"/>
  </si>
  <si>
    <t>电池温度过高2级报警</t>
    <phoneticPr fontId="3" type="noConversion"/>
  </si>
  <si>
    <t>电池最高温度高于保护阈值</t>
    <phoneticPr fontId="3" type="noConversion"/>
  </si>
  <si>
    <t>电池温度过高3级报警</t>
    <phoneticPr fontId="3" type="noConversion"/>
  </si>
  <si>
    <t>电池最高温度高于安全阈值</t>
    <phoneticPr fontId="3" type="noConversion"/>
  </si>
  <si>
    <t>电池温度过低故障</t>
    <phoneticPr fontId="3" type="noConversion"/>
  </si>
  <si>
    <t>电池最低温度低于保护阈值</t>
    <phoneticPr fontId="3" type="noConversion"/>
  </si>
  <si>
    <t>电池温差过大</t>
    <phoneticPr fontId="3" type="noConversion"/>
  </si>
  <si>
    <t>电池最大温度和电池最小温度之差超过电池系统报警阈值</t>
    <phoneticPr fontId="3" type="noConversion"/>
  </si>
  <si>
    <t>温差过大会影响寿命，应确定是否需要采取处理措施</t>
    <phoneticPr fontId="3" type="noConversion"/>
  </si>
  <si>
    <t>Battery State
电池状态</t>
    <phoneticPr fontId="3" type="noConversion"/>
  </si>
  <si>
    <t>Note：</t>
    <phoneticPr fontId="3" type="noConversion"/>
  </si>
  <si>
    <t>电芯不均衡</t>
    <phoneticPr fontId="3" type="noConversion"/>
  </si>
  <si>
    <t>系统最大SOC与最小SOC差值超过允许范围</t>
    <phoneticPr fontId="3" type="noConversion"/>
  </si>
  <si>
    <t>标准相关</t>
    <phoneticPr fontId="2" type="noConversion"/>
  </si>
  <si>
    <r>
      <t>SOH过低1级</t>
    </r>
    <r>
      <rPr>
        <sz val="11"/>
        <rFont val="Arial"/>
        <family val="2"/>
      </rPr>
      <t/>
    </r>
    <phoneticPr fontId="3" type="noConversion"/>
  </si>
  <si>
    <t>电池健康状态（SOH）达到报警阈值</t>
    <phoneticPr fontId="3" type="noConversion"/>
  </si>
  <si>
    <t>40次连续上下电</t>
    <phoneticPr fontId="3" type="noConversion"/>
  </si>
  <si>
    <r>
      <t>SOH过低2级</t>
    </r>
    <r>
      <rPr>
        <sz val="11"/>
        <rFont val="Arial"/>
        <family val="2"/>
      </rPr>
      <t/>
    </r>
    <phoneticPr fontId="3" type="noConversion"/>
  </si>
  <si>
    <t>电池健康状态（SOH）达到保护阈值</t>
    <phoneticPr fontId="3" type="noConversion"/>
  </si>
  <si>
    <t>40次连续上下电</t>
    <phoneticPr fontId="3" type="noConversion"/>
  </si>
  <si>
    <t>SOC过高</t>
    <phoneticPr fontId="3" type="noConversion"/>
  </si>
  <si>
    <t>SOC高于设定上限</t>
    <phoneticPr fontId="3" type="noConversion"/>
  </si>
  <si>
    <t>1. 用于匹配电动汽车远程监控标准中的故障要求
2. 可以根据客户需求修改故障阈值、等级和处理措施，控制SOC使用区间（PHEV）</t>
    <phoneticPr fontId="3" type="noConversion"/>
  </si>
  <si>
    <t>SOC过低</t>
    <phoneticPr fontId="3" type="noConversion"/>
  </si>
  <si>
    <t>SOC低于设定下限</t>
    <phoneticPr fontId="3" type="noConversion"/>
  </si>
  <si>
    <t>1. 用于匹配电动汽车远程监控标准中的故障要求；
2. 可以根据客户需求修改故障阈值、等级和处理措施，控制SOC使用区间（PHEV）</t>
    <phoneticPr fontId="3" type="noConversion"/>
  </si>
  <si>
    <t>SOC跳变</t>
    <phoneticPr fontId="3" type="noConversion"/>
  </si>
  <si>
    <t>SOC出现了跳变</t>
    <phoneticPr fontId="3" type="noConversion"/>
  </si>
  <si>
    <t>Fault List 故障列表</t>
    <phoneticPr fontId="2" type="noConversion"/>
  </si>
  <si>
    <t>Fault Level
故障等级</t>
    <phoneticPr fontId="2" type="noConversion"/>
  </si>
  <si>
    <t>Fault Grade
故障程度</t>
    <phoneticPr fontId="2" type="noConversion"/>
  </si>
  <si>
    <t>Description
影响描述</t>
    <phoneticPr fontId="2" type="noConversion"/>
  </si>
  <si>
    <t>Fault Level Clear
故障等级清除条件</t>
    <phoneticPr fontId="2" type="noConversion"/>
  </si>
  <si>
    <t>Comment
备注</t>
    <phoneticPr fontId="2" type="noConversion"/>
  </si>
  <si>
    <t>Charging Mode
充电模式</t>
    <phoneticPr fontId="2" type="noConversion"/>
  </si>
  <si>
    <t>Driving Mode
行驶模式</t>
    <phoneticPr fontId="2" type="noConversion"/>
  </si>
  <si>
    <t>tiny fault</t>
    <phoneticPr fontId="2" type="noConversion"/>
  </si>
  <si>
    <t>系统无故障，只记录故障码，系统性能不受影响</t>
    <phoneticPr fontId="2" type="noConversion"/>
  </si>
  <si>
    <t>故障恢复后清除</t>
    <phoneticPr fontId="2" type="noConversion"/>
  </si>
  <si>
    <t>reserved</t>
  </si>
  <si>
    <t>Performance Limited 1</t>
    <phoneticPr fontId="2" type="noConversion"/>
  </si>
  <si>
    <t>轻微故障，只记录故障码，系统性能不受影响，或影响不可被驾驶人员察觉</t>
    <phoneticPr fontId="2" type="noConversion"/>
  </si>
  <si>
    <t>Performance Limited 2</t>
    <phoneticPr fontId="2" type="noConversion"/>
  </si>
  <si>
    <t>—</t>
    <phoneticPr fontId="2" type="noConversion"/>
  </si>
  <si>
    <t>Performance Limited 3（claudication）</t>
    <phoneticPr fontId="2" type="noConversion"/>
  </si>
  <si>
    <t>1min内当前功率线性降至8.5kW（可标定）</t>
    <phoneticPr fontId="2" type="noConversion"/>
  </si>
  <si>
    <t>下电后清除</t>
    <phoneticPr fontId="2" type="noConversion"/>
  </si>
  <si>
    <t>Open Request 1 （Delay Open）</t>
    <phoneticPr fontId="2" type="noConversion"/>
  </si>
  <si>
    <t>立即将功率限到0kw，BMS等待VCU shutdown ，收到指令或故障产生后90s（可标定），BMS走正常流程下高压</t>
    <phoneticPr fontId="2" type="noConversion"/>
  </si>
  <si>
    <t>1min内当前功率线性降至0kw，BMS等待VCU shutdown，收到指令或故障产生后90s（可标定），BMS走正常流程下高压</t>
    <phoneticPr fontId="2" type="noConversion"/>
  </si>
  <si>
    <t>6级及以上故障等级不允许再次上高压，下电后清除</t>
    <phoneticPr fontId="2" type="noConversion"/>
  </si>
  <si>
    <t>Open Request 2（Delay Open）</t>
    <phoneticPr fontId="2" type="noConversion"/>
  </si>
  <si>
    <t>立即将功率限到0kw，BMS等待VCU shutdown ，收到指令或1S(可标定)后BMS走正常流程下高压</t>
    <phoneticPr fontId="2" type="noConversion"/>
  </si>
  <si>
    <t>立即将功率限到0kw，收到指令或故障产生后1s（可标定），BMS走正常流程下高压</t>
    <phoneticPr fontId="2" type="noConversion"/>
  </si>
  <si>
    <t>Immediate Open</t>
    <phoneticPr fontId="2" type="noConversion"/>
  </si>
  <si>
    <t>立即将功率限到0kw并断开接触器</t>
    <phoneticPr fontId="2" type="noConversion"/>
  </si>
  <si>
    <t>Fault level 故障分级</t>
    <phoneticPr fontId="2" type="noConversion"/>
  </si>
  <si>
    <t>Note：
1. 电芯温度故障设置，应考虑电芯采样最大误差（使用100K 1%精度的温感，最大温度误差为正负2℃）</t>
    <phoneticPr fontId="3" type="noConversion"/>
  </si>
  <si>
    <t>SOH</t>
    <phoneticPr fontId="2" type="noConversion"/>
  </si>
  <si>
    <t>静态OCV —— 循环测试数据</t>
    <phoneticPr fontId="2" type="noConversion"/>
  </si>
  <si>
    <t>静态OCV —— 存储测试数据</t>
    <phoneticPr fontId="2" type="noConversion"/>
  </si>
  <si>
    <t>0℃</t>
    <phoneticPr fontId="2" type="noConversion"/>
  </si>
  <si>
    <t>25℃</t>
    <phoneticPr fontId="2" type="noConversion"/>
  </si>
  <si>
    <t>45℃</t>
    <phoneticPr fontId="2" type="noConversion"/>
  </si>
  <si>
    <t>电芯存储寿命（单位：Days）</t>
    <phoneticPr fontId="2" type="noConversion"/>
  </si>
  <si>
    <t>SOH           温度</t>
    <phoneticPr fontId="2" type="noConversion"/>
  </si>
  <si>
    <t>25℃</t>
    <phoneticPr fontId="2" type="noConversion"/>
  </si>
  <si>
    <t>电芯循环寿命（单位：Cycle）</t>
    <phoneticPr fontId="2" type="noConversion"/>
  </si>
  <si>
    <t>存储SOC</t>
    <phoneticPr fontId="2" type="noConversion"/>
  </si>
  <si>
    <t>充电方式</t>
    <phoneticPr fontId="2" type="noConversion"/>
  </si>
  <si>
    <t>SOH 参数</t>
    <phoneticPr fontId="2" type="noConversion"/>
  </si>
  <si>
    <t>StepCharge</t>
    <phoneticPr fontId="2" type="noConversion"/>
  </si>
  <si>
    <t>Demolition of the cell, no reuse</t>
  </si>
  <si>
    <t>Maximum operation</t>
  </si>
  <si>
    <t>Minimum storage</t>
  </si>
  <si>
    <t>Maximum storage</t>
  </si>
  <si>
    <t>Comment</t>
  </si>
  <si>
    <t>Duration(FTTI) [s]</t>
  </si>
  <si>
    <t>Value[°C]</t>
  </si>
  <si>
    <t>Item</t>
  </si>
  <si>
    <t>No.</t>
    <phoneticPr fontId="2" type="noConversion"/>
  </si>
  <si>
    <t>Table 4 Over Temperature Safety Limit</t>
    <phoneticPr fontId="2" type="noConversion"/>
  </si>
  <si>
    <t>Over discharging  Safety limit</t>
  </si>
  <si>
    <t>Over charging Safety limit</t>
  </si>
  <si>
    <t>Value [V]</t>
  </si>
  <si>
    <t>Table 3 Over Charging and Discharigng Safety Limit</t>
    <phoneticPr fontId="2" type="noConversion"/>
  </si>
  <si>
    <t>Duration time(FTTI) [ms]</t>
  </si>
  <si>
    <r>
      <t>I</t>
    </r>
    <r>
      <rPr>
        <b/>
        <vertAlign val="subscript"/>
        <sz val="11"/>
        <color theme="1"/>
        <rFont val="微软雅黑"/>
        <family val="2"/>
        <charset val="134"/>
      </rPr>
      <t xml:space="preserve">safety </t>
    </r>
    <r>
      <rPr>
        <b/>
        <sz val="11"/>
        <color theme="1"/>
        <rFont val="微软雅黑"/>
        <family val="2"/>
        <charset val="134"/>
      </rPr>
      <t>[A]</t>
    </r>
  </si>
  <si>
    <r>
      <t>I</t>
    </r>
    <r>
      <rPr>
        <b/>
        <vertAlign val="subscript"/>
        <sz val="11"/>
        <color theme="1"/>
        <rFont val="微软雅黑"/>
        <family val="2"/>
        <charset val="134"/>
      </rPr>
      <t>safety</t>
    </r>
    <r>
      <rPr>
        <b/>
        <sz val="11"/>
        <color theme="1"/>
        <rFont val="微软雅黑"/>
        <family val="2"/>
        <charset val="134"/>
      </rPr>
      <t>[A]</t>
    </r>
  </si>
  <si>
    <t>Charge safety current limit</t>
  </si>
  <si>
    <t>Discharge safety current limit</t>
  </si>
  <si>
    <t>Cell Temperature[℃]</t>
  </si>
  <si>
    <t>1. Cell temperature is indicated by the module temperature.
2. For each over temperature safety limit, one duration time(FTTI) shall be determined and the cell will not vent or fire during this time, refer to Table3.
3. After the over temperature fault, demolition of the cell, reuse is not allowed.</t>
  </si>
  <si>
    <t>CAT7
(Open the HV contactor immediately)</t>
  </si>
  <si>
    <t>/</t>
  </si>
  <si>
    <t>UDS clear</t>
  </si>
  <si>
    <t>3s</t>
  </si>
  <si>
    <r>
      <t>T</t>
    </r>
    <r>
      <rPr>
        <sz val="8"/>
        <color theme="1"/>
        <rFont val="微软雅黑"/>
        <family val="2"/>
        <charset val="134"/>
      </rPr>
      <t>max</t>
    </r>
    <r>
      <rPr>
        <sz val="11"/>
        <color theme="1"/>
        <rFont val="微软雅黑"/>
        <family val="2"/>
        <charset val="134"/>
      </rPr>
      <t>≥over temperature safety limit</t>
    </r>
  </si>
  <si>
    <t>The cell temperature is too high to damage the cell</t>
  </si>
  <si>
    <t>Cell over temperature fault</t>
  </si>
  <si>
    <t>1. Over discharging of cell is indicated by cell voltage
2. For each over voltage safety limit, one duration time(FTTI)  shall be determined and the cell will not vent or fire during this time, refer to Table2.
3. After the over discharging fault, demolition of the cell, reuse is not allowed.</t>
  </si>
  <si>
    <t>2s</t>
  </si>
  <si>
    <r>
      <t>V</t>
    </r>
    <r>
      <rPr>
        <sz val="8"/>
        <color theme="1"/>
        <rFont val="微软雅黑"/>
        <family val="2"/>
        <charset val="134"/>
      </rPr>
      <t>min</t>
    </r>
    <r>
      <rPr>
        <sz val="11"/>
        <color theme="1"/>
        <rFont val="微软雅黑"/>
        <family val="2"/>
        <charset val="134"/>
      </rPr>
      <t>≤ under voltage safety limit</t>
    </r>
  </si>
  <si>
    <t>The cell voltage is too low to damage the cell</t>
  </si>
  <si>
    <t>Cell over discharging fault</t>
  </si>
  <si>
    <t>1. Over charging of cell is indicated by cell voltage
2. For each over voltage  safety limit, one duration time(FTTI)  shall be determined and the cell will not vent or fire during this time, refer to Table2.
3. After the over charging fault, demolition of the cell, reuse is not allowed.</t>
  </si>
  <si>
    <t>/</t>
    <phoneticPr fontId="2" type="noConversion"/>
  </si>
  <si>
    <r>
      <t>V</t>
    </r>
    <r>
      <rPr>
        <sz val="8"/>
        <color theme="1"/>
        <rFont val="微软雅黑"/>
        <family val="2"/>
        <charset val="134"/>
      </rPr>
      <t>max</t>
    </r>
    <r>
      <rPr>
        <sz val="11"/>
        <color theme="1"/>
        <rFont val="微软雅黑"/>
        <family val="2"/>
        <charset val="134"/>
      </rPr>
      <t>≥ over voltage safety limit</t>
    </r>
  </si>
  <si>
    <t>The cell voltage is too high to damage the cell</t>
  </si>
  <si>
    <t>Cell over charging fault</t>
  </si>
  <si>
    <t xml:space="preserve">1. The over current safety limit is depending on the cell temeprature, refer to Table1
2. For each over current safety limit, one duration time(FTTI)  shall be determined and the cell will not vent or fire during this time, refer to Table1.
3. After the over current fault, demolition of the cell, reuse is not allowed.
</t>
  </si>
  <si>
    <t>500ms(calibrate)</t>
  </si>
  <si>
    <r>
      <t>I</t>
    </r>
    <r>
      <rPr>
        <sz val="8"/>
        <color theme="1"/>
        <rFont val="微软雅黑"/>
        <family val="2"/>
        <charset val="134"/>
      </rPr>
      <t>max</t>
    </r>
    <r>
      <rPr>
        <sz val="11"/>
        <color theme="1"/>
        <rFont val="微软雅黑"/>
        <family val="2"/>
        <charset val="134"/>
      </rPr>
      <t>≥I</t>
    </r>
    <r>
      <rPr>
        <sz val="8"/>
        <color theme="1"/>
        <rFont val="微软雅黑"/>
        <family val="2"/>
        <charset val="134"/>
      </rPr>
      <t>safety</t>
    </r>
    <phoneticPr fontId="2" type="noConversion"/>
  </si>
  <si>
    <t xml:space="preserve">Charging or discahring current is too large to damage the cell </t>
  </si>
  <si>
    <t>Cell over current fault</t>
  </si>
  <si>
    <t>Comment
备注</t>
    <phoneticPr fontId="3" type="noConversion"/>
  </si>
  <si>
    <t xml:space="preserve"> Driving Mode Fault Category
放电模式故障等级</t>
  </si>
  <si>
    <t>Charging Mode Fault Category
充电模式故障等级</t>
  </si>
  <si>
    <t>Fault Recovery Time
恢复确认时间（mS）</t>
  </si>
  <si>
    <t>Reset Threshold
恢复条件</t>
    <phoneticPr fontId="3" type="noConversion"/>
  </si>
  <si>
    <t>Fault Confirm Time
故障确认时间(mS)</t>
  </si>
  <si>
    <t>Set Threshold
置位条件</t>
    <phoneticPr fontId="3" type="noConversion"/>
  </si>
  <si>
    <t>Description
故障描述*</t>
    <phoneticPr fontId="3" type="noConversion"/>
  </si>
  <si>
    <t>Fault
故障名称</t>
    <phoneticPr fontId="3" type="noConversion"/>
  </si>
  <si>
    <t>ID
序号</t>
    <phoneticPr fontId="3" type="noConversion"/>
  </si>
  <si>
    <t>Table 1 Fault list（Function Safety）</t>
    <phoneticPr fontId="2" type="noConversion"/>
  </si>
  <si>
    <t>Safety Limit</t>
    <phoneticPr fontId="2" type="noConversion"/>
  </si>
  <si>
    <r>
      <rPr>
        <b/>
        <sz val="13"/>
        <rFont val="宋体"/>
        <family val="3"/>
        <charset val="134"/>
      </rPr>
      <t>脉冲回充电流</t>
    </r>
    <r>
      <rPr>
        <b/>
        <sz val="13"/>
        <rFont val="Arial"/>
        <family val="2"/>
      </rPr>
      <t xml:space="preserve">/ </t>
    </r>
    <r>
      <rPr>
        <b/>
        <sz val="13"/>
        <rFont val="宋体"/>
        <family val="3"/>
        <charset val="134"/>
      </rPr>
      <t>安培</t>
    </r>
    <r>
      <rPr>
        <b/>
        <sz val="13"/>
        <rFont val="Arial"/>
        <family val="2"/>
      </rPr>
      <t>-</t>
    </r>
    <r>
      <rPr>
        <b/>
        <sz val="13"/>
        <rFont val="宋体"/>
        <family val="3"/>
        <charset val="134"/>
      </rPr>
      <t>支路级别</t>
    </r>
    <r>
      <rPr>
        <b/>
        <sz val="13"/>
        <rFont val="Arial"/>
        <family val="2"/>
      </rPr>
      <t xml:space="preserve">
Pulse I_recharge / Ampere-Pack level</t>
    </r>
    <phoneticPr fontId="3" type="noConversion"/>
  </si>
  <si>
    <r>
      <rPr>
        <b/>
        <sz val="13"/>
        <color theme="1"/>
        <rFont val="宋体"/>
        <family val="3"/>
        <charset val="134"/>
      </rPr>
      <t>脉冲放电电流</t>
    </r>
    <r>
      <rPr>
        <b/>
        <sz val="13"/>
        <color theme="1"/>
        <rFont val="Arial"/>
        <family val="2"/>
      </rPr>
      <t xml:space="preserve">/ </t>
    </r>
    <r>
      <rPr>
        <b/>
        <sz val="13"/>
        <color theme="1"/>
        <rFont val="宋体"/>
        <family val="3"/>
        <charset val="134"/>
      </rPr>
      <t>安培</t>
    </r>
    <r>
      <rPr>
        <b/>
        <sz val="13"/>
        <color theme="1"/>
        <rFont val="Arial"/>
        <family val="2"/>
      </rPr>
      <t>-</t>
    </r>
    <r>
      <rPr>
        <b/>
        <sz val="13"/>
        <color theme="1"/>
        <rFont val="宋体"/>
        <family val="3"/>
        <charset val="134"/>
      </rPr>
      <t>支路级别</t>
    </r>
    <r>
      <rPr>
        <b/>
        <sz val="13"/>
        <color theme="1"/>
        <rFont val="Arial"/>
        <family val="2"/>
      </rPr>
      <t xml:space="preserve">
Pulse I_discharge / Ampere-Pack level</t>
    </r>
    <phoneticPr fontId="3" type="noConversion"/>
  </si>
  <si>
    <t>持续</t>
    <phoneticPr fontId="3" type="noConversion"/>
  </si>
  <si>
    <t>0.33C</t>
    <phoneticPr fontId="2" type="noConversion"/>
  </si>
  <si>
    <t>UDS命令清除</t>
  </si>
  <si>
    <t>NA</t>
    <phoneticPr fontId="3" type="noConversion"/>
  </si>
  <si>
    <t>Tmax - Tmin≥ 25℃</t>
  </si>
  <si>
    <t>(SOC_Max - SOC_Min) ≥15%</t>
  </si>
  <si>
    <t>（BMS检测到存储SOC值丢失）&amp;（SOC值根据电压查表值进行了修正）</t>
  </si>
  <si>
    <t>(SOC_Max - SOC_Min) ≤ 12%</t>
  </si>
  <si>
    <t>下电恢复</t>
  </si>
  <si>
    <t>长时功率时间</t>
    <phoneticPr fontId="3" type="noConversion"/>
  </si>
  <si>
    <r>
      <t>60</t>
    </r>
    <r>
      <rPr>
        <b/>
        <i/>
        <sz val="10"/>
        <rFont val="宋体"/>
        <family val="3"/>
        <charset val="134"/>
      </rPr>
      <t>℃</t>
    </r>
    <phoneticPr fontId="3" type="noConversion"/>
  </si>
  <si>
    <r>
      <t>60</t>
    </r>
    <r>
      <rPr>
        <b/>
        <i/>
        <sz val="10"/>
        <color theme="4"/>
        <rFont val="宋体"/>
        <family val="3"/>
        <charset val="134"/>
      </rPr>
      <t>℃</t>
    </r>
    <phoneticPr fontId="3" type="noConversion"/>
  </si>
  <si>
    <r>
      <t>65</t>
    </r>
    <r>
      <rPr>
        <b/>
        <i/>
        <sz val="10"/>
        <rFont val="宋体"/>
        <family val="3"/>
        <charset val="134"/>
      </rPr>
      <t>℃</t>
    </r>
    <phoneticPr fontId="3" type="noConversion"/>
  </si>
  <si>
    <r>
      <t>65</t>
    </r>
    <r>
      <rPr>
        <b/>
        <i/>
        <sz val="10"/>
        <color theme="4"/>
        <rFont val="宋体"/>
        <family val="3"/>
        <charset val="134"/>
      </rPr>
      <t>℃</t>
    </r>
    <phoneticPr fontId="3" type="noConversion"/>
  </si>
  <si>
    <r>
      <rPr>
        <b/>
        <sz val="13"/>
        <rFont val="宋体"/>
        <family val="3"/>
        <charset val="134"/>
      </rPr>
      <t>脉冲回充功率</t>
    </r>
    <r>
      <rPr>
        <b/>
        <sz val="13"/>
        <rFont val="Arial"/>
        <family val="2"/>
      </rPr>
      <t xml:space="preserve">/ </t>
    </r>
    <r>
      <rPr>
        <b/>
        <sz val="13"/>
        <rFont val="宋体"/>
        <family val="3"/>
        <charset val="134"/>
      </rPr>
      <t>千瓦</t>
    </r>
    <r>
      <rPr>
        <b/>
        <sz val="13"/>
        <rFont val="Arial"/>
        <family val="2"/>
      </rPr>
      <t>-</t>
    </r>
    <r>
      <rPr>
        <b/>
        <sz val="13"/>
        <rFont val="宋体"/>
        <family val="3"/>
        <charset val="134"/>
      </rPr>
      <t>支路级别</t>
    </r>
    <r>
      <rPr>
        <b/>
        <sz val="13"/>
        <rFont val="Arial"/>
        <family val="2"/>
      </rPr>
      <t xml:space="preserve">
Pulse P_discharge / kW-Pack level</t>
    </r>
    <phoneticPr fontId="3" type="noConversion"/>
  </si>
  <si>
    <r>
      <rPr>
        <b/>
        <sz val="13"/>
        <rFont val="宋体"/>
        <family val="3"/>
        <charset val="134"/>
      </rPr>
      <t>脉冲放电功率</t>
    </r>
    <r>
      <rPr>
        <b/>
        <sz val="13"/>
        <rFont val="Arial"/>
        <family val="2"/>
      </rPr>
      <t xml:space="preserve">/ </t>
    </r>
    <r>
      <rPr>
        <b/>
        <sz val="13"/>
        <rFont val="宋体"/>
        <family val="3"/>
        <charset val="134"/>
      </rPr>
      <t>千瓦</t>
    </r>
    <r>
      <rPr>
        <b/>
        <sz val="13"/>
        <rFont val="Arial"/>
        <family val="2"/>
      </rPr>
      <t>-</t>
    </r>
    <r>
      <rPr>
        <b/>
        <sz val="13"/>
        <rFont val="宋体"/>
        <family val="3"/>
        <charset val="134"/>
      </rPr>
      <t>支路级别</t>
    </r>
    <r>
      <rPr>
        <b/>
        <sz val="13"/>
        <rFont val="Arial"/>
        <family val="2"/>
      </rPr>
      <t xml:space="preserve">
Pulse P_discharge / kW-Pack level</t>
    </r>
    <phoneticPr fontId="3" type="noConversion"/>
  </si>
  <si>
    <t>&gt;100</t>
    <phoneticPr fontId="3" type="noConversion"/>
  </si>
  <si>
    <t>SoC/T</t>
    <phoneticPr fontId="3" type="noConversion"/>
  </si>
  <si>
    <t>&lt;0</t>
    <phoneticPr fontId="3" type="noConversion"/>
  </si>
  <si>
    <r>
      <t>&lt; -30</t>
    </r>
    <r>
      <rPr>
        <b/>
        <sz val="10"/>
        <color theme="4"/>
        <rFont val="宋体"/>
        <family val="3"/>
        <charset val="134"/>
      </rPr>
      <t>℃</t>
    </r>
    <phoneticPr fontId="3" type="noConversion"/>
  </si>
  <si>
    <r>
      <t>55</t>
    </r>
    <r>
      <rPr>
        <b/>
        <i/>
        <sz val="10"/>
        <color theme="4"/>
        <rFont val="宋体"/>
        <family val="3"/>
        <charset val="134"/>
      </rPr>
      <t>℃</t>
    </r>
    <phoneticPr fontId="3" type="noConversion"/>
  </si>
  <si>
    <r>
      <rPr>
        <b/>
        <sz val="13"/>
        <rFont val="宋体"/>
        <family val="3"/>
        <charset val="134"/>
      </rPr>
      <t>持续回充功率</t>
    </r>
    <r>
      <rPr>
        <b/>
        <sz val="13"/>
        <rFont val="Arial"/>
        <family val="2"/>
      </rPr>
      <t xml:space="preserve">/ </t>
    </r>
    <r>
      <rPr>
        <b/>
        <sz val="13"/>
        <rFont val="宋体"/>
        <family val="3"/>
        <charset val="134"/>
      </rPr>
      <t>安培</t>
    </r>
    <r>
      <rPr>
        <b/>
        <sz val="13"/>
        <rFont val="Arial"/>
        <family val="2"/>
      </rPr>
      <t>-</t>
    </r>
    <r>
      <rPr>
        <b/>
        <sz val="13"/>
        <rFont val="宋体"/>
        <family val="3"/>
        <charset val="134"/>
      </rPr>
      <t>支路级别</t>
    </r>
    <r>
      <rPr>
        <b/>
        <sz val="13"/>
        <rFont val="Arial"/>
        <family val="2"/>
      </rPr>
      <t xml:space="preserve">
Constant P_Recharge / Ampere-Pack level</t>
    </r>
    <phoneticPr fontId="3" type="noConversion"/>
  </si>
  <si>
    <r>
      <rPr>
        <b/>
        <sz val="13"/>
        <rFont val="宋体"/>
        <family val="3"/>
        <charset val="134"/>
      </rPr>
      <t>持续放电功率</t>
    </r>
    <r>
      <rPr>
        <b/>
        <sz val="13"/>
        <rFont val="Arial"/>
        <family val="2"/>
      </rPr>
      <t xml:space="preserve">/ </t>
    </r>
    <r>
      <rPr>
        <b/>
        <sz val="13"/>
        <rFont val="宋体"/>
        <family val="3"/>
        <charset val="134"/>
      </rPr>
      <t>安培</t>
    </r>
    <r>
      <rPr>
        <b/>
        <sz val="13"/>
        <rFont val="Arial"/>
        <family val="2"/>
      </rPr>
      <t>-</t>
    </r>
    <r>
      <rPr>
        <b/>
        <sz val="13"/>
        <rFont val="宋体"/>
        <family val="3"/>
        <charset val="134"/>
      </rPr>
      <t>支路级别</t>
    </r>
    <r>
      <rPr>
        <b/>
        <sz val="13"/>
        <rFont val="Arial"/>
        <family val="2"/>
      </rPr>
      <t xml:space="preserve">
Constant P_discharge / Ampere-Pack level</t>
    </r>
    <phoneticPr fontId="3" type="noConversion"/>
  </si>
  <si>
    <r>
      <rPr>
        <b/>
        <sz val="13"/>
        <rFont val="宋体"/>
        <family val="3"/>
        <charset val="134"/>
      </rPr>
      <t>持续回充功率</t>
    </r>
    <r>
      <rPr>
        <b/>
        <sz val="13"/>
        <rFont val="Arial"/>
        <family val="2"/>
      </rPr>
      <t xml:space="preserve">/ </t>
    </r>
    <r>
      <rPr>
        <b/>
        <sz val="13"/>
        <rFont val="宋体"/>
        <family val="3"/>
        <charset val="134"/>
      </rPr>
      <t>千瓦</t>
    </r>
    <r>
      <rPr>
        <b/>
        <sz val="13"/>
        <rFont val="Arial"/>
        <family val="2"/>
      </rPr>
      <t>-</t>
    </r>
    <r>
      <rPr>
        <b/>
        <sz val="13"/>
        <rFont val="宋体"/>
        <family val="3"/>
        <charset val="134"/>
      </rPr>
      <t>支路级别</t>
    </r>
    <r>
      <rPr>
        <b/>
        <sz val="13"/>
        <rFont val="Arial"/>
        <family val="2"/>
      </rPr>
      <t xml:space="preserve">
Constant P_discharge / kW-Pack level</t>
    </r>
    <phoneticPr fontId="3" type="noConversion"/>
  </si>
  <si>
    <r>
      <rPr>
        <b/>
        <sz val="13"/>
        <rFont val="宋体"/>
        <family val="3"/>
        <charset val="134"/>
      </rPr>
      <t>持续放电功率</t>
    </r>
    <r>
      <rPr>
        <b/>
        <sz val="13"/>
        <rFont val="Arial"/>
        <family val="2"/>
      </rPr>
      <t xml:space="preserve">/ </t>
    </r>
    <r>
      <rPr>
        <b/>
        <sz val="13"/>
        <rFont val="宋体"/>
        <family val="3"/>
        <charset val="134"/>
      </rPr>
      <t>千瓦</t>
    </r>
    <r>
      <rPr>
        <b/>
        <sz val="13"/>
        <rFont val="Arial"/>
        <family val="2"/>
      </rPr>
      <t>-</t>
    </r>
    <r>
      <rPr>
        <b/>
        <sz val="13"/>
        <rFont val="宋体"/>
        <family val="3"/>
        <charset val="134"/>
      </rPr>
      <t>支路级别</t>
    </r>
    <r>
      <rPr>
        <b/>
        <sz val="13"/>
        <rFont val="Arial"/>
        <family val="2"/>
      </rPr>
      <t xml:space="preserve">
Constant P_discharge / kW-Pack level</t>
    </r>
    <phoneticPr fontId="3" type="noConversion"/>
  </si>
  <si>
    <r>
      <rPr>
        <b/>
        <sz val="13"/>
        <rFont val="宋体"/>
        <family val="3"/>
        <charset val="134"/>
      </rPr>
      <t>持续放电功率</t>
    </r>
    <r>
      <rPr>
        <b/>
        <sz val="13"/>
        <rFont val="Arial"/>
        <family val="2"/>
      </rPr>
      <t xml:space="preserve">/ </t>
    </r>
    <r>
      <rPr>
        <b/>
        <sz val="13"/>
        <rFont val="宋体"/>
        <family val="3"/>
        <charset val="134"/>
      </rPr>
      <t>安培</t>
    </r>
    <r>
      <rPr>
        <b/>
        <sz val="13"/>
        <rFont val="Arial"/>
        <family val="2"/>
      </rPr>
      <t>-</t>
    </r>
    <r>
      <rPr>
        <b/>
        <sz val="13"/>
        <rFont val="宋体"/>
        <family val="3"/>
        <charset val="134"/>
      </rPr>
      <t>支路级别</t>
    </r>
    <r>
      <rPr>
        <b/>
        <sz val="13"/>
        <rFont val="Arial"/>
        <family val="2"/>
      </rPr>
      <t xml:space="preserve">
Constant P_discharge / Ampere-Pack level</t>
    </r>
    <phoneticPr fontId="3" type="noConversion"/>
  </si>
  <si>
    <r>
      <rPr>
        <b/>
        <sz val="13"/>
        <rFont val="宋体"/>
        <family val="3"/>
        <charset val="134"/>
      </rPr>
      <t>持续回充功率</t>
    </r>
    <r>
      <rPr>
        <b/>
        <sz val="13"/>
        <rFont val="Arial"/>
        <family val="2"/>
      </rPr>
      <t xml:space="preserve">/ </t>
    </r>
    <r>
      <rPr>
        <b/>
        <sz val="13"/>
        <rFont val="宋体"/>
        <family val="3"/>
        <charset val="134"/>
      </rPr>
      <t>千瓦</t>
    </r>
    <r>
      <rPr>
        <b/>
        <sz val="13"/>
        <rFont val="Arial"/>
        <family val="2"/>
      </rPr>
      <t>-</t>
    </r>
    <r>
      <rPr>
        <b/>
        <sz val="13"/>
        <rFont val="宋体"/>
        <family val="3"/>
        <charset val="134"/>
      </rPr>
      <t>支路级别</t>
    </r>
    <r>
      <rPr>
        <b/>
        <sz val="13"/>
        <rFont val="Arial"/>
        <family val="2"/>
      </rPr>
      <t xml:space="preserve">
Constant P_discharge / kW-Pack level</t>
    </r>
    <phoneticPr fontId="3" type="noConversion"/>
  </si>
  <si>
    <r>
      <rPr>
        <b/>
        <sz val="13"/>
        <rFont val="宋体"/>
        <family val="3"/>
        <charset val="134"/>
      </rPr>
      <t>持续放电功率</t>
    </r>
    <r>
      <rPr>
        <b/>
        <sz val="13"/>
        <rFont val="Arial"/>
        <family val="2"/>
      </rPr>
      <t xml:space="preserve">/ </t>
    </r>
    <r>
      <rPr>
        <b/>
        <sz val="13"/>
        <rFont val="宋体"/>
        <family val="3"/>
        <charset val="134"/>
      </rPr>
      <t>千瓦</t>
    </r>
    <r>
      <rPr>
        <b/>
        <sz val="13"/>
        <rFont val="Arial"/>
        <family val="2"/>
      </rPr>
      <t>-</t>
    </r>
    <r>
      <rPr>
        <b/>
        <sz val="13"/>
        <rFont val="宋体"/>
        <family val="3"/>
        <charset val="134"/>
      </rPr>
      <t>支路级别</t>
    </r>
    <r>
      <rPr>
        <b/>
        <sz val="13"/>
        <rFont val="Arial"/>
        <family val="2"/>
      </rPr>
      <t xml:space="preserve">
Constant P_discharge / kW-Pack level</t>
    </r>
    <phoneticPr fontId="3" type="noConversion"/>
  </si>
  <si>
    <t>电芯充电窗口</t>
    <phoneticPr fontId="8" type="noConversion"/>
  </si>
  <si>
    <t>备注</t>
    <phoneticPr fontId="2" type="noConversion"/>
  </si>
  <si>
    <t>SOC</t>
    <phoneticPr fontId="3" type="noConversion"/>
  </si>
  <si>
    <t>填写切换Step的电压对应的SOC</t>
    <phoneticPr fontId="2" type="noConversion"/>
  </si>
  <si>
    <t>填写切换Step的电压</t>
    <phoneticPr fontId="8" type="noConversion"/>
  </si>
  <si>
    <t>填写充电倍率，没有这么多Step可以留空或者补齐</t>
    <phoneticPr fontId="8" type="noConversion"/>
  </si>
  <si>
    <t>EOL</t>
  </si>
  <si>
    <t>电芯数据种类</t>
    <phoneticPr fontId="3" type="noConversion"/>
  </si>
  <si>
    <t>限制到当前查表电流75%（可标定）</t>
    <phoneticPr fontId="2" type="noConversion"/>
  </si>
  <si>
    <t>Table 2.1 Cell Over Current Safety Limit（level 2）</t>
    <phoneticPr fontId="2" type="noConversion"/>
  </si>
  <si>
    <t>Table 2.2 Cell Over Current Safety Limit（level 1）</t>
    <phoneticPr fontId="2" type="noConversion"/>
  </si>
  <si>
    <t>No.</t>
    <phoneticPr fontId="2" type="noConversion"/>
  </si>
  <si>
    <t>SOE电芯参数</t>
    <phoneticPr fontId="2" type="noConversion"/>
  </si>
  <si>
    <t>可放SOE（百分比）</t>
    <phoneticPr fontId="3" type="noConversion"/>
  </si>
  <si>
    <t xml:space="preserve">        温度
SOC</t>
    <phoneticPr fontId="2" type="noConversion"/>
  </si>
  <si>
    <t>不同温度下SOC放电下限值</t>
    <phoneticPr fontId="3" type="noConversion"/>
  </si>
  <si>
    <t>SOC零点</t>
    <phoneticPr fontId="3" type="noConversion"/>
  </si>
  <si>
    <t>P-I Map（Pack级别）</t>
    <phoneticPr fontId="3" type="noConversion"/>
  </si>
  <si>
    <t>可充SOE（百分比）</t>
    <phoneticPr fontId="3" type="noConversion"/>
  </si>
  <si>
    <t xml:space="preserve">        温度
SOC</t>
    <phoneticPr fontId="2" type="noConversion"/>
  </si>
  <si>
    <t>0.02C</t>
  </si>
  <si>
    <t>SOH ≤ 70%</t>
    <phoneticPr fontId="2" type="noConversion"/>
  </si>
  <si>
    <t>SOH ≤ 65%</t>
    <phoneticPr fontId="2" type="noConversion"/>
  </si>
  <si>
    <t>Tmin ≤ -36℃</t>
    <phoneticPr fontId="2" type="noConversion"/>
  </si>
  <si>
    <t xml:space="preserve"> 53℃</t>
    <phoneticPr fontId="2" type="noConversion"/>
  </si>
  <si>
    <t xml:space="preserve"> 55℃</t>
    <phoneticPr fontId="2" type="noConversion"/>
  </si>
  <si>
    <t xml:space="preserve"> -35℃</t>
    <phoneticPr fontId="2" type="noConversion"/>
  </si>
  <si>
    <t xml:space="preserve"> 21℃</t>
    <phoneticPr fontId="2" type="noConversion"/>
  </si>
  <si>
    <t>倍率(C)</t>
  </si>
  <si>
    <t>-25</t>
    <phoneticPr fontId="2" type="noConversion"/>
  </si>
  <si>
    <t>电压(V)</t>
    <phoneticPr fontId="2" type="noConversion"/>
  </si>
  <si>
    <t>-25</t>
    <phoneticPr fontId="2" type="noConversion"/>
  </si>
  <si>
    <t>-20</t>
    <phoneticPr fontId="2" type="noConversion"/>
  </si>
  <si>
    <t>-15</t>
    <phoneticPr fontId="2" type="noConversion"/>
  </si>
  <si>
    <t>电压(V)</t>
    <phoneticPr fontId="2" type="noConversion"/>
  </si>
  <si>
    <t>-10</t>
    <phoneticPr fontId="2" type="noConversion"/>
  </si>
  <si>
    <t>-10</t>
    <phoneticPr fontId="2" type="noConversion"/>
  </si>
  <si>
    <t>-5</t>
    <phoneticPr fontId="2" type="noConversion"/>
  </si>
  <si>
    <t>0</t>
    <phoneticPr fontId="2" type="noConversion"/>
  </si>
  <si>
    <t>5</t>
    <phoneticPr fontId="2" type="noConversion"/>
  </si>
  <si>
    <t>10</t>
    <phoneticPr fontId="2" type="noConversion"/>
  </si>
  <si>
    <t>10</t>
    <phoneticPr fontId="2" type="noConversion"/>
  </si>
  <si>
    <t>15</t>
    <phoneticPr fontId="2" type="noConversion"/>
  </si>
  <si>
    <t>20</t>
    <phoneticPr fontId="2" type="noConversion"/>
  </si>
  <si>
    <t>25</t>
    <phoneticPr fontId="2" type="noConversion"/>
  </si>
  <si>
    <t>30</t>
    <phoneticPr fontId="2" type="noConversion"/>
  </si>
  <si>
    <t>35</t>
    <phoneticPr fontId="2" type="noConversion"/>
  </si>
  <si>
    <t>35</t>
    <phoneticPr fontId="2" type="noConversion"/>
  </si>
  <si>
    <t>40</t>
    <phoneticPr fontId="2" type="noConversion"/>
  </si>
  <si>
    <t>45</t>
    <phoneticPr fontId="2" type="noConversion"/>
  </si>
  <si>
    <t>45</t>
    <phoneticPr fontId="2" type="noConversion"/>
  </si>
  <si>
    <t>50</t>
    <phoneticPr fontId="2" type="noConversion"/>
  </si>
  <si>
    <t>55</t>
    <phoneticPr fontId="2" type="noConversion"/>
  </si>
  <si>
    <t>55</t>
    <phoneticPr fontId="2" type="noConversion"/>
  </si>
  <si>
    <t>100</t>
  </si>
  <si>
    <t>99</t>
  </si>
  <si>
    <t>98</t>
  </si>
  <si>
    <t>97</t>
  </si>
  <si>
    <t>96</t>
  </si>
  <si>
    <t>95</t>
  </si>
  <si>
    <t>90</t>
  </si>
  <si>
    <t>85</t>
  </si>
  <si>
    <t>80</t>
  </si>
  <si>
    <t>75</t>
  </si>
  <si>
    <t>70</t>
  </si>
  <si>
    <t>65</t>
  </si>
  <si>
    <t>60</t>
  </si>
  <si>
    <t>55</t>
  </si>
  <si>
    <t>50</t>
  </si>
  <si>
    <t>45</t>
  </si>
  <si>
    <t>40</t>
  </si>
  <si>
    <t>35</t>
  </si>
  <si>
    <t>30</t>
  </si>
  <si>
    <t>25</t>
  </si>
  <si>
    <t>20</t>
  </si>
  <si>
    <t>15</t>
  </si>
  <si>
    <t>10</t>
  </si>
  <si>
    <t>5</t>
  </si>
  <si>
    <t>0</t>
  </si>
  <si>
    <t>0.1C</t>
    <phoneticPr fontId="2" type="noConversion"/>
  </si>
  <si>
    <t>4</t>
  </si>
  <si>
    <t>3</t>
  </si>
  <si>
    <t>2</t>
  </si>
  <si>
    <t>1</t>
  </si>
  <si>
    <t>Vmin≤2.0V</t>
    <phoneticPr fontId="2" type="noConversion"/>
  </si>
  <si>
    <t>Vmin＞2.1V</t>
    <phoneticPr fontId="2" type="noConversion"/>
  </si>
  <si>
    <t>Vmin≤1.8V</t>
    <phoneticPr fontId="2" type="noConversion"/>
  </si>
  <si>
    <t>Vmin＞2.0V</t>
    <phoneticPr fontId="2" type="noConversion"/>
  </si>
  <si>
    <t>Vmin＞1.8V</t>
    <phoneticPr fontId="2" type="noConversion"/>
  </si>
  <si>
    <t>Vmin≤1.6V</t>
    <phoneticPr fontId="2" type="noConversion"/>
  </si>
  <si>
    <t>Vmin≤1.5V</t>
    <phoneticPr fontId="2" type="noConversion"/>
  </si>
  <si>
    <t>Vmax≥3.9V</t>
    <phoneticPr fontId="2" type="noConversion"/>
  </si>
  <si>
    <t>Vmax ≥4.0V</t>
    <phoneticPr fontId="2" type="noConversion"/>
  </si>
  <si>
    <t>Vmax≥4.2V</t>
    <phoneticPr fontId="2" type="noConversion"/>
  </si>
  <si>
    <t>Vmax≥4.25V</t>
    <phoneticPr fontId="2" type="noConversion"/>
  </si>
  <si>
    <t>Ubat ≥ 390V（3.9*串数）</t>
    <phoneticPr fontId="2" type="noConversion"/>
  </si>
  <si>
    <t>Ubat ≥ 400V（4.0*串数）</t>
    <phoneticPr fontId="2" type="noConversion"/>
  </si>
  <si>
    <t>Ubat ≤ 200V（2.0V*串数）</t>
    <phoneticPr fontId="2" type="noConversion"/>
  </si>
  <si>
    <t>Ubat＞210V（2.1V*串数）</t>
    <phoneticPr fontId="2" type="noConversion"/>
  </si>
  <si>
    <t>Ubat ≤ 180V（1.8V*串数）</t>
    <phoneticPr fontId="2" type="noConversion"/>
  </si>
  <si>
    <t>Ubat＞200V（2.0V*串数）</t>
    <phoneticPr fontId="2" type="noConversion"/>
  </si>
  <si>
    <t>Tmax ≥ 60℃</t>
    <phoneticPr fontId="2" type="noConversion"/>
  </si>
  <si>
    <t>Tmax ≥55℃</t>
    <phoneticPr fontId="2" type="noConversion"/>
  </si>
  <si>
    <t>Vmax ＜ 3.8</t>
    <phoneticPr fontId="2" type="noConversion"/>
  </si>
  <si>
    <t>Vmax ＜ 3.9V</t>
    <phoneticPr fontId="2" type="noConversion"/>
  </si>
  <si>
    <t>Vmax ＜ 4.1V</t>
    <phoneticPr fontId="2" type="noConversion"/>
  </si>
  <si>
    <t>Ubat＜380V（3.8V*串数）</t>
    <phoneticPr fontId="2" type="noConversion"/>
  </si>
  <si>
    <t>Ubat＜390V（3.9V*串数）</t>
    <phoneticPr fontId="2" type="noConversion"/>
  </si>
  <si>
    <t>·</t>
    <phoneticPr fontId="2" type="noConversion"/>
  </si>
  <si>
    <t>电芯项目名称</t>
    <phoneticPr fontId="3" type="noConversion"/>
  </si>
  <si>
    <t>PHEV_LFP 60.2Ah</t>
    <phoneticPr fontId="3" type="noConversion"/>
  </si>
  <si>
    <t>忽略</t>
    <phoneticPr fontId="3" type="noConversion"/>
  </si>
  <si>
    <t>PHEV_NCM 62.2Ah</t>
    <phoneticPr fontId="3" type="noConversion"/>
  </si>
  <si>
    <t>25℃工作电压下限(mV)</t>
    <phoneticPr fontId="3" type="noConversion"/>
  </si>
  <si>
    <t>25℃工作电压上限(mV)</t>
    <phoneticPr fontId="3" type="noConversion"/>
  </si>
  <si>
    <t>25℃ 1/3C容量(Ah)</t>
    <phoneticPr fontId="3" type="noConversion"/>
  </si>
  <si>
    <t>25℃ 1C容量(Ah)</t>
    <phoneticPr fontId="3" type="noConversion"/>
  </si>
  <si>
    <t>计算充电电流的容量基准(Ah)</t>
    <phoneticPr fontId="3" type="noConversion"/>
  </si>
  <si>
    <t>标称容量测试倍率(C)</t>
    <phoneticPr fontId="3" type="noConversion"/>
  </si>
  <si>
    <t>1/3</t>
  </si>
  <si>
    <t>电芯1/3C标称电压(mV) @25℃</t>
    <phoneticPr fontId="3" type="noConversion"/>
  </si>
  <si>
    <t>电芯1C标称电压(mV) @25℃</t>
    <phoneticPr fontId="3" type="noConversion"/>
  </si>
  <si>
    <t>串数</t>
    <phoneticPr fontId="3" type="noConversion"/>
  </si>
  <si>
    <t>放电窗口</t>
    <phoneticPr fontId="3" type="noConversion"/>
  </si>
  <si>
    <t>3~100%</t>
    <phoneticPr fontId="3" type="noConversion"/>
  </si>
  <si>
    <t>整包重量</t>
    <phoneticPr fontId="3" type="noConversion"/>
  </si>
  <si>
    <t>SOC-OCV</t>
    <phoneticPr fontId="3" type="noConversion"/>
  </si>
  <si>
    <t>SOC(%)</t>
  </si>
  <si>
    <t>OCV(mV)</t>
    <phoneticPr fontId="3" type="noConversion"/>
  </si>
  <si>
    <t>Cap(Ah)</t>
  </si>
  <si>
    <t>OCV Sigma</t>
  </si>
  <si>
    <t>Total</t>
  </si>
  <si>
    <r>
      <t xml:space="preserve">  </t>
    </r>
    <r>
      <rPr>
        <b/>
        <sz val="11"/>
        <color indexed="8"/>
        <rFont val="宋体"/>
        <family val="3"/>
        <charset val="134"/>
      </rPr>
      <t>电池系统</t>
    </r>
    <r>
      <rPr>
        <b/>
        <sz val="11"/>
        <color indexed="8"/>
        <rFont val="Times New Roman"/>
        <family val="1"/>
      </rPr>
      <t xml:space="preserve">  2S</t>
    </r>
    <r>
      <rPr>
        <b/>
        <sz val="11"/>
        <color indexed="8"/>
        <rFont val="宋体"/>
        <family val="3"/>
        <charset val="134"/>
      </rPr>
      <t>放电</t>
    </r>
    <r>
      <rPr>
        <b/>
        <sz val="11"/>
        <color indexed="8"/>
        <rFont val="Times New Roman"/>
        <family val="1"/>
      </rPr>
      <t>DCR/mΩ</t>
    </r>
    <phoneticPr fontId="3" type="noConversion"/>
  </si>
  <si>
    <t xml:space="preserve">  电池系统  2S充电DCR/mΩ</t>
  </si>
  <si>
    <r>
      <rPr>
        <b/>
        <sz val="11"/>
        <color indexed="8"/>
        <rFont val="宋体"/>
        <family val="3"/>
        <charset val="134"/>
      </rPr>
      <t>温度</t>
    </r>
    <r>
      <rPr>
        <b/>
        <sz val="11"/>
        <color indexed="8"/>
        <rFont val="Times New Roman"/>
        <family val="1"/>
      </rPr>
      <t>/</t>
    </r>
    <r>
      <rPr>
        <b/>
        <sz val="11"/>
        <color indexed="8"/>
        <rFont val="宋体"/>
        <family val="3"/>
        <charset val="134"/>
      </rPr>
      <t>℃</t>
    </r>
  </si>
  <si>
    <t>\</t>
    <phoneticPr fontId="2" type="noConversion"/>
  </si>
  <si>
    <r>
      <t xml:space="preserve">  </t>
    </r>
    <r>
      <rPr>
        <b/>
        <sz val="11"/>
        <color indexed="8"/>
        <rFont val="宋体"/>
        <family val="3"/>
        <charset val="134"/>
      </rPr>
      <t>电池系统</t>
    </r>
    <r>
      <rPr>
        <b/>
        <sz val="11"/>
        <color indexed="8"/>
        <rFont val="Times New Roman"/>
        <family val="1"/>
      </rPr>
      <t xml:space="preserve">  10S</t>
    </r>
    <r>
      <rPr>
        <b/>
        <sz val="11"/>
        <color indexed="8"/>
        <rFont val="宋体"/>
        <family val="3"/>
        <charset val="134"/>
      </rPr>
      <t>放电</t>
    </r>
    <r>
      <rPr>
        <b/>
        <sz val="11"/>
        <color indexed="8"/>
        <rFont val="Times New Roman"/>
        <family val="1"/>
      </rPr>
      <t>DCR/mΩ</t>
    </r>
    <phoneticPr fontId="3" type="noConversion"/>
  </si>
  <si>
    <t xml:space="preserve">  电池系统  10S充电DCR/mΩ</t>
  </si>
  <si>
    <r>
      <t xml:space="preserve">  </t>
    </r>
    <r>
      <rPr>
        <b/>
        <sz val="11"/>
        <color indexed="8"/>
        <rFont val="宋体"/>
        <family val="3"/>
        <charset val="134"/>
      </rPr>
      <t>电池系统</t>
    </r>
    <r>
      <rPr>
        <b/>
        <sz val="11"/>
        <color indexed="8"/>
        <rFont val="Times New Roman"/>
        <family val="1"/>
      </rPr>
      <t xml:space="preserve">  30S</t>
    </r>
    <r>
      <rPr>
        <b/>
        <sz val="11"/>
        <color indexed="8"/>
        <rFont val="宋体"/>
        <family val="3"/>
        <charset val="134"/>
      </rPr>
      <t>放电</t>
    </r>
    <r>
      <rPr>
        <b/>
        <sz val="11"/>
        <color indexed="8"/>
        <rFont val="Times New Roman"/>
        <family val="1"/>
      </rPr>
      <t>DCR/mΩ</t>
    </r>
    <phoneticPr fontId="3" type="noConversion"/>
  </si>
  <si>
    <t xml:space="preserve">  电池系统  30S充电DCR/mΩ</t>
  </si>
  <si>
    <r>
      <t xml:space="preserve">  </t>
    </r>
    <r>
      <rPr>
        <b/>
        <sz val="11"/>
        <color indexed="8"/>
        <rFont val="宋体"/>
        <family val="3"/>
        <charset val="134"/>
      </rPr>
      <t>电池系统</t>
    </r>
    <r>
      <rPr>
        <b/>
        <sz val="11"/>
        <color indexed="8"/>
        <rFont val="Times New Roman"/>
        <family val="1"/>
      </rPr>
      <t xml:space="preserve">  </t>
    </r>
    <r>
      <rPr>
        <b/>
        <sz val="11"/>
        <color indexed="8"/>
        <rFont val="宋体"/>
        <family val="3"/>
        <charset val="134"/>
      </rPr>
      <t>持续（</t>
    </r>
    <r>
      <rPr>
        <b/>
        <sz val="11"/>
        <color indexed="8"/>
        <rFont val="Times New Roman"/>
        <family val="1"/>
      </rPr>
      <t>60s</t>
    </r>
    <r>
      <rPr>
        <b/>
        <sz val="11"/>
        <color indexed="8"/>
        <rFont val="宋体"/>
        <family val="3"/>
        <charset val="134"/>
      </rPr>
      <t>）放电</t>
    </r>
    <r>
      <rPr>
        <b/>
        <sz val="11"/>
        <color indexed="8"/>
        <rFont val="Times New Roman"/>
        <family val="1"/>
      </rPr>
      <t>DCR/mΩ</t>
    </r>
    <phoneticPr fontId="3" type="noConversion"/>
  </si>
  <si>
    <t xml:space="preserve">  电池系统  持续（60s）充电DCR/mΩ</t>
  </si>
  <si>
    <r>
      <rPr>
        <b/>
        <sz val="11"/>
        <color indexed="8"/>
        <rFont val="宋体"/>
        <family val="3"/>
        <charset val="134"/>
      </rPr>
      <t>温度</t>
    </r>
    <r>
      <rPr>
        <b/>
        <sz val="11"/>
        <color indexed="8"/>
        <rFont val="Times New Roman"/>
        <family val="1"/>
      </rPr>
      <t>/</t>
    </r>
    <r>
      <rPr>
        <b/>
        <sz val="11"/>
        <color indexed="8"/>
        <rFont val="宋体"/>
        <family val="3"/>
        <charset val="134"/>
      </rPr>
      <t>℃</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</si>
</sst>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 #,##0.00_ ;_ * \-#,##0.00_ ;_ * &quot;-&quot;??_ ;_ @_ "/>
    <numFmt numFmtId="176" formatCode="0_ "/>
    <numFmt numFmtId="177" formatCode="0.0_ "/>
    <numFmt numFmtId="178" formatCode="0.0"/>
    <numFmt numFmtId="179" formatCode="0.0%"/>
    <numFmt numFmtId="180" formatCode="0.000"/>
    <numFmt numFmtId="181" formatCode="[Red][&lt;=0]&quot;NA&quot;;General&quot;s&quot;"/>
    <numFmt numFmtId="182" formatCode="General&quot;s&quot;"/>
    <numFmt numFmtId="183" formatCode="[Red][&lt;0]&quot;NA&quot;;General"/>
    <numFmt numFmtId="184" formatCode="[Red][&lt;0]&quot;NA&quot;;0"/>
    <numFmt numFmtId="185" formatCode="0&quot;℃&quot;"/>
    <numFmt numFmtId="186" formatCode="[Red][&lt;=0]&quot;NA&quot;;0.00&quot;C&quot;"/>
    <numFmt numFmtId="187" formatCode="[Red][&lt;0]&quot;NA&quot;;0_ "/>
    <numFmt numFmtId="188" formatCode="0&quot;%&quot;"/>
    <numFmt numFmtId="189" formatCode="0.00_);[Red]\(0.00\)"/>
    <numFmt numFmtId="190" formatCode="0.00_ "/>
    <numFmt numFmtId="191" formatCode="_ * #,##0.0_ ;_ * \-#,##0.0_ ;_ * &quot;-&quot;??_ ;_ @_ "/>
  </numFmts>
  <fonts count="85">
    <font>
      <sz val="11"/>
      <color theme="1"/>
      <name val="宋体"/>
      <family val="2"/>
      <charset val="134"/>
      <scheme val="minor"/>
    </font>
    <font>
      <sz val="11"/>
      <color theme="1"/>
      <name val="宋体"/>
      <family val="2"/>
      <scheme val="minor"/>
    </font>
    <font>
      <sz val="9"/>
      <name val="宋体"/>
      <family val="2"/>
      <charset val="134"/>
      <scheme val="minor"/>
    </font>
    <font>
      <sz val="9"/>
      <name val="宋体"/>
      <family val="3"/>
      <charset val="134"/>
      <scheme val="minor"/>
    </font>
    <font>
      <sz val="11"/>
      <color theme="1"/>
      <name val="微软雅黑"/>
      <family val="2"/>
      <charset val="134"/>
    </font>
    <font>
      <sz val="11"/>
      <color theme="1"/>
      <name val="宋体"/>
      <family val="2"/>
      <charset val="134"/>
      <scheme val="minor"/>
    </font>
    <font>
      <b/>
      <sz val="8"/>
      <color theme="1"/>
      <name val="Arial Unicode MS"/>
      <family val="2"/>
      <charset val="134"/>
    </font>
    <font>
      <sz val="8"/>
      <color theme="1"/>
      <name val="Arial Unicode MS"/>
      <family val="2"/>
      <charset val="134"/>
    </font>
    <font>
      <sz val="9"/>
      <name val="宋体"/>
      <family val="3"/>
      <charset val="134"/>
    </font>
    <font>
      <sz val="11"/>
      <color theme="1"/>
      <name val="宋体"/>
      <family val="2"/>
      <scheme val="minor"/>
    </font>
    <font>
      <b/>
      <sz val="10"/>
      <color theme="1"/>
      <name val="Arial Unicode MS"/>
      <family val="2"/>
      <charset val="134"/>
    </font>
    <font>
      <sz val="8"/>
      <name val="Arial Unicode MS"/>
      <family val="2"/>
      <charset val="134"/>
    </font>
    <font>
      <sz val="11"/>
      <color theme="1"/>
      <name val="Calibri"/>
      <family val="2"/>
    </font>
    <font>
      <sz val="12"/>
      <name val="宋体"/>
      <family val="3"/>
      <charset val="134"/>
    </font>
    <font>
      <sz val="11"/>
      <color theme="0"/>
      <name val="Calibri"/>
      <family val="2"/>
    </font>
    <font>
      <sz val="11"/>
      <color theme="0"/>
      <name val="微软雅黑"/>
      <family val="2"/>
      <charset val="134"/>
    </font>
    <font>
      <sz val="11"/>
      <color theme="1"/>
      <name val="宋体"/>
      <family val="2"/>
    </font>
    <font>
      <sz val="11"/>
      <color rgb="FFFFFFFF"/>
      <name val="Arial"/>
      <family val="2"/>
    </font>
    <font>
      <sz val="11"/>
      <color rgb="FF000000"/>
      <name val="Arial"/>
      <family val="2"/>
    </font>
    <font>
      <sz val="11"/>
      <color rgb="FF000000"/>
      <name val="宋体"/>
      <family val="3"/>
      <charset val="134"/>
    </font>
    <font>
      <sz val="11"/>
      <color rgb="FFFFFFFF"/>
      <name val="宋体"/>
      <family val="3"/>
      <charset val="134"/>
    </font>
    <font>
      <sz val="11"/>
      <color theme="1"/>
      <name val="宋体"/>
      <family val="3"/>
      <charset val="134"/>
    </font>
    <font>
      <sz val="11"/>
      <color theme="1"/>
      <name val="Arial"/>
      <family val="2"/>
    </font>
    <font>
      <b/>
      <sz val="10"/>
      <color theme="1"/>
      <name val="Arial"/>
      <family val="2"/>
    </font>
    <font>
      <sz val="10"/>
      <color theme="1"/>
      <name val="Arial"/>
      <family val="2"/>
    </font>
    <font>
      <sz val="10"/>
      <name val="Arial"/>
      <family val="2"/>
    </font>
    <font>
      <b/>
      <sz val="12"/>
      <color theme="1"/>
      <name val="Arial"/>
      <family val="2"/>
    </font>
    <font>
      <b/>
      <sz val="10"/>
      <color theme="4"/>
      <name val="Arial"/>
      <family val="2"/>
    </font>
    <font>
      <sz val="10"/>
      <color theme="4"/>
      <name val="Arial"/>
      <family val="2"/>
    </font>
    <font>
      <b/>
      <i/>
      <sz val="10"/>
      <color theme="4"/>
      <name val="Arial"/>
      <family val="2"/>
    </font>
    <font>
      <b/>
      <i/>
      <sz val="10"/>
      <color theme="1" tint="4.9989318521683403E-2"/>
      <name val="Arial"/>
      <family val="2"/>
    </font>
    <font>
      <sz val="10"/>
      <color theme="1" tint="4.9989318521683403E-2"/>
      <name val="Arial"/>
      <family val="2"/>
    </font>
    <font>
      <b/>
      <sz val="10"/>
      <color theme="1" tint="4.9989318521683403E-2"/>
      <name val="Arial"/>
      <family val="2"/>
    </font>
    <font>
      <b/>
      <sz val="10"/>
      <color theme="4"/>
      <name val="宋体"/>
      <family val="3"/>
      <charset val="134"/>
    </font>
    <font>
      <b/>
      <sz val="10"/>
      <color theme="1" tint="4.9989318521683403E-2"/>
      <name val="宋体"/>
      <family val="3"/>
      <charset val="134"/>
    </font>
    <font>
      <b/>
      <i/>
      <sz val="10"/>
      <color theme="4"/>
      <name val="宋体"/>
      <family val="3"/>
      <charset val="134"/>
    </font>
    <font>
      <sz val="11"/>
      <color theme="4"/>
      <name val="Arial"/>
      <family val="2"/>
    </font>
    <font>
      <sz val="11"/>
      <color theme="1" tint="4.9989318521683403E-2"/>
      <name val="Arial"/>
      <family val="2"/>
    </font>
    <font>
      <b/>
      <sz val="9"/>
      <color indexed="81"/>
      <name val="宋体"/>
      <family val="3"/>
      <charset val="134"/>
    </font>
    <font>
      <sz val="9"/>
      <color indexed="81"/>
      <name val="宋体"/>
      <family val="3"/>
      <charset val="134"/>
    </font>
    <font>
      <sz val="11"/>
      <color indexed="8"/>
      <name val="Calibri"/>
      <family val="2"/>
    </font>
    <font>
      <b/>
      <sz val="8"/>
      <color theme="4"/>
      <name val="Arial"/>
      <family val="2"/>
    </font>
    <font>
      <b/>
      <sz val="8"/>
      <color theme="1" tint="4.9989318521683403E-2"/>
      <name val="Arial"/>
      <family val="2"/>
    </font>
    <font>
      <b/>
      <sz val="10"/>
      <name val="Arial"/>
      <family val="2"/>
    </font>
    <font>
      <b/>
      <sz val="13"/>
      <name val="Arial"/>
      <family val="2"/>
    </font>
    <font>
      <b/>
      <sz val="13"/>
      <name val="宋体"/>
      <family val="3"/>
      <charset val="134"/>
    </font>
    <font>
      <b/>
      <i/>
      <sz val="10"/>
      <name val="Arial"/>
      <family val="2"/>
    </font>
    <font>
      <b/>
      <sz val="10"/>
      <name val="宋体"/>
      <family val="3"/>
      <charset val="134"/>
    </font>
    <font>
      <b/>
      <i/>
      <sz val="10"/>
      <name val="宋体"/>
      <family val="3"/>
      <charset val="134"/>
    </font>
    <font>
      <b/>
      <sz val="20"/>
      <color theme="0"/>
      <name val="Arial"/>
      <family val="2"/>
    </font>
    <font>
      <b/>
      <sz val="13"/>
      <color theme="1"/>
      <name val="Arial"/>
      <family val="2"/>
    </font>
    <font>
      <b/>
      <sz val="13"/>
      <color theme="1"/>
      <name val="宋体"/>
      <family val="3"/>
      <charset val="134"/>
    </font>
    <font>
      <b/>
      <sz val="11"/>
      <color theme="1"/>
      <name val="微软雅黑"/>
      <family val="2"/>
      <charset val="134"/>
    </font>
    <font>
      <b/>
      <sz val="10"/>
      <color theme="1"/>
      <name val="微软雅黑"/>
      <family val="2"/>
      <charset val="134"/>
    </font>
    <font>
      <sz val="10"/>
      <color theme="1"/>
      <name val="微软雅黑"/>
      <family val="2"/>
      <charset val="134"/>
    </font>
    <font>
      <b/>
      <sz val="10"/>
      <name val="微软雅黑"/>
      <family val="2"/>
      <charset val="134"/>
    </font>
    <font>
      <sz val="10"/>
      <name val="微软雅黑"/>
      <family val="2"/>
      <charset val="134"/>
    </font>
    <font>
      <b/>
      <sz val="10"/>
      <color indexed="8"/>
      <name val="微软雅黑"/>
      <family val="2"/>
      <charset val="134"/>
    </font>
    <font>
      <sz val="10"/>
      <color indexed="8"/>
      <name val="微软雅黑"/>
      <family val="2"/>
      <charset val="134"/>
    </font>
    <font>
      <sz val="9"/>
      <name val="微软雅黑"/>
      <family val="2"/>
      <charset val="134"/>
    </font>
    <font>
      <b/>
      <sz val="16"/>
      <color theme="1"/>
      <name val="微软雅黑"/>
      <family val="2"/>
      <charset val="134"/>
    </font>
    <font>
      <b/>
      <sz val="16"/>
      <color indexed="8"/>
      <name val="微软雅黑"/>
      <family val="2"/>
      <charset val="134"/>
    </font>
    <font>
      <sz val="11"/>
      <name val="微软雅黑"/>
      <family val="2"/>
      <charset val="134"/>
    </font>
    <font>
      <b/>
      <sz val="11"/>
      <name val="微软雅黑"/>
      <family val="2"/>
      <charset val="134"/>
    </font>
    <font>
      <sz val="11"/>
      <name val="Arial"/>
      <family val="2"/>
    </font>
    <font>
      <b/>
      <sz val="22"/>
      <name val="微软雅黑"/>
      <family val="2"/>
      <charset val="134"/>
    </font>
    <font>
      <b/>
      <sz val="10"/>
      <color theme="0" tint="-0.249977111117893"/>
      <name val="微软雅黑"/>
      <family val="2"/>
      <charset val="134"/>
    </font>
    <font>
      <sz val="10"/>
      <color theme="0" tint="-0.249977111117893"/>
      <name val="微软雅黑"/>
      <family val="2"/>
      <charset val="134"/>
    </font>
    <font>
      <sz val="8"/>
      <color theme="1"/>
      <name val="微软雅黑"/>
      <family val="2"/>
      <charset val="134"/>
    </font>
    <font>
      <b/>
      <sz val="11"/>
      <color theme="1"/>
      <name val="宋体"/>
      <family val="3"/>
      <charset val="134"/>
      <scheme val="minor"/>
    </font>
    <font>
      <b/>
      <vertAlign val="subscript"/>
      <sz val="11"/>
      <color theme="1"/>
      <name val="微软雅黑"/>
      <family val="2"/>
      <charset val="134"/>
    </font>
    <font>
      <b/>
      <sz val="24"/>
      <color theme="1"/>
      <name val="微软雅黑"/>
      <family val="2"/>
      <charset val="134"/>
    </font>
    <font>
      <sz val="14"/>
      <color indexed="81"/>
      <name val="宋体"/>
      <family val="3"/>
      <charset val="134"/>
    </font>
    <font>
      <sz val="10"/>
      <color rgb="FFFF0000"/>
      <name val="微软雅黑"/>
      <family val="2"/>
      <charset val="134"/>
    </font>
    <font>
      <sz val="12"/>
      <color indexed="81"/>
      <name val="宋体"/>
      <family val="3"/>
      <charset val="134"/>
    </font>
    <font>
      <sz val="10"/>
      <color rgb="FF000000"/>
      <name val="Arial"/>
      <family val="2"/>
    </font>
    <font>
      <sz val="10"/>
      <color theme="1"/>
      <name val="Calibri"/>
      <family val="2"/>
    </font>
    <font>
      <sz val="11"/>
      <color rgb="FF000000"/>
      <name val="Calibri"/>
      <family val="2"/>
    </font>
    <font>
      <sz val="9"/>
      <name val="Calibri"/>
      <family val="2"/>
    </font>
    <font>
      <sz val="11"/>
      <color rgb="FFFF0000"/>
      <name val="微软雅黑"/>
      <family val="2"/>
      <charset val="134"/>
    </font>
    <font>
      <sz val="11"/>
      <color rgb="FFFF0000"/>
      <name val="Arial Unicode MS"/>
      <family val="2"/>
      <charset val="134"/>
    </font>
    <font>
      <b/>
      <sz val="11"/>
      <color indexed="8"/>
      <name val="Times New Roman"/>
      <family val="1"/>
    </font>
    <font>
      <b/>
      <sz val="11"/>
      <color indexed="8"/>
      <name val="宋体"/>
      <family val="3"/>
      <charset val="134"/>
    </font>
    <font>
      <b/>
      <sz val="11"/>
      <color theme="1"/>
      <name val="Times New Roman"/>
      <family val="1"/>
    </font>
    <font>
      <sz val="11"/>
      <color theme="1"/>
      <name val="Times New Roman"/>
      <family val="1"/>
    </font>
  </fonts>
  <fills count="1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70C0"/>
        <bgColor indexed="64"/>
      </patternFill>
    </fill>
    <fill>
      <patternFill patternType="solid">
        <fgColor rgb="FF0070C0"/>
        <bgColor rgb="FF000000"/>
      </patternFill>
    </fill>
    <fill>
      <patternFill patternType="solid">
        <fgColor theme="0" tint="-0.34998626667073579"/>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FFFF00"/>
      </patternFill>
    </fill>
  </fills>
  <borders count="6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style="thin">
        <color indexed="64"/>
      </bottom>
      <diagonal/>
    </border>
    <border>
      <left style="thin">
        <color indexed="64"/>
      </left>
      <right/>
      <top/>
      <bottom style="thin">
        <color auto="1"/>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theme="4"/>
      </left>
      <right style="thin">
        <color theme="4"/>
      </right>
      <top style="thin">
        <color theme="4"/>
      </top>
      <bottom style="thin">
        <color theme="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auto="1"/>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auto="1"/>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auto="1"/>
      </right>
      <top/>
      <bottom style="thin">
        <color auto="1"/>
      </bottom>
      <diagonal/>
    </border>
    <border>
      <left/>
      <right style="medium">
        <color indexed="64"/>
      </right>
      <top/>
      <bottom style="thin">
        <color indexed="64"/>
      </bottom>
      <diagonal/>
    </border>
    <border>
      <left/>
      <right style="medium">
        <color indexed="64"/>
      </right>
      <top style="thin">
        <color auto="1"/>
      </top>
      <bottom style="thin">
        <color auto="1"/>
      </bottom>
      <diagonal/>
    </border>
    <border>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style="medium">
        <color indexed="64"/>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diagonal/>
    </border>
    <border diagonalDown="1">
      <left style="medium">
        <color indexed="64"/>
      </left>
      <right/>
      <top style="medium">
        <color indexed="64"/>
      </top>
      <bottom/>
      <diagonal style="thin">
        <color indexed="64"/>
      </diagonal>
    </border>
    <border diagonalDown="1">
      <left style="medium">
        <color indexed="64"/>
      </left>
      <right/>
      <top/>
      <bottom style="thin">
        <color indexed="64"/>
      </bottom>
      <diagonal style="thin">
        <color indexed="64"/>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diagonalDown="1">
      <left style="medium">
        <color indexed="64"/>
      </left>
      <right/>
      <top/>
      <bottom/>
      <diagonal style="thin">
        <color indexed="64"/>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diagonalDown="1">
      <left style="thin">
        <color indexed="64"/>
      </left>
      <right style="thin">
        <color auto="1"/>
      </right>
      <top style="thin">
        <color indexed="64"/>
      </top>
      <bottom/>
      <diagonal style="thin">
        <color indexed="64"/>
      </diagonal>
    </border>
    <border diagonalDown="1">
      <left style="thin">
        <color indexed="64"/>
      </left>
      <right style="thin">
        <color auto="1"/>
      </right>
      <top/>
      <bottom style="thin">
        <color auto="1"/>
      </bottom>
      <diagonal style="thin">
        <color indexed="64"/>
      </diagonal>
    </border>
    <border>
      <left style="thin">
        <color indexed="64"/>
      </left>
      <right style="medium">
        <color indexed="64"/>
      </right>
      <top style="medium">
        <color indexed="64"/>
      </top>
      <bottom/>
      <diagonal/>
    </border>
    <border>
      <left style="medium">
        <color indexed="64"/>
      </left>
      <right style="thin">
        <color indexed="0"/>
      </right>
      <top style="thin">
        <color indexed="0"/>
      </top>
      <bottom style="thin">
        <color indexed="0"/>
      </bottom>
      <diagonal/>
    </border>
    <border>
      <left style="thin">
        <color indexed="64"/>
      </left>
      <right style="medium">
        <color indexed="64"/>
      </right>
      <top style="thin">
        <color indexed="64"/>
      </top>
      <bottom/>
      <diagonal/>
    </border>
    <border>
      <left style="thin">
        <color indexed="0"/>
      </left>
      <right style="thin">
        <color indexed="0"/>
      </right>
      <top style="thin">
        <color indexed="0"/>
      </top>
      <bottom style="thin">
        <color indexed="0"/>
      </bottom>
      <diagonal/>
    </border>
    <border>
      <left style="medium">
        <color indexed="64"/>
      </left>
      <right style="thin">
        <color indexed="64"/>
      </right>
      <top/>
      <bottom/>
      <diagonal/>
    </border>
  </borders>
  <cellStyleXfs count="17">
    <xf numFmtId="0" fontId="0" fillId="0" borderId="0">
      <alignment vertical="center"/>
    </xf>
    <xf numFmtId="0" fontId="5" fillId="0" borderId="0">
      <alignment vertical="center"/>
    </xf>
    <xf numFmtId="0" fontId="9" fillId="0" borderId="0"/>
    <xf numFmtId="0" fontId="13" fillId="0" borderId="0"/>
    <xf numFmtId="0" fontId="5" fillId="0" borderId="0">
      <alignment vertical="center"/>
    </xf>
    <xf numFmtId="0" fontId="9" fillId="0" borderId="0"/>
    <xf numFmtId="0" fontId="40" fillId="0" borderId="0"/>
    <xf numFmtId="0" fontId="9" fillId="0" borderId="0"/>
    <xf numFmtId="0" fontId="40" fillId="0" borderId="0"/>
    <xf numFmtId="0" fontId="5" fillId="0" borderId="0">
      <alignment vertical="center"/>
    </xf>
    <xf numFmtId="0" fontId="9" fillId="0" borderId="0"/>
    <xf numFmtId="9" fontId="5" fillId="0" borderId="0" applyFont="0" applyFill="0" applyBorder="0" applyAlignment="0" applyProtection="0">
      <alignment vertical="center"/>
    </xf>
    <xf numFmtId="0" fontId="9" fillId="0" borderId="0"/>
    <xf numFmtId="43" fontId="5" fillId="0" borderId="0" applyFont="0" applyFill="0" applyBorder="0" applyAlignment="0" applyProtection="0">
      <alignment vertical="center"/>
    </xf>
    <xf numFmtId="0" fontId="40" fillId="0" borderId="0"/>
    <xf numFmtId="0" fontId="1" fillId="0" borderId="0"/>
    <xf numFmtId="0" fontId="1" fillId="0" borderId="0"/>
  </cellStyleXfs>
  <cellXfs count="460">
    <xf numFmtId="0" fontId="0" fillId="0" borderId="0" xfId="0">
      <alignment vertical="center"/>
    </xf>
    <xf numFmtId="0" fontId="7" fillId="0" borderId="2" xfId="0" applyFont="1" applyFill="1" applyBorder="1" applyAlignment="1">
      <alignment horizontal="left" vertical="center" wrapText="1"/>
    </xf>
    <xf numFmtId="0" fontId="7" fillId="0" borderId="2" xfId="0" applyFont="1" applyBorder="1" applyAlignment="1">
      <alignment horizontal="left" vertical="center"/>
    </xf>
    <xf numFmtId="0" fontId="7" fillId="0" borderId="2" xfId="0" applyFont="1" applyFill="1" applyBorder="1" applyAlignment="1">
      <alignment horizontal="left" vertical="center"/>
    </xf>
    <xf numFmtId="176" fontId="11" fillId="4" borderId="2" xfId="0" applyNumberFormat="1" applyFont="1" applyFill="1" applyBorder="1" applyAlignment="1">
      <alignment horizontal="center"/>
    </xf>
    <xf numFmtId="0" fontId="0" fillId="0" borderId="0" xfId="0">
      <alignment vertical="center"/>
    </xf>
    <xf numFmtId="0" fontId="7" fillId="0" borderId="2" xfId="0" applyFont="1" applyFill="1" applyBorder="1" applyAlignment="1">
      <alignment horizontal="center" vertical="center" wrapText="1"/>
    </xf>
    <xf numFmtId="177" fontId="11" fillId="0" borderId="2" xfId="0" applyNumberFormat="1" applyFont="1" applyFill="1" applyBorder="1" applyAlignment="1">
      <alignment horizontal="center"/>
    </xf>
    <xf numFmtId="176" fontId="11" fillId="3" borderId="2" xfId="0" applyNumberFormat="1" applyFont="1" applyFill="1" applyBorder="1" applyAlignment="1">
      <alignment horizontal="center"/>
    </xf>
    <xf numFmtId="0" fontId="6" fillId="0" borderId="2" xfId="0" applyFont="1" applyFill="1" applyBorder="1" applyAlignment="1">
      <alignment horizontal="center" vertical="center" wrapText="1"/>
    </xf>
    <xf numFmtId="0" fontId="6" fillId="0" borderId="2" xfId="0" applyFont="1" applyFill="1" applyBorder="1" applyAlignment="1">
      <alignment horizontal="center" vertical="center" wrapText="1"/>
    </xf>
    <xf numFmtId="1" fontId="12" fillId="0" borderId="2" xfId="2" applyNumberFormat="1" applyFont="1" applyFill="1" applyBorder="1" applyAlignment="1">
      <alignment horizontal="center"/>
    </xf>
    <xf numFmtId="1" fontId="12" fillId="2" borderId="2" xfId="2" applyNumberFormat="1" applyFont="1" applyFill="1" applyBorder="1" applyAlignment="1">
      <alignment horizontal="center"/>
    </xf>
    <xf numFmtId="178" fontId="0" fillId="0" borderId="0" xfId="0" applyNumberFormat="1">
      <alignment vertical="center"/>
    </xf>
    <xf numFmtId="0" fontId="6" fillId="0" borderId="2" xfId="0" applyFont="1" applyFill="1" applyBorder="1" applyAlignment="1">
      <alignment horizontal="center" vertical="center" wrapText="1"/>
    </xf>
    <xf numFmtId="49" fontId="14" fillId="5" borderId="1" xfId="2" applyNumberFormat="1" applyFont="1" applyFill="1" applyBorder="1" applyAlignment="1">
      <alignment horizontal="left"/>
    </xf>
    <xf numFmtId="0" fontId="14" fillId="5" borderId="1" xfId="2" applyNumberFormat="1" applyFont="1" applyFill="1" applyBorder="1" applyAlignment="1">
      <alignment horizontal="center"/>
    </xf>
    <xf numFmtId="49" fontId="12" fillId="0" borderId="2" xfId="2" applyNumberFormat="1" applyFont="1" applyFill="1" applyBorder="1" applyAlignment="1">
      <alignment horizontal="center"/>
    </xf>
    <xf numFmtId="0" fontId="12" fillId="0" borderId="2" xfId="2" applyNumberFormat="1" applyFont="1" applyFill="1" applyBorder="1" applyAlignment="1">
      <alignment horizontal="center"/>
    </xf>
    <xf numFmtId="9" fontId="12" fillId="0" borderId="8" xfId="2" applyNumberFormat="1" applyFont="1" applyBorder="1" applyAlignment="1">
      <alignment horizontal="center" vertical="center"/>
    </xf>
    <xf numFmtId="9" fontId="12" fillId="0" borderId="7" xfId="2" applyNumberFormat="1" applyFont="1" applyBorder="1" applyAlignment="1">
      <alignment horizontal="center" vertical="center"/>
    </xf>
    <xf numFmtId="9" fontId="12" fillId="0" borderId="2" xfId="2" applyNumberFormat="1" applyFont="1" applyBorder="1" applyAlignment="1">
      <alignment horizontal="center" vertical="center"/>
    </xf>
    <xf numFmtId="9" fontId="12" fillId="0" borderId="6" xfId="2" applyNumberFormat="1" applyFont="1" applyBorder="1" applyAlignment="1">
      <alignment horizontal="center" vertical="center"/>
    </xf>
    <xf numFmtId="9" fontId="12" fillId="0" borderId="9" xfId="2" applyNumberFormat="1" applyFont="1" applyBorder="1" applyAlignment="1">
      <alignment horizontal="center" vertical="center"/>
    </xf>
    <xf numFmtId="9" fontId="12" fillId="0" borderId="7" xfId="2" applyNumberFormat="1" applyFont="1" applyFill="1" applyBorder="1" applyAlignment="1">
      <alignment horizontal="center"/>
    </xf>
    <xf numFmtId="49" fontId="17" fillId="6" borderId="1" xfId="0" applyNumberFormat="1" applyFont="1" applyFill="1" applyBorder="1" applyAlignment="1"/>
    <xf numFmtId="0" fontId="17" fillId="6" borderId="1" xfId="0" applyNumberFormat="1" applyFont="1" applyFill="1" applyBorder="1" applyAlignment="1"/>
    <xf numFmtId="49" fontId="18" fillId="0" borderId="2" xfId="0" applyNumberFormat="1" applyFont="1" applyFill="1" applyBorder="1" applyAlignment="1">
      <alignment horizontal="center"/>
    </xf>
    <xf numFmtId="0" fontId="18" fillId="0" borderId="2" xfId="0" applyNumberFormat="1" applyFont="1" applyFill="1" applyBorder="1" applyAlignment="1"/>
    <xf numFmtId="0" fontId="18" fillId="0" borderId="2" xfId="0" applyNumberFormat="1" applyFont="1" applyFill="1" applyBorder="1" applyAlignment="1">
      <alignment horizontal="center" vertical="center"/>
    </xf>
    <xf numFmtId="9" fontId="18" fillId="0" borderId="2" xfId="0" applyNumberFormat="1" applyFont="1" applyFill="1" applyBorder="1" applyAlignment="1">
      <alignment horizontal="center"/>
    </xf>
    <xf numFmtId="1" fontId="18" fillId="0" borderId="2" xfId="0" applyNumberFormat="1" applyFont="1" applyFill="1" applyBorder="1" applyAlignment="1">
      <alignment horizontal="center"/>
    </xf>
    <xf numFmtId="179" fontId="18" fillId="0" borderId="2" xfId="0" applyNumberFormat="1" applyFont="1" applyFill="1" applyBorder="1" applyAlignment="1">
      <alignment horizontal="center"/>
    </xf>
    <xf numFmtId="49" fontId="17" fillId="6" borderId="1" xfId="2" applyNumberFormat="1" applyFont="1" applyFill="1" applyBorder="1" applyAlignment="1"/>
    <xf numFmtId="0" fontId="17" fillId="6" borderId="1" xfId="2" applyNumberFormat="1" applyFont="1" applyFill="1" applyBorder="1" applyAlignment="1"/>
    <xf numFmtId="49" fontId="18" fillId="0" borderId="2" xfId="2" applyNumberFormat="1" applyFont="1" applyFill="1" applyBorder="1" applyAlignment="1">
      <alignment horizontal="center"/>
    </xf>
    <xf numFmtId="0" fontId="18" fillId="0" borderId="2" xfId="2" applyNumberFormat="1" applyFont="1" applyFill="1" applyBorder="1" applyAlignment="1"/>
    <xf numFmtId="0" fontId="18" fillId="0" borderId="2" xfId="2" applyNumberFormat="1" applyFont="1" applyFill="1" applyBorder="1"/>
    <xf numFmtId="0" fontId="18" fillId="0" borderId="2" xfId="2" applyNumberFormat="1" applyFont="1" applyFill="1" applyBorder="1" applyAlignment="1">
      <alignment horizontal="center" vertical="center"/>
    </xf>
    <xf numFmtId="9" fontId="18" fillId="0" borderId="2" xfId="2" applyNumberFormat="1" applyFont="1" applyFill="1" applyBorder="1" applyAlignment="1">
      <alignment horizontal="center"/>
    </xf>
    <xf numFmtId="1" fontId="18" fillId="0" borderId="2" xfId="2" applyNumberFormat="1" applyFont="1" applyFill="1" applyBorder="1" applyAlignment="1">
      <alignment horizontal="center"/>
    </xf>
    <xf numFmtId="178" fontId="22" fillId="0" borderId="0" xfId="2" applyNumberFormat="1" applyFont="1" applyFill="1"/>
    <xf numFmtId="0" fontId="22" fillId="0" borderId="0" xfId="2" applyFont="1" applyFill="1"/>
    <xf numFmtId="0" fontId="21" fillId="0" borderId="0" xfId="2" applyFont="1" applyFill="1" applyBorder="1"/>
    <xf numFmtId="0" fontId="22" fillId="0" borderId="0" xfId="2" applyFont="1" applyFill="1" applyBorder="1"/>
    <xf numFmtId="0" fontId="22" fillId="0" borderId="13" xfId="2" applyFont="1" applyFill="1" applyBorder="1"/>
    <xf numFmtId="0" fontId="23" fillId="0" borderId="14" xfId="2" applyFont="1" applyFill="1" applyBorder="1"/>
    <xf numFmtId="178" fontId="24" fillId="0" borderId="14" xfId="2" applyNumberFormat="1" applyFont="1" applyFill="1" applyBorder="1"/>
    <xf numFmtId="0" fontId="24" fillId="0" borderId="14" xfId="2" applyFont="1" applyFill="1" applyBorder="1"/>
    <xf numFmtId="178" fontId="25" fillId="0" borderId="14" xfId="2" applyNumberFormat="1" applyFont="1" applyFill="1" applyBorder="1"/>
    <xf numFmtId="0" fontId="22" fillId="0" borderId="15" xfId="2" applyFont="1" applyFill="1" applyBorder="1"/>
    <xf numFmtId="0" fontId="26" fillId="0" borderId="0" xfId="2" applyFont="1" applyFill="1" applyAlignment="1">
      <alignment horizontal="right"/>
    </xf>
    <xf numFmtId="0" fontId="26" fillId="0" borderId="0" xfId="2" applyFont="1" applyFill="1"/>
    <xf numFmtId="0" fontId="22" fillId="0" borderId="16" xfId="2" applyFont="1" applyFill="1" applyBorder="1"/>
    <xf numFmtId="178" fontId="28" fillId="0" borderId="0" xfId="2" applyNumberFormat="1" applyFont="1" applyFill="1" applyBorder="1"/>
    <xf numFmtId="178" fontId="24" fillId="0" borderId="0" xfId="2" applyNumberFormat="1" applyFont="1" applyFill="1" applyBorder="1"/>
    <xf numFmtId="0" fontId="24" fillId="0" borderId="0" xfId="2" applyFont="1" applyFill="1" applyBorder="1"/>
    <xf numFmtId="0" fontId="22" fillId="0" borderId="17" xfId="2" applyFont="1" applyFill="1" applyBorder="1"/>
    <xf numFmtId="0" fontId="27" fillId="0" borderId="0" xfId="2" applyFont="1" applyFill="1" applyBorder="1" applyAlignment="1">
      <alignment horizontal="right" vertical="center"/>
    </xf>
    <xf numFmtId="0" fontId="27" fillId="0" borderId="0" xfId="2" applyFont="1" applyFill="1" applyBorder="1" applyAlignment="1">
      <alignment horizontal="left" vertical="center"/>
    </xf>
    <xf numFmtId="0" fontId="23" fillId="0" borderId="0" xfId="2" applyFont="1" applyFill="1" applyBorder="1" applyAlignment="1">
      <alignment horizontal="left" vertical="center"/>
    </xf>
    <xf numFmtId="178" fontId="30" fillId="0" borderId="0" xfId="2" applyNumberFormat="1" applyFont="1" applyFill="1" applyBorder="1" applyAlignment="1">
      <alignment horizontal="center" vertical="center" wrapText="1"/>
    </xf>
    <xf numFmtId="0" fontId="31" fillId="0" borderId="0" xfId="2" applyFont="1" applyFill="1" applyBorder="1"/>
    <xf numFmtId="0" fontId="32" fillId="7" borderId="2" xfId="2" applyFont="1" applyFill="1" applyBorder="1" applyAlignment="1">
      <alignment horizontal="center" vertical="center" wrapText="1"/>
    </xf>
    <xf numFmtId="178" fontId="30" fillId="0" borderId="17" xfId="2" applyNumberFormat="1" applyFont="1" applyFill="1" applyBorder="1" applyAlignment="1">
      <alignment horizontal="center" vertical="center" wrapText="1"/>
    </xf>
    <xf numFmtId="0" fontId="27" fillId="0" borderId="18" xfId="2" applyFont="1" applyFill="1" applyBorder="1" applyAlignment="1">
      <alignment horizontal="center" vertical="center" wrapText="1"/>
    </xf>
    <xf numFmtId="178" fontId="29" fillId="0" borderId="18" xfId="2" applyNumberFormat="1" applyFont="1" applyFill="1" applyBorder="1" applyAlignment="1">
      <alignment horizontal="center" vertical="center" wrapText="1"/>
    </xf>
    <xf numFmtId="178" fontId="29" fillId="0" borderId="0" xfId="2" applyNumberFormat="1" applyFont="1" applyFill="1" applyBorder="1" applyAlignment="1">
      <alignment horizontal="center" vertical="center" wrapText="1"/>
    </xf>
    <xf numFmtId="0" fontId="32" fillId="0" borderId="0" xfId="2" applyFont="1" applyFill="1" applyBorder="1" applyAlignment="1">
      <alignment horizontal="center" vertical="center" wrapText="1"/>
    </xf>
    <xf numFmtId="0" fontId="32" fillId="0" borderId="17" xfId="2" applyFont="1" applyFill="1" applyBorder="1" applyAlignment="1">
      <alignment horizontal="center" vertical="center" wrapText="1"/>
    </xf>
    <xf numFmtId="0" fontId="27" fillId="0" borderId="0" xfId="2" applyFont="1" applyFill="1" applyBorder="1" applyAlignment="1">
      <alignment horizontal="center" vertical="center" wrapText="1"/>
    </xf>
    <xf numFmtId="0" fontId="29" fillId="0" borderId="18" xfId="2" applyFont="1" applyFill="1" applyBorder="1" applyAlignment="1">
      <alignment horizontal="center" vertical="center" wrapText="1"/>
    </xf>
    <xf numFmtId="0" fontId="30" fillId="0" borderId="0" xfId="2" applyFont="1" applyFill="1" applyBorder="1" applyAlignment="1">
      <alignment horizontal="center" vertical="center" wrapText="1"/>
    </xf>
    <xf numFmtId="0" fontId="30" fillId="0" borderId="17" xfId="2" applyFont="1" applyFill="1" applyBorder="1" applyAlignment="1">
      <alignment horizontal="center" vertical="center" wrapText="1"/>
    </xf>
    <xf numFmtId="0" fontId="29" fillId="0" borderId="0" xfId="2" applyFont="1" applyFill="1" applyBorder="1" applyAlignment="1">
      <alignment horizontal="center" vertical="center" wrapText="1"/>
    </xf>
    <xf numFmtId="0" fontId="22" fillId="0" borderId="19" xfId="2" applyFont="1" applyFill="1" applyBorder="1"/>
    <xf numFmtId="0" fontId="22" fillId="0" borderId="3" xfId="2" applyFont="1" applyFill="1" applyBorder="1"/>
    <xf numFmtId="0" fontId="30" fillId="0" borderId="3" xfId="2" applyFont="1" applyFill="1" applyBorder="1" applyAlignment="1">
      <alignment horizontal="center" vertical="center" wrapText="1"/>
    </xf>
    <xf numFmtId="0" fontId="30" fillId="0" borderId="20" xfId="2" applyFont="1" applyFill="1" applyBorder="1" applyAlignment="1">
      <alignment horizontal="center" vertical="center" wrapText="1"/>
    </xf>
    <xf numFmtId="0" fontId="31" fillId="0" borderId="0" xfId="2" applyFont="1" applyFill="1"/>
    <xf numFmtId="0" fontId="36" fillId="0" borderId="0" xfId="2" applyFont="1" applyFill="1" applyBorder="1"/>
    <xf numFmtId="0" fontId="36" fillId="0" borderId="3" xfId="2" applyFont="1" applyFill="1" applyBorder="1"/>
    <xf numFmtId="0" fontId="36" fillId="0" borderId="0" xfId="2" applyFont="1" applyFill="1"/>
    <xf numFmtId="1" fontId="31" fillId="0" borderId="0" xfId="2" applyNumberFormat="1" applyFont="1" applyFill="1" applyBorder="1" applyAlignment="1">
      <alignment horizontal="center" vertical="center"/>
    </xf>
    <xf numFmtId="0" fontId="37" fillId="0" borderId="0" xfId="2" applyFont="1" applyFill="1" applyBorder="1"/>
    <xf numFmtId="1" fontId="31" fillId="0" borderId="0" xfId="2" applyNumberFormat="1" applyFont="1" applyFill="1"/>
    <xf numFmtId="0" fontId="24" fillId="0" borderId="0" xfId="2" applyFont="1" applyFill="1"/>
    <xf numFmtId="1" fontId="31" fillId="0" borderId="0" xfId="2" applyNumberFormat="1" applyFont="1" applyFill="1" applyBorder="1" applyAlignment="1">
      <alignment horizontal="center" vertical="center" wrapText="1"/>
    </xf>
    <xf numFmtId="0" fontId="37" fillId="0" borderId="0" xfId="2" applyFont="1" applyFill="1"/>
    <xf numFmtId="178" fontId="22" fillId="0" borderId="0" xfId="2" applyNumberFormat="1" applyFont="1" applyFill="1" applyBorder="1"/>
    <xf numFmtId="180" fontId="22" fillId="0" borderId="0" xfId="2" applyNumberFormat="1" applyFont="1" applyFill="1"/>
    <xf numFmtId="0" fontId="42" fillId="0" borderId="2" xfId="2" applyFont="1" applyFill="1" applyBorder="1" applyAlignment="1">
      <alignment horizontal="center" vertical="center" wrapText="1"/>
    </xf>
    <xf numFmtId="178" fontId="24" fillId="0" borderId="15" xfId="2" applyNumberFormat="1" applyFont="1" applyFill="1" applyBorder="1"/>
    <xf numFmtId="178" fontId="24" fillId="0" borderId="17" xfId="2" applyNumberFormat="1" applyFont="1" applyFill="1" applyBorder="1"/>
    <xf numFmtId="0" fontId="29" fillId="0" borderId="3" xfId="2" applyFont="1" applyFill="1" applyBorder="1" applyAlignment="1">
      <alignment horizontal="center" vertical="center" wrapText="1"/>
    </xf>
    <xf numFmtId="0" fontId="31" fillId="0" borderId="13" xfId="2" applyFont="1" applyFill="1" applyBorder="1"/>
    <xf numFmtId="0" fontId="30" fillId="0" borderId="14" xfId="2" applyFont="1" applyFill="1" applyBorder="1" applyAlignment="1">
      <alignment horizontal="center" vertical="center" wrapText="1"/>
    </xf>
    <xf numFmtId="0" fontId="30" fillId="0" borderId="15" xfId="2" applyFont="1" applyFill="1" applyBorder="1" applyAlignment="1">
      <alignment horizontal="center" vertical="center" wrapText="1"/>
    </xf>
    <xf numFmtId="0" fontId="24" fillId="0" borderId="16" xfId="2" applyFont="1" applyFill="1" applyBorder="1"/>
    <xf numFmtId="0" fontId="31" fillId="0" borderId="16" xfId="2" applyFont="1" applyFill="1" applyBorder="1"/>
    <xf numFmtId="0" fontId="31" fillId="0" borderId="19" xfId="2" applyFont="1" applyFill="1" applyBorder="1"/>
    <xf numFmtId="0" fontId="0" fillId="0" borderId="14" xfId="0" applyBorder="1">
      <alignment vertical="center"/>
    </xf>
    <xf numFmtId="0" fontId="0" fillId="0" borderId="15" xfId="0" applyBorder="1">
      <alignment vertical="center"/>
    </xf>
    <xf numFmtId="0" fontId="0" fillId="0" borderId="17" xfId="0" applyBorder="1">
      <alignment vertical="center"/>
    </xf>
    <xf numFmtId="0" fontId="0" fillId="0" borderId="20" xfId="0" applyBorder="1">
      <alignment vertical="center"/>
    </xf>
    <xf numFmtId="0" fontId="0" fillId="0" borderId="13" xfId="0" applyBorder="1">
      <alignment vertical="center"/>
    </xf>
    <xf numFmtId="0" fontId="23" fillId="7" borderId="2" xfId="2" applyFont="1" applyFill="1" applyBorder="1" applyAlignment="1">
      <alignment horizontal="center" vertical="center"/>
    </xf>
    <xf numFmtId="0" fontId="43" fillId="7" borderId="2" xfId="2" applyFont="1" applyFill="1" applyBorder="1" applyAlignment="1">
      <alignment horizontal="center" vertical="center" wrapText="1"/>
    </xf>
    <xf numFmtId="0" fontId="43" fillId="7" borderId="2" xfId="2" applyFont="1" applyFill="1" applyBorder="1" applyAlignment="1">
      <alignment horizontal="center" vertical="center"/>
    </xf>
    <xf numFmtId="0" fontId="54" fillId="0" borderId="0" xfId="5" applyFont="1"/>
    <xf numFmtId="0" fontId="54" fillId="0" borderId="0" xfId="5" applyFont="1" applyFill="1"/>
    <xf numFmtId="0" fontId="58" fillId="0" borderId="0" xfId="6" applyFont="1"/>
    <xf numFmtId="0" fontId="58" fillId="0" borderId="16" xfId="6" applyFont="1" applyBorder="1"/>
    <xf numFmtId="0" fontId="58" fillId="0" borderId="0" xfId="6" applyFont="1" applyBorder="1"/>
    <xf numFmtId="0" fontId="58" fillId="0" borderId="17" xfId="6" applyFont="1" applyBorder="1"/>
    <xf numFmtId="0" fontId="58" fillId="0" borderId="19" xfId="6" applyFont="1" applyBorder="1"/>
    <xf numFmtId="0" fontId="58" fillId="0" borderId="3" xfId="6" applyFont="1" applyBorder="1"/>
    <xf numFmtId="0" fontId="58" fillId="0" borderId="20" xfId="6" applyFont="1" applyBorder="1"/>
    <xf numFmtId="178" fontId="4" fillId="0" borderId="0" xfId="2" applyNumberFormat="1" applyFont="1" applyFill="1"/>
    <xf numFmtId="0" fontId="4" fillId="0" borderId="0" xfId="2" applyFont="1" applyFill="1"/>
    <xf numFmtId="0" fontId="27" fillId="0" borderId="0" xfId="2" applyFont="1" applyFill="1" applyBorder="1" applyAlignment="1">
      <alignment horizontal="center" vertical="center"/>
    </xf>
    <xf numFmtId="178" fontId="28" fillId="0" borderId="0" xfId="2" applyNumberFormat="1" applyFont="1" applyFill="1" applyBorder="1" applyAlignment="1">
      <alignment horizontal="center" vertical="center"/>
    </xf>
    <xf numFmtId="0" fontId="53" fillId="0" borderId="0" xfId="5" applyFont="1"/>
    <xf numFmtId="0" fontId="54" fillId="0" borderId="0" xfId="5" applyFont="1" applyBorder="1" applyAlignment="1">
      <alignment horizontal="center"/>
    </xf>
    <xf numFmtId="0" fontId="54" fillId="7" borderId="2" xfId="5" applyFont="1" applyFill="1" applyBorder="1" applyAlignment="1">
      <alignment horizontal="center"/>
    </xf>
    <xf numFmtId="0" fontId="54" fillId="7" borderId="42" xfId="5" applyFont="1" applyFill="1" applyBorder="1"/>
    <xf numFmtId="0" fontId="54" fillId="7" borderId="28" xfId="5" applyFont="1" applyFill="1" applyBorder="1"/>
    <xf numFmtId="0" fontId="54" fillId="7" borderId="28" xfId="5" applyFont="1" applyFill="1" applyBorder="1" applyAlignment="1">
      <alignment horizontal="center"/>
    </xf>
    <xf numFmtId="0" fontId="54" fillId="7" borderId="30" xfId="5" applyFont="1" applyFill="1" applyBorder="1" applyAlignment="1">
      <alignment horizontal="center"/>
    </xf>
    <xf numFmtId="0" fontId="54" fillId="7" borderId="9" xfId="5" applyFont="1" applyFill="1" applyBorder="1" applyAlignment="1">
      <alignment horizontal="center"/>
    </xf>
    <xf numFmtId="187" fontId="56" fillId="3" borderId="28" xfId="3" applyNumberFormat="1" applyFont="1" applyFill="1" applyBorder="1" applyAlignment="1" applyProtection="1">
      <alignment horizontal="center" vertical="center"/>
      <protection locked="0"/>
    </xf>
    <xf numFmtId="187" fontId="56" fillId="3" borderId="28" xfId="5" applyNumberFormat="1" applyFont="1" applyFill="1" applyBorder="1" applyAlignment="1" applyProtection="1">
      <alignment horizontal="center" vertical="center"/>
      <protection locked="0"/>
    </xf>
    <xf numFmtId="187" fontId="56" fillId="3" borderId="37" xfId="5" applyNumberFormat="1" applyFont="1" applyFill="1" applyBorder="1" applyAlignment="1" applyProtection="1">
      <alignment horizontal="center" vertical="center"/>
      <protection locked="0"/>
    </xf>
    <xf numFmtId="183" fontId="56" fillId="3" borderId="30" xfId="5" applyNumberFormat="1" applyFont="1" applyFill="1" applyBorder="1" applyAlignment="1" applyProtection="1">
      <alignment horizontal="center"/>
      <protection locked="0"/>
    </xf>
    <xf numFmtId="183" fontId="56" fillId="3" borderId="36" xfId="5" applyNumberFormat="1" applyFont="1" applyFill="1" applyBorder="1" applyAlignment="1" applyProtection="1">
      <alignment horizontal="center"/>
      <protection locked="0"/>
    </xf>
    <xf numFmtId="0" fontId="56" fillId="0" borderId="0" xfId="0" applyFont="1" applyFill="1" applyAlignment="1">
      <alignment vertical="center"/>
    </xf>
    <xf numFmtId="0" fontId="56" fillId="0" borderId="0" xfId="0" applyFont="1" applyFill="1" applyAlignment="1">
      <alignment horizontal="center" vertical="center"/>
    </xf>
    <xf numFmtId="0" fontId="56" fillId="11" borderId="0" xfId="0" applyFont="1" applyFill="1" applyAlignment="1">
      <alignment vertical="center"/>
    </xf>
    <xf numFmtId="0" fontId="62" fillId="0" borderId="0" xfId="0" applyFont="1" applyFill="1" applyAlignment="1">
      <alignment vertical="center" wrapText="1"/>
    </xf>
    <xf numFmtId="0" fontId="62" fillId="11" borderId="0" xfId="0" applyFont="1" applyFill="1" applyAlignment="1">
      <alignment vertical="center" wrapText="1"/>
    </xf>
    <xf numFmtId="0" fontId="56" fillId="0" borderId="0" xfId="0" applyFont="1" applyFill="1" applyAlignment="1">
      <alignment vertical="center" wrapText="1"/>
    </xf>
    <xf numFmtId="0" fontId="56" fillId="11" borderId="0" xfId="0" applyFont="1" applyFill="1" applyAlignment="1">
      <alignment vertical="center" wrapText="1"/>
    </xf>
    <xf numFmtId="0" fontId="56" fillId="7" borderId="2" xfId="0" applyFont="1" applyFill="1" applyBorder="1" applyAlignment="1">
      <alignment horizontal="left" vertical="center" wrapText="1"/>
    </xf>
    <xf numFmtId="0" fontId="56" fillId="3" borderId="2" xfId="0" applyFont="1" applyFill="1" applyBorder="1" applyAlignment="1">
      <alignment horizontal="left" vertical="center" wrapText="1"/>
    </xf>
    <xf numFmtId="0" fontId="56" fillId="3" borderId="2" xfId="0" applyFont="1" applyFill="1" applyBorder="1" applyAlignment="1">
      <alignment horizontal="center" vertical="center" wrapText="1"/>
    </xf>
    <xf numFmtId="0" fontId="56" fillId="3" borderId="2" xfId="0" applyNumberFormat="1" applyFont="1" applyFill="1" applyBorder="1" applyAlignment="1">
      <alignment horizontal="center" vertical="center" wrapText="1"/>
    </xf>
    <xf numFmtId="9" fontId="56" fillId="3" borderId="2" xfId="0" applyNumberFormat="1" applyFont="1" applyFill="1" applyBorder="1" applyAlignment="1">
      <alignment horizontal="center" vertical="center" wrapText="1"/>
    </xf>
    <xf numFmtId="0" fontId="56" fillId="11" borderId="0" xfId="0" applyFont="1" applyFill="1" applyAlignment="1">
      <alignment horizontal="left" vertical="center" wrapText="1"/>
    </xf>
    <xf numFmtId="0" fontId="56" fillId="11" borderId="0" xfId="0" applyFont="1" applyFill="1" applyAlignment="1">
      <alignment horizontal="center" vertical="center" wrapText="1"/>
    </xf>
    <xf numFmtId="0" fontId="56" fillId="11" borderId="0" xfId="0" applyFont="1" applyFill="1" applyAlignment="1">
      <alignment horizontal="center" vertical="center"/>
    </xf>
    <xf numFmtId="0" fontId="63" fillId="7" borderId="46" xfId="7" applyNumberFormat="1" applyFont="1" applyFill="1" applyBorder="1" applyAlignment="1">
      <alignment horizontal="center" vertical="center" wrapText="1"/>
    </xf>
    <xf numFmtId="0" fontId="63" fillId="7" borderId="47" xfId="7" applyNumberFormat="1" applyFont="1" applyFill="1" applyBorder="1" applyAlignment="1">
      <alignment horizontal="center" vertical="center" wrapText="1"/>
    </xf>
    <xf numFmtId="0" fontId="63" fillId="7" borderId="41" xfId="7" applyNumberFormat="1" applyFont="1" applyFill="1" applyBorder="1" applyAlignment="1">
      <alignment horizontal="center" vertical="center" wrapText="1"/>
    </xf>
    <xf numFmtId="0" fontId="56" fillId="7" borderId="28" xfId="0" applyFont="1" applyFill="1" applyBorder="1" applyAlignment="1">
      <alignment horizontal="center" vertical="center" wrapText="1"/>
    </xf>
    <xf numFmtId="0" fontId="56" fillId="7" borderId="30" xfId="0" applyFont="1" applyFill="1" applyBorder="1" applyAlignment="1">
      <alignment horizontal="left" vertical="center" wrapText="1"/>
    </xf>
    <xf numFmtId="0" fontId="56" fillId="7" borderId="37" xfId="0" applyFont="1" applyFill="1" applyBorder="1" applyAlignment="1">
      <alignment horizontal="center" vertical="center" wrapText="1"/>
    </xf>
    <xf numFmtId="0" fontId="56" fillId="7" borderId="9" xfId="0" applyFont="1" applyFill="1" applyBorder="1" applyAlignment="1">
      <alignment horizontal="left" vertical="center" wrapText="1"/>
    </xf>
    <xf numFmtId="0" fontId="56" fillId="3" borderId="9" xfId="0" applyFont="1" applyFill="1" applyBorder="1" applyAlignment="1">
      <alignment horizontal="left" vertical="center" wrapText="1"/>
    </xf>
    <xf numFmtId="0" fontId="56" fillId="3" borderId="9" xfId="0" applyFont="1" applyFill="1" applyBorder="1" applyAlignment="1">
      <alignment horizontal="center" vertical="center" wrapText="1"/>
    </xf>
    <xf numFmtId="0" fontId="56" fillId="3" borderId="9" xfId="0" applyNumberFormat="1" applyFont="1" applyFill="1" applyBorder="1" applyAlignment="1">
      <alignment horizontal="center" vertical="center" wrapText="1"/>
    </xf>
    <xf numFmtId="0" fontId="56" fillId="7" borderId="36" xfId="0" applyFont="1" applyFill="1" applyBorder="1" applyAlignment="1">
      <alignment horizontal="left" vertical="center" wrapText="1"/>
    </xf>
    <xf numFmtId="0" fontId="53" fillId="7" borderId="2" xfId="7" applyFont="1" applyFill="1" applyBorder="1" applyAlignment="1">
      <alignment horizontal="center" vertical="center" wrapText="1"/>
    </xf>
    <xf numFmtId="0" fontId="53" fillId="7" borderId="28" xfId="7" applyFont="1" applyFill="1" applyBorder="1" applyAlignment="1">
      <alignment horizontal="center" vertical="center" wrapText="1"/>
    </xf>
    <xf numFmtId="0" fontId="54" fillId="7" borderId="2" xfId="7" applyFont="1" applyFill="1" applyBorder="1" applyAlignment="1">
      <alignment horizontal="left" vertical="center" wrapText="1"/>
    </xf>
    <xf numFmtId="0" fontId="54" fillId="7" borderId="2" xfId="7" applyFont="1" applyFill="1" applyBorder="1" applyAlignment="1">
      <alignment horizontal="center" vertical="center" wrapText="1"/>
    </xf>
    <xf numFmtId="0" fontId="54" fillId="7" borderId="30" xfId="7" applyFont="1" applyFill="1" applyBorder="1" applyAlignment="1">
      <alignment vertical="center" wrapText="1"/>
    </xf>
    <xf numFmtId="0" fontId="66" fillId="7" borderId="28" xfId="7" applyFont="1" applyFill="1" applyBorder="1" applyAlignment="1">
      <alignment horizontal="center" vertical="center" wrapText="1"/>
    </xf>
    <xf numFmtId="0" fontId="67" fillId="7" borderId="2" xfId="7" applyFont="1" applyFill="1" applyBorder="1" applyAlignment="1">
      <alignment horizontal="left" vertical="center" wrapText="1"/>
    </xf>
    <xf numFmtId="0" fontId="67" fillId="7" borderId="2" xfId="7" applyFont="1" applyFill="1" applyBorder="1" applyAlignment="1">
      <alignment horizontal="center" vertical="center" wrapText="1"/>
    </xf>
    <xf numFmtId="0" fontId="67" fillId="7" borderId="10" xfId="7" applyFont="1" applyFill="1" applyBorder="1" applyAlignment="1">
      <alignment horizontal="center" vertical="center" wrapText="1"/>
    </xf>
    <xf numFmtId="0" fontId="56" fillId="7" borderId="2" xfId="7" applyFont="1" applyFill="1" applyBorder="1" applyAlignment="1">
      <alignment horizontal="left" vertical="center" wrapText="1"/>
    </xf>
    <xf numFmtId="0" fontId="56" fillId="7" borderId="10" xfId="7" applyFont="1" applyFill="1" applyBorder="1" applyAlignment="1">
      <alignment horizontal="center" vertical="center" wrapText="1"/>
    </xf>
    <xf numFmtId="0" fontId="53" fillId="7" borderId="37" xfId="7" applyFont="1" applyFill="1" applyBorder="1" applyAlignment="1">
      <alignment horizontal="center" vertical="center" wrapText="1"/>
    </xf>
    <xf numFmtId="0" fontId="54" fillId="7" borderId="9" xfId="7" applyFont="1" applyFill="1" applyBorder="1" applyAlignment="1">
      <alignment horizontal="left" vertical="center" wrapText="1"/>
    </xf>
    <xf numFmtId="0" fontId="56" fillId="7" borderId="9" xfId="7" applyFont="1" applyFill="1" applyBorder="1" applyAlignment="1">
      <alignment horizontal="left" vertical="center" wrapText="1"/>
    </xf>
    <xf numFmtId="0" fontId="53" fillId="7" borderId="28" xfId="5" applyFont="1" applyFill="1" applyBorder="1" applyAlignment="1">
      <alignment horizontal="center"/>
    </xf>
    <xf numFmtId="0" fontId="54" fillId="0" borderId="0" xfId="5" applyFont="1" applyBorder="1"/>
    <xf numFmtId="0" fontId="54" fillId="0" borderId="3" xfId="5" applyFont="1" applyBorder="1" applyAlignment="1">
      <alignment horizontal="center"/>
    </xf>
    <xf numFmtId="0" fontId="54" fillId="0" borderId="3" xfId="5" applyFont="1" applyBorder="1"/>
    <xf numFmtId="0" fontId="54" fillId="7" borderId="51" xfId="5" applyFont="1" applyFill="1" applyBorder="1"/>
    <xf numFmtId="0" fontId="53" fillId="7" borderId="49" xfId="5" applyFont="1" applyFill="1" applyBorder="1" applyAlignment="1">
      <alignment horizontal="center"/>
    </xf>
    <xf numFmtId="0" fontId="54" fillId="0" borderId="14" xfId="5" applyFont="1" applyBorder="1"/>
    <xf numFmtId="0" fontId="54" fillId="0" borderId="14" xfId="5" applyFont="1" applyFill="1" applyBorder="1"/>
    <xf numFmtId="0" fontId="4" fillId="7" borderId="2" xfId="0" applyFont="1" applyFill="1" applyBorder="1" applyAlignment="1">
      <alignment horizontal="center" vertical="center"/>
    </xf>
    <xf numFmtId="0" fontId="4" fillId="7" borderId="30" xfId="0" applyFont="1" applyFill="1" applyBorder="1" applyAlignment="1">
      <alignment horizontal="center" vertical="center"/>
    </xf>
    <xf numFmtId="0" fontId="4" fillId="7" borderId="12" xfId="0" applyFont="1" applyFill="1" applyBorder="1" applyAlignment="1">
      <alignment horizontal="center" vertical="center"/>
    </xf>
    <xf numFmtId="9" fontId="4" fillId="7" borderId="29" xfId="0" applyNumberFormat="1" applyFont="1" applyFill="1" applyBorder="1" applyAlignment="1">
      <alignment horizontal="center" vertical="center"/>
    </xf>
    <xf numFmtId="9" fontId="4" fillId="7" borderId="35" xfId="0" applyNumberFormat="1" applyFont="1" applyFill="1" applyBorder="1" applyAlignment="1">
      <alignment horizontal="center" vertical="center"/>
    </xf>
    <xf numFmtId="0" fontId="4" fillId="7" borderId="2" xfId="0" applyFont="1" applyFill="1" applyBorder="1" applyAlignment="1">
      <alignment horizontal="center" vertical="center" wrapText="1"/>
    </xf>
    <xf numFmtId="0" fontId="27" fillId="0" borderId="2" xfId="2" applyFont="1" applyFill="1" applyBorder="1" applyAlignment="1">
      <alignment horizontal="center" vertical="center" wrapText="1"/>
    </xf>
    <xf numFmtId="178" fontId="29" fillId="0" borderId="2" xfId="2" applyNumberFormat="1" applyFont="1" applyFill="1" applyBorder="1" applyAlignment="1">
      <alignment horizontal="center" vertical="center" wrapText="1"/>
    </xf>
    <xf numFmtId="0" fontId="41" fillId="0" borderId="2" xfId="2" applyFont="1" applyFill="1" applyBorder="1" applyAlignment="1">
      <alignment horizontal="center" vertical="center" wrapText="1"/>
    </xf>
    <xf numFmtId="0" fontId="29" fillId="0" borderId="2" xfId="2" applyFont="1" applyFill="1" applyBorder="1" applyAlignment="1">
      <alignment horizontal="center" vertical="center" wrapText="1"/>
    </xf>
    <xf numFmtId="0" fontId="4" fillId="8" borderId="54" xfId="2" applyFont="1" applyFill="1" applyBorder="1" applyAlignment="1">
      <alignment horizontal="center"/>
    </xf>
    <xf numFmtId="181" fontId="4" fillId="3" borderId="55" xfId="2" applyNumberFormat="1" applyFont="1" applyFill="1" applyBorder="1" applyAlignment="1" applyProtection="1">
      <alignment horizontal="center"/>
      <protection locked="0"/>
    </xf>
    <xf numFmtId="181" fontId="4" fillId="3" borderId="56" xfId="2" applyNumberFormat="1" applyFont="1" applyFill="1" applyBorder="1" applyAlignment="1" applyProtection="1">
      <alignment horizontal="center"/>
      <protection locked="0"/>
    </xf>
    <xf numFmtId="184" fontId="25" fillId="3" borderId="2" xfId="2" applyNumberFormat="1" applyFont="1" applyFill="1" applyBorder="1" applyAlignment="1" applyProtection="1">
      <alignment horizontal="center" vertical="center" wrapText="1"/>
      <protection locked="0"/>
    </xf>
    <xf numFmtId="184" fontId="31" fillId="3" borderId="2" xfId="2" applyNumberFormat="1" applyFont="1" applyFill="1" applyBorder="1" applyAlignment="1" applyProtection="1">
      <alignment horizontal="center" vertical="center" wrapText="1"/>
      <protection locked="0"/>
    </xf>
    <xf numFmtId="0" fontId="55" fillId="11" borderId="44" xfId="5" applyFont="1" applyFill="1" applyBorder="1" applyAlignment="1">
      <alignment horizontal="center" vertical="center" wrapText="1"/>
    </xf>
    <xf numFmtId="0" fontId="55" fillId="11" borderId="44" xfId="6" applyFont="1" applyFill="1" applyBorder="1" applyAlignment="1">
      <alignment horizontal="center" vertical="center"/>
    </xf>
    <xf numFmtId="0" fontId="54" fillId="7" borderId="6" xfId="5" applyFont="1" applyFill="1" applyBorder="1" applyAlignment="1">
      <alignment horizontal="center"/>
    </xf>
    <xf numFmtId="183" fontId="56" fillId="3" borderId="31" xfId="5" applyNumberFormat="1" applyFont="1" applyFill="1" applyBorder="1" applyAlignment="1" applyProtection="1">
      <alignment horizontal="center"/>
      <protection locked="0"/>
    </xf>
    <xf numFmtId="0" fontId="4" fillId="7"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8" xfId="0" applyFont="1" applyFill="1" applyBorder="1" applyAlignment="1">
      <alignment horizontal="center" vertical="center"/>
    </xf>
    <xf numFmtId="0" fontId="58" fillId="11" borderId="34" xfId="6" applyFont="1" applyFill="1" applyBorder="1" applyAlignment="1">
      <alignment horizontal="center" vertical="center"/>
    </xf>
    <xf numFmtId="0" fontId="4" fillId="12" borderId="0" xfId="0" applyFont="1" applyFill="1" applyAlignment="1">
      <alignment vertical="center" wrapText="1"/>
    </xf>
    <xf numFmtId="0" fontId="4" fillId="12" borderId="0" xfId="0" applyFont="1" applyFill="1" applyBorder="1" applyAlignment="1">
      <alignment vertical="center" wrapText="1"/>
    </xf>
    <xf numFmtId="0" fontId="4" fillId="3" borderId="9" xfId="0" applyFont="1" applyFill="1" applyBorder="1" applyAlignment="1" applyProtection="1">
      <alignment horizontal="center" vertical="center" wrapText="1"/>
      <protection locked="0"/>
    </xf>
    <xf numFmtId="0" fontId="4" fillId="7" borderId="9" xfId="0" applyFont="1" applyFill="1" applyBorder="1" applyAlignment="1">
      <alignment horizontal="center" vertical="center" wrapText="1"/>
    </xf>
    <xf numFmtId="0" fontId="4" fillId="7" borderId="37" xfId="0" applyFont="1" applyFill="1" applyBorder="1" applyAlignment="1">
      <alignment horizontal="center" vertical="center" wrapText="1"/>
    </xf>
    <xf numFmtId="0" fontId="4" fillId="3" borderId="2" xfId="0" applyFont="1" applyFill="1" applyBorder="1" applyAlignment="1" applyProtection="1">
      <alignment horizontal="center" vertical="center" wrapText="1"/>
      <protection locked="0"/>
    </xf>
    <xf numFmtId="0" fontId="4" fillId="7" borderId="28" xfId="0" applyFont="1" applyFill="1" applyBorder="1" applyAlignment="1">
      <alignment horizontal="center" vertical="center" wrapText="1"/>
    </xf>
    <xf numFmtId="0" fontId="52" fillId="12" borderId="0" xfId="0" applyFont="1" applyFill="1" applyBorder="1" applyAlignment="1">
      <alignment vertical="center" wrapText="1"/>
    </xf>
    <xf numFmtId="0" fontId="52" fillId="7" borderId="7" xfId="0" applyFont="1" applyFill="1" applyBorder="1" applyAlignment="1">
      <alignment horizontal="center" vertical="center" wrapText="1"/>
    </xf>
    <xf numFmtId="0" fontId="4" fillId="7" borderId="42" xfId="0" applyFont="1" applyFill="1" applyBorder="1" applyAlignment="1">
      <alignment horizontal="center" vertical="center" wrapText="1"/>
    </xf>
    <xf numFmtId="0" fontId="4" fillId="12" borderId="0" xfId="0" applyFont="1" applyFill="1" applyBorder="1" applyAlignment="1">
      <alignment horizontal="left" vertical="center" wrapText="1"/>
    </xf>
    <xf numFmtId="0" fontId="52" fillId="12" borderId="0" xfId="0" applyFont="1" applyFill="1" applyBorder="1" applyAlignment="1">
      <alignment horizontal="center" vertical="center" wrapText="1"/>
    </xf>
    <xf numFmtId="0" fontId="4" fillId="12" borderId="0" xfId="0" applyFont="1" applyFill="1" applyBorder="1" applyAlignment="1">
      <alignment horizontal="justify" vertical="center" wrapText="1"/>
    </xf>
    <xf numFmtId="0" fontId="4" fillId="12" borderId="0" xfId="0" applyFont="1" applyFill="1" applyBorder="1" applyAlignment="1">
      <alignment horizontal="center" vertical="center" wrapText="1"/>
    </xf>
    <xf numFmtId="0" fontId="52" fillId="7" borderId="30" xfId="0" applyFont="1" applyFill="1" applyBorder="1" applyAlignment="1">
      <alignment horizontal="center" vertical="center" wrapText="1"/>
    </xf>
    <xf numFmtId="0" fontId="52" fillId="7" borderId="2" xfId="0" applyFont="1" applyFill="1" applyBorder="1" applyAlignment="1">
      <alignment horizontal="center" vertical="center" wrapText="1"/>
    </xf>
    <xf numFmtId="0" fontId="4" fillId="12" borderId="0" xfId="0" applyFont="1" applyFill="1" applyAlignment="1">
      <alignment horizontal="left" vertical="center" wrapText="1"/>
    </xf>
    <xf numFmtId="0" fontId="4" fillId="12" borderId="0" xfId="0" applyFont="1" applyFill="1" applyAlignment="1">
      <alignment vertical="center"/>
    </xf>
    <xf numFmtId="0" fontId="4" fillId="7" borderId="36" xfId="0" applyFont="1" applyFill="1" applyBorder="1" applyAlignment="1">
      <alignment vertical="center" wrapText="1"/>
    </xf>
    <xf numFmtId="0" fontId="4" fillId="3" borderId="9" xfId="0" applyFont="1" applyFill="1" applyBorder="1" applyAlignment="1" applyProtection="1">
      <alignment vertical="center" wrapText="1"/>
      <protection locked="0"/>
    </xf>
    <xf numFmtId="0" fontId="4" fillId="7" borderId="9" xfId="0" applyFont="1" applyFill="1" applyBorder="1" applyAlignment="1">
      <alignment vertical="center" wrapText="1"/>
    </xf>
    <xf numFmtId="0" fontId="4" fillId="7" borderId="30" xfId="0" applyFont="1" applyFill="1" applyBorder="1" applyAlignment="1">
      <alignment vertical="center" wrapText="1"/>
    </xf>
    <xf numFmtId="0" fontId="4" fillId="3" borderId="2" xfId="0" applyFont="1" applyFill="1" applyBorder="1" applyAlignment="1" applyProtection="1">
      <alignment vertical="center" wrapText="1"/>
      <protection locked="0"/>
    </xf>
    <xf numFmtId="0" fontId="4" fillId="7" borderId="2" xfId="0" applyFont="1" applyFill="1" applyBorder="1" applyAlignment="1">
      <alignment vertical="center" wrapText="1"/>
    </xf>
    <xf numFmtId="0" fontId="52" fillId="12" borderId="0" xfId="0" applyFont="1" applyFill="1" applyAlignment="1">
      <alignment vertical="center" wrapText="1"/>
    </xf>
    <xf numFmtId="0" fontId="63" fillId="7" borderId="38" xfId="7" applyNumberFormat="1" applyFont="1" applyFill="1" applyBorder="1" applyAlignment="1" applyProtection="1">
      <alignment horizontal="center" vertical="center" wrapText="1"/>
      <protection locked="0"/>
    </xf>
    <xf numFmtId="0" fontId="63" fillId="7" borderId="7" xfId="7" applyNumberFormat="1" applyFont="1" applyFill="1" applyBorder="1" applyAlignment="1" applyProtection="1">
      <alignment horizontal="center" vertical="center" wrapText="1"/>
    </xf>
    <xf numFmtId="0" fontId="63" fillId="7" borderId="42" xfId="7" applyNumberFormat="1" applyFont="1" applyFill="1" applyBorder="1" applyAlignment="1" applyProtection="1">
      <alignment horizontal="center" vertical="center" wrapText="1"/>
    </xf>
    <xf numFmtId="0" fontId="4" fillId="7" borderId="2" xfId="0" applyFont="1" applyFill="1" applyBorder="1" applyAlignment="1">
      <alignment horizontal="center" vertical="center" wrapText="1"/>
    </xf>
    <xf numFmtId="0" fontId="4" fillId="7" borderId="9" xfId="0" applyFont="1" applyFill="1" applyBorder="1" applyAlignment="1">
      <alignment horizontal="center" vertical="center" wrapText="1"/>
    </xf>
    <xf numFmtId="0" fontId="4" fillId="12" borderId="0"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52" fillId="7" borderId="2" xfId="0" applyFont="1" applyFill="1" applyBorder="1" applyAlignment="1">
      <alignment horizontal="center" vertical="center" wrapText="1"/>
    </xf>
    <xf numFmtId="0" fontId="4" fillId="3" borderId="30" xfId="0" applyFont="1" applyFill="1" applyBorder="1" applyAlignment="1" applyProtection="1">
      <alignment horizontal="center" vertical="center" wrapText="1"/>
      <protection locked="0"/>
    </xf>
    <xf numFmtId="0" fontId="4" fillId="3" borderId="36" xfId="0" applyFont="1" applyFill="1" applyBorder="1" applyAlignment="1" applyProtection="1">
      <alignment horizontal="center" vertical="center" wrapText="1"/>
      <protection locked="0"/>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0" borderId="0" xfId="0" applyAlignment="1">
      <alignment vertical="center"/>
    </xf>
    <xf numFmtId="0" fontId="0" fillId="0" borderId="0" xfId="0" applyAlignment="1"/>
    <xf numFmtId="189" fontId="0" fillId="0" borderId="0" xfId="0" applyNumberFormat="1" applyAlignment="1"/>
    <xf numFmtId="0" fontId="0" fillId="7" borderId="2" xfId="0" applyFill="1" applyBorder="1" applyAlignment="1">
      <alignment horizontal="center"/>
    </xf>
    <xf numFmtId="10" fontId="62" fillId="7" borderId="2" xfId="0" applyNumberFormat="1" applyFont="1" applyFill="1" applyBorder="1" applyAlignment="1">
      <alignment horizontal="center"/>
    </xf>
    <xf numFmtId="0" fontId="43" fillId="7" borderId="2" xfId="2" applyFont="1" applyFill="1" applyBorder="1" applyAlignment="1" applyProtection="1">
      <alignment horizontal="center" vertical="center" wrapText="1"/>
    </xf>
    <xf numFmtId="184" fontId="25" fillId="3" borderId="2" xfId="2" applyNumberFormat="1" applyFont="1" applyFill="1" applyBorder="1" applyAlignment="1" applyProtection="1">
      <alignment horizontal="center" vertical="center" wrapText="1"/>
    </xf>
    <xf numFmtId="178" fontId="46" fillId="7" borderId="2" xfId="2" applyNumberFormat="1" applyFont="1" applyFill="1" applyBorder="1" applyAlignment="1" applyProtection="1">
      <alignment horizontal="center" vertical="center" wrapText="1"/>
    </xf>
    <xf numFmtId="0" fontId="32" fillId="7" borderId="2" xfId="2" applyFont="1" applyFill="1" applyBorder="1" applyAlignment="1" applyProtection="1">
      <alignment horizontal="center" vertical="center" wrapText="1"/>
    </xf>
    <xf numFmtId="184" fontId="31" fillId="3" borderId="2" xfId="2" applyNumberFormat="1" applyFont="1" applyFill="1" applyBorder="1" applyAlignment="1" applyProtection="1">
      <alignment horizontal="center" vertical="center" wrapText="1"/>
    </xf>
    <xf numFmtId="178" fontId="30" fillId="7" borderId="2" xfId="2" applyNumberFormat="1" applyFont="1" applyFill="1" applyBorder="1" applyAlignment="1" applyProtection="1">
      <alignment horizontal="center" vertical="center" wrapText="1"/>
    </xf>
    <xf numFmtId="178" fontId="46" fillId="7" borderId="2" xfId="2" applyNumberFormat="1" applyFont="1" applyFill="1" applyBorder="1" applyAlignment="1" applyProtection="1">
      <alignment horizontal="center" vertical="center" wrapText="1"/>
      <protection locked="0"/>
    </xf>
    <xf numFmtId="0" fontId="46" fillId="7" borderId="2" xfId="2" applyFont="1" applyFill="1" applyBorder="1" applyAlignment="1" applyProtection="1">
      <alignment horizontal="center" vertical="center" wrapText="1"/>
      <protection locked="0"/>
    </xf>
    <xf numFmtId="177" fontId="25" fillId="0" borderId="2" xfId="2" applyNumberFormat="1" applyFont="1" applyFill="1" applyBorder="1" applyAlignment="1" applyProtection="1">
      <alignment horizontal="center" vertical="center"/>
    </xf>
    <xf numFmtId="177" fontId="25" fillId="0" borderId="2" xfId="2" applyNumberFormat="1" applyFont="1" applyFill="1" applyBorder="1" applyAlignment="1" applyProtection="1">
      <alignment horizontal="center" vertical="center"/>
      <protection locked="0"/>
    </xf>
    <xf numFmtId="177" fontId="25" fillId="0" borderId="2" xfId="12" applyNumberFormat="1" applyFont="1" applyFill="1" applyBorder="1" applyAlignment="1" applyProtection="1">
      <alignment horizontal="center" vertical="center" wrapText="1"/>
      <protection locked="0" hidden="1"/>
    </xf>
    <xf numFmtId="177" fontId="25" fillId="0" borderId="30" xfId="12" applyNumberFormat="1" applyFont="1" applyFill="1" applyBorder="1" applyAlignment="1" applyProtection="1">
      <alignment horizontal="center" vertical="center" wrapText="1"/>
      <protection hidden="1"/>
    </xf>
    <xf numFmtId="177" fontId="75" fillId="0" borderId="2" xfId="0" applyNumberFormat="1" applyFont="1" applyFill="1" applyBorder="1" applyAlignment="1" applyProtection="1">
      <alignment horizontal="center" vertical="center"/>
      <protection locked="0"/>
    </xf>
    <xf numFmtId="177" fontId="75" fillId="0" borderId="30" xfId="0" applyNumberFormat="1" applyFont="1" applyFill="1" applyBorder="1" applyAlignment="1" applyProtection="1">
      <alignment horizontal="center" vertical="center"/>
    </xf>
    <xf numFmtId="177" fontId="24" fillId="0" borderId="2" xfId="1" applyNumberFormat="1" applyFont="1" applyFill="1" applyBorder="1" applyAlignment="1" applyProtection="1">
      <alignment horizontal="center" vertical="center"/>
      <protection locked="0"/>
    </xf>
    <xf numFmtId="177" fontId="24" fillId="0" borderId="30" xfId="1" applyNumberFormat="1" applyFont="1" applyFill="1" applyBorder="1" applyAlignment="1" applyProtection="1">
      <alignment horizontal="center" vertical="center"/>
    </xf>
    <xf numFmtId="177" fontId="25" fillId="0" borderId="9" xfId="2" applyNumberFormat="1" applyFont="1" applyFill="1" applyBorder="1" applyAlignment="1" applyProtection="1">
      <alignment horizontal="center" vertical="center"/>
    </xf>
    <xf numFmtId="177" fontId="25" fillId="0" borderId="9" xfId="2" applyNumberFormat="1" applyFont="1" applyFill="1" applyBorder="1" applyAlignment="1" applyProtection="1">
      <alignment horizontal="center" vertical="center"/>
      <protection locked="0"/>
    </xf>
    <xf numFmtId="177" fontId="24" fillId="0" borderId="36" xfId="1" applyNumberFormat="1" applyFont="1" applyFill="1" applyBorder="1" applyAlignment="1" applyProtection="1">
      <alignment horizontal="center" vertical="center"/>
    </xf>
    <xf numFmtId="177" fontId="25" fillId="0" borderId="30" xfId="2" applyNumberFormat="1" applyFont="1" applyFill="1" applyBorder="1" applyAlignment="1" applyProtection="1">
      <alignment horizontal="center" vertical="center"/>
    </xf>
    <xf numFmtId="177" fontId="25" fillId="0" borderId="2" xfId="12" applyNumberFormat="1" applyFont="1" applyFill="1" applyBorder="1" applyAlignment="1" applyProtection="1">
      <alignment horizontal="center" vertical="center" wrapText="1"/>
      <protection hidden="1"/>
    </xf>
    <xf numFmtId="180" fontId="58" fillId="3" borderId="2" xfId="5" applyNumberFormat="1" applyFont="1" applyFill="1" applyBorder="1" applyAlignment="1">
      <alignment horizontal="center"/>
    </xf>
    <xf numFmtId="2" fontId="58" fillId="3" borderId="2" xfId="5" applyNumberFormat="1" applyFont="1" applyFill="1" applyBorder="1" applyAlignment="1">
      <alignment horizontal="center"/>
    </xf>
    <xf numFmtId="1" fontId="76" fillId="0" borderId="2" xfId="0" applyNumberFormat="1" applyFont="1" applyBorder="1" applyAlignment="1">
      <alignment horizontal="center" vertical="center"/>
    </xf>
    <xf numFmtId="1" fontId="76" fillId="0" borderId="30" xfId="0" applyNumberFormat="1" applyFont="1" applyBorder="1" applyAlignment="1">
      <alignment horizontal="center" vertical="center"/>
    </xf>
    <xf numFmtId="188" fontId="56" fillId="11" borderId="59" xfId="10" applyNumberFormat="1" applyFont="1" applyFill="1" applyBorder="1" applyAlignment="1" applyProtection="1">
      <alignment horizontal="center" vertical="center"/>
    </xf>
    <xf numFmtId="188" fontId="56" fillId="11" borderId="64" xfId="10" applyNumberFormat="1" applyFont="1" applyFill="1" applyBorder="1" applyAlignment="1" applyProtection="1">
      <alignment horizontal="center" vertical="center"/>
    </xf>
    <xf numFmtId="0" fontId="77" fillId="14" borderId="65" xfId="14" applyFont="1" applyFill="1" applyBorder="1" applyAlignment="1" applyProtection="1">
      <alignment horizontal="left" wrapText="1"/>
      <protection locked="0"/>
    </xf>
    <xf numFmtId="0" fontId="56" fillId="14" borderId="2" xfId="5" applyFont="1" applyFill="1" applyBorder="1" applyAlignment="1">
      <alignment horizontal="center" vertical="center"/>
    </xf>
    <xf numFmtId="1" fontId="56" fillId="14" borderId="2" xfId="5" applyNumberFormat="1" applyFont="1" applyFill="1" applyBorder="1" applyAlignment="1">
      <alignment horizontal="center" vertical="center"/>
    </xf>
    <xf numFmtId="190" fontId="58" fillId="3" borderId="2" xfId="5" applyNumberFormat="1" applyFont="1" applyFill="1" applyBorder="1" applyAlignment="1">
      <alignment horizontal="center"/>
    </xf>
    <xf numFmtId="178" fontId="78" fillId="15" borderId="67" xfId="0" applyNumberFormat="1" applyFont="1" applyFill="1" applyBorder="1" applyAlignment="1" applyProtection="1">
      <alignment horizontal="center" vertical="center"/>
      <protection locked="0"/>
    </xf>
    <xf numFmtId="0" fontId="76" fillId="14" borderId="2" xfId="5" applyFont="1" applyFill="1" applyBorder="1" applyAlignment="1" applyProtection="1">
      <alignment horizontal="center"/>
      <protection locked="0"/>
    </xf>
    <xf numFmtId="191" fontId="56" fillId="3" borderId="30" xfId="13" applyNumberFormat="1" applyFont="1" applyFill="1" applyBorder="1" applyAlignment="1" applyProtection="1">
      <alignment horizontal="center"/>
      <protection locked="0"/>
    </xf>
    <xf numFmtId="0" fontId="56" fillId="3" borderId="30" xfId="13" applyNumberFormat="1" applyFont="1" applyFill="1" applyBorder="1" applyAlignment="1" applyProtection="1">
      <alignment horizontal="center"/>
      <protection locked="0"/>
    </xf>
    <xf numFmtId="190" fontId="0" fillId="0" borderId="2" xfId="0" applyNumberFormat="1" applyBorder="1" applyAlignment="1">
      <alignment horizontal="center"/>
    </xf>
    <xf numFmtId="2" fontId="0" fillId="0" borderId="2" xfId="11" applyNumberFormat="1" applyFont="1" applyBorder="1" applyAlignment="1">
      <alignment horizontal="center"/>
    </xf>
    <xf numFmtId="0" fontId="79" fillId="3" borderId="2" xfId="0" applyFont="1" applyFill="1" applyBorder="1" applyAlignment="1" applyProtection="1">
      <alignment horizontal="center" vertical="center" wrapText="1"/>
      <protection locked="0"/>
    </xf>
    <xf numFmtId="0" fontId="73" fillId="3" borderId="2" xfId="0" applyFont="1" applyFill="1" applyBorder="1" applyAlignment="1">
      <alignment horizontal="center" vertical="center" wrapText="1"/>
    </xf>
    <xf numFmtId="0" fontId="73" fillId="3" borderId="2" xfId="0" applyFont="1" applyFill="1" applyBorder="1" applyAlignment="1">
      <alignment horizontal="left" vertical="center" wrapText="1"/>
    </xf>
    <xf numFmtId="0" fontId="73" fillId="3" borderId="2" xfId="0" applyNumberFormat="1" applyFont="1" applyFill="1" applyBorder="1" applyAlignment="1">
      <alignment horizontal="center" vertical="center" wrapText="1"/>
    </xf>
    <xf numFmtId="0" fontId="80" fillId="3" borderId="2" xfId="0" applyFont="1" applyFill="1" applyBorder="1" applyAlignment="1">
      <alignment horizontal="center" vertical="center" wrapText="1"/>
    </xf>
    <xf numFmtId="9" fontId="73" fillId="3" borderId="2" xfId="0" applyNumberFormat="1" applyFont="1" applyFill="1" applyBorder="1" applyAlignment="1">
      <alignment horizontal="center" vertical="center" wrapText="1"/>
    </xf>
    <xf numFmtId="0" fontId="73" fillId="3" borderId="2" xfId="0" applyFont="1" applyFill="1" applyBorder="1" applyAlignment="1" applyProtection="1">
      <alignment horizontal="left" vertical="center" wrapText="1"/>
    </xf>
    <xf numFmtId="9" fontId="73" fillId="3" borderId="2" xfId="0" applyNumberFormat="1" applyFont="1" applyFill="1" applyBorder="1" applyAlignment="1">
      <alignment horizontal="left" vertical="center" wrapText="1"/>
    </xf>
    <xf numFmtId="9" fontId="56" fillId="3" borderId="50" xfId="5" applyNumberFormat="1" applyFont="1" applyFill="1" applyBorder="1" applyAlignment="1">
      <alignment horizontal="center" vertical="center"/>
    </xf>
    <xf numFmtId="0" fontId="56" fillId="3" borderId="2" xfId="5" applyFont="1" applyFill="1" applyBorder="1" applyAlignment="1">
      <alignment horizontal="center" vertical="center"/>
    </xf>
    <xf numFmtId="1" fontId="56" fillId="3" borderId="2" xfId="5" applyNumberFormat="1" applyFont="1" applyFill="1" applyBorder="1" applyAlignment="1">
      <alignment horizontal="center" vertical="center"/>
    </xf>
    <xf numFmtId="0" fontId="10" fillId="2" borderId="1" xfId="0" applyFont="1" applyFill="1" applyBorder="1" applyAlignment="1">
      <alignment horizontal="center" vertical="center"/>
    </xf>
    <xf numFmtId="0" fontId="6" fillId="0" borderId="2" xfId="0" applyFont="1" applyFill="1" applyBorder="1" applyAlignment="1">
      <alignment horizontal="center" vertical="center" wrapText="1"/>
    </xf>
    <xf numFmtId="0" fontId="60" fillId="0" borderId="25" xfId="0" applyFont="1" applyBorder="1" applyAlignment="1">
      <alignment horizontal="center" vertical="center"/>
    </xf>
    <xf numFmtId="0" fontId="60" fillId="0" borderId="26" xfId="0" applyFont="1" applyBorder="1" applyAlignment="1">
      <alignment horizontal="center" vertical="center"/>
    </xf>
    <xf numFmtId="0" fontId="60" fillId="0" borderId="27" xfId="0" applyFont="1" applyBorder="1" applyAlignment="1">
      <alignment horizontal="center" vertical="center"/>
    </xf>
    <xf numFmtId="0" fontId="4" fillId="9" borderId="55" xfId="2" applyFont="1" applyFill="1" applyBorder="1" applyAlignment="1">
      <alignment horizontal="center"/>
    </xf>
    <xf numFmtId="0" fontId="4" fillId="10" borderId="55" xfId="2" applyFont="1" applyFill="1" applyBorder="1" applyAlignment="1">
      <alignment horizontal="center"/>
    </xf>
    <xf numFmtId="0" fontId="69" fillId="13" borderId="25" xfId="0" applyFont="1" applyFill="1" applyBorder="1" applyAlignment="1">
      <alignment horizontal="center" vertical="center"/>
    </xf>
    <xf numFmtId="0" fontId="69" fillId="13" borderId="26" xfId="0" applyFont="1" applyFill="1" applyBorder="1" applyAlignment="1">
      <alignment horizontal="center" vertical="center"/>
    </xf>
    <xf numFmtId="0" fontId="69" fillId="13" borderId="27" xfId="0" applyFont="1" applyFill="1" applyBorder="1" applyAlignment="1">
      <alignment horizontal="center" vertical="center"/>
    </xf>
    <xf numFmtId="0" fontId="69" fillId="3" borderId="25" xfId="0" applyFont="1" applyFill="1" applyBorder="1" applyAlignment="1">
      <alignment horizontal="center" vertical="center"/>
    </xf>
    <xf numFmtId="0" fontId="69" fillId="3" borderId="26" xfId="0" applyFont="1" applyFill="1" applyBorder="1" applyAlignment="1">
      <alignment horizontal="center" vertical="center"/>
    </xf>
    <xf numFmtId="182" fontId="49" fillId="9" borderId="21" xfId="2" applyNumberFormat="1" applyFont="1" applyFill="1" applyBorder="1" applyAlignment="1">
      <alignment horizontal="center" vertical="center"/>
    </xf>
    <xf numFmtId="182" fontId="49" fillId="9" borderId="22" xfId="2" applyNumberFormat="1" applyFont="1" applyFill="1" applyBorder="1" applyAlignment="1">
      <alignment horizontal="center" vertical="center"/>
    </xf>
    <xf numFmtId="182" fontId="49" fillId="9" borderId="23" xfId="2" applyNumberFormat="1" applyFont="1" applyFill="1" applyBorder="1" applyAlignment="1">
      <alignment horizontal="center" vertical="center"/>
    </xf>
    <xf numFmtId="0" fontId="44" fillId="7" borderId="2" xfId="2" applyFont="1" applyFill="1" applyBorder="1" applyAlignment="1">
      <alignment horizontal="center" vertical="center" wrapText="1"/>
    </xf>
    <xf numFmtId="0" fontId="44" fillId="7" borderId="2" xfId="2" applyFont="1" applyFill="1" applyBorder="1" applyAlignment="1">
      <alignment horizontal="center" vertical="center"/>
    </xf>
    <xf numFmtId="182" fontId="49" fillId="8" borderId="21" xfId="2" applyNumberFormat="1" applyFont="1" applyFill="1" applyBorder="1" applyAlignment="1">
      <alignment horizontal="center" vertical="center"/>
    </xf>
    <xf numFmtId="182" fontId="49" fillId="8" borderId="22" xfId="2" applyNumberFormat="1" applyFont="1" applyFill="1" applyBorder="1" applyAlignment="1">
      <alignment horizontal="center" vertical="center"/>
    </xf>
    <xf numFmtId="182" fontId="49" fillId="8" borderId="23" xfId="2" applyNumberFormat="1" applyFont="1" applyFill="1" applyBorder="1" applyAlignment="1">
      <alignment horizontal="center" vertical="center"/>
    </xf>
    <xf numFmtId="0" fontId="50" fillId="7" borderId="2" xfId="2" applyFont="1" applyFill="1" applyBorder="1" applyAlignment="1">
      <alignment horizontal="center" vertical="center" wrapText="1"/>
    </xf>
    <xf numFmtId="0" fontId="50" fillId="7" borderId="2" xfId="2" applyFont="1" applyFill="1" applyBorder="1" applyAlignment="1">
      <alignment horizontal="center" vertical="center"/>
    </xf>
    <xf numFmtId="182" fontId="49" fillId="10" borderId="21" xfId="2" applyNumberFormat="1" applyFont="1" applyFill="1" applyBorder="1" applyAlignment="1">
      <alignment horizontal="center" vertical="center"/>
    </xf>
    <xf numFmtId="182" fontId="49" fillId="10" borderId="22" xfId="2" applyNumberFormat="1" applyFont="1" applyFill="1" applyBorder="1" applyAlignment="1">
      <alignment horizontal="center" vertical="center"/>
    </xf>
    <xf numFmtId="182" fontId="49" fillId="10" borderId="23" xfId="2" applyNumberFormat="1" applyFont="1" applyFill="1" applyBorder="1" applyAlignment="1">
      <alignment horizontal="center" vertical="center"/>
    </xf>
    <xf numFmtId="0" fontId="55" fillId="11" borderId="66" xfId="6" applyFont="1" applyFill="1" applyBorder="1" applyAlignment="1">
      <alignment horizontal="center" vertical="center" wrapText="1"/>
    </xf>
    <xf numFmtId="0" fontId="55" fillId="11" borderId="32" xfId="6" applyFont="1" applyFill="1" applyBorder="1" applyAlignment="1">
      <alignment horizontal="center" vertical="center" wrapText="1"/>
    </xf>
    <xf numFmtId="0" fontId="57" fillId="11" borderId="58" xfId="6" applyFont="1" applyFill="1" applyBorder="1" applyAlignment="1">
      <alignment horizontal="center"/>
    </xf>
    <xf numFmtId="0" fontId="57" fillId="11" borderId="59" xfId="6" applyFont="1" applyFill="1" applyBorder="1" applyAlignment="1">
      <alignment horizontal="center"/>
    </xf>
    <xf numFmtId="0" fontId="56" fillId="11" borderId="60" xfId="5" applyFont="1" applyFill="1" applyBorder="1" applyAlignment="1">
      <alignment horizontal="center" vertical="center"/>
    </xf>
    <xf numFmtId="0" fontId="56" fillId="11" borderId="61" xfId="5" applyFont="1" applyFill="1" applyBorder="1" applyAlignment="1">
      <alignment horizontal="center" vertical="center"/>
    </xf>
    <xf numFmtId="0" fontId="56" fillId="7" borderId="5" xfId="5" applyFont="1" applyFill="1" applyBorder="1" applyAlignment="1">
      <alignment horizontal="center"/>
    </xf>
    <xf numFmtId="0" fontId="56" fillId="7" borderId="43" xfId="5" applyFont="1" applyFill="1" applyBorder="1" applyAlignment="1">
      <alignment horizontal="center"/>
    </xf>
    <xf numFmtId="9" fontId="53" fillId="7" borderId="8" xfId="5" applyNumberFormat="1" applyFont="1" applyFill="1" applyBorder="1" applyAlignment="1">
      <alignment horizontal="center"/>
    </xf>
    <xf numFmtId="0" fontId="53" fillId="7" borderId="34" xfId="5" applyFont="1" applyFill="1" applyBorder="1" applyAlignment="1">
      <alignment horizontal="center"/>
    </xf>
    <xf numFmtId="0" fontId="53" fillId="0" borderId="25" xfId="5" applyFont="1" applyBorder="1" applyAlignment="1">
      <alignment horizontal="center"/>
    </xf>
    <xf numFmtId="0" fontId="53" fillId="0" borderId="26" xfId="5" applyFont="1" applyBorder="1" applyAlignment="1">
      <alignment horizontal="center"/>
    </xf>
    <xf numFmtId="0" fontId="53" fillId="0" borderId="27" xfId="5" applyFont="1" applyBorder="1" applyAlignment="1">
      <alignment horizontal="center"/>
    </xf>
    <xf numFmtId="9" fontId="53" fillId="7" borderId="2" xfId="5" applyNumberFormat="1" applyFont="1" applyFill="1" applyBorder="1" applyAlignment="1">
      <alignment horizontal="center"/>
    </xf>
    <xf numFmtId="0" fontId="53" fillId="7" borderId="30" xfId="5" applyFont="1" applyFill="1" applyBorder="1" applyAlignment="1">
      <alignment horizontal="center"/>
    </xf>
    <xf numFmtId="0" fontId="56" fillId="7" borderId="10" xfId="5" applyFont="1" applyFill="1" applyBorder="1" applyAlignment="1">
      <alignment horizontal="center"/>
    </xf>
    <xf numFmtId="0" fontId="56" fillId="7" borderId="44" xfId="5" applyFont="1" applyFill="1" applyBorder="1" applyAlignment="1">
      <alignment horizontal="center"/>
    </xf>
    <xf numFmtId="0" fontId="60" fillId="0" borderId="25" xfId="5" applyFont="1" applyBorder="1" applyAlignment="1">
      <alignment horizontal="center"/>
    </xf>
    <xf numFmtId="0" fontId="60" fillId="0" borderId="26" xfId="5" applyFont="1" applyBorder="1" applyAlignment="1">
      <alignment horizontal="center"/>
    </xf>
    <xf numFmtId="0" fontId="60" fillId="0" borderId="27" xfId="5" applyFont="1" applyBorder="1" applyAlignment="1">
      <alignment horizontal="center"/>
    </xf>
    <xf numFmtId="186" fontId="56" fillId="3" borderId="2" xfId="5" applyNumberFormat="1" applyFont="1" applyFill="1" applyBorder="1" applyAlignment="1" applyProtection="1">
      <alignment horizontal="center"/>
      <protection locked="0"/>
    </xf>
    <xf numFmtId="186" fontId="56" fillId="3" borderId="30" xfId="5" applyNumberFormat="1" applyFont="1" applyFill="1" applyBorder="1" applyAlignment="1" applyProtection="1">
      <alignment horizontal="center"/>
      <protection locked="0"/>
    </xf>
    <xf numFmtId="185" fontId="56" fillId="7" borderId="6" xfId="5" applyNumberFormat="1" applyFont="1" applyFill="1" applyBorder="1" applyAlignment="1" applyProtection="1">
      <alignment horizontal="center"/>
      <protection locked="0"/>
    </xf>
    <xf numFmtId="185" fontId="56" fillId="7" borderId="9" xfId="5" applyNumberFormat="1" applyFont="1" applyFill="1" applyBorder="1" applyAlignment="1" applyProtection="1">
      <alignment horizontal="center"/>
      <protection locked="0"/>
    </xf>
    <xf numFmtId="185" fontId="56" fillId="7" borderId="31" xfId="5" applyNumberFormat="1" applyFont="1" applyFill="1" applyBorder="1" applyAlignment="1" applyProtection="1">
      <alignment horizontal="center"/>
      <protection locked="0"/>
    </xf>
    <xf numFmtId="185" fontId="56" fillId="7" borderId="8" xfId="5" applyNumberFormat="1" applyFont="1" applyFill="1" applyBorder="1" applyAlignment="1" applyProtection="1">
      <alignment horizontal="center"/>
      <protection locked="0"/>
    </xf>
    <xf numFmtId="185" fontId="56" fillId="7" borderId="34" xfId="5" applyNumberFormat="1" applyFont="1" applyFill="1" applyBorder="1" applyAlignment="1" applyProtection="1">
      <alignment horizontal="center"/>
      <protection locked="0"/>
    </xf>
    <xf numFmtId="185" fontId="56" fillId="7" borderId="24" xfId="5" applyNumberFormat="1" applyFont="1" applyFill="1" applyBorder="1" applyAlignment="1" applyProtection="1">
      <alignment horizontal="center"/>
      <protection locked="0"/>
    </xf>
    <xf numFmtId="185" fontId="56" fillId="7" borderId="46" xfId="5" applyNumberFormat="1" applyFont="1" applyFill="1" applyBorder="1" applyAlignment="1" applyProtection="1">
      <alignment horizontal="center"/>
      <protection locked="0"/>
    </xf>
    <xf numFmtId="185" fontId="56" fillId="7" borderId="32" xfId="5" applyNumberFormat="1" applyFont="1" applyFill="1" applyBorder="1" applyAlignment="1" applyProtection="1">
      <alignment horizontal="center"/>
      <protection locked="0"/>
    </xf>
    <xf numFmtId="186" fontId="56" fillId="3" borderId="5" xfId="5" applyNumberFormat="1" applyFont="1" applyFill="1" applyBorder="1" applyAlignment="1" applyProtection="1">
      <alignment horizontal="center"/>
      <protection locked="0"/>
    </xf>
    <xf numFmtId="186" fontId="56" fillId="3" borderId="43" xfId="5" applyNumberFormat="1" applyFont="1" applyFill="1" applyBorder="1" applyAlignment="1" applyProtection="1">
      <alignment horizontal="center"/>
      <protection locked="0"/>
    </xf>
    <xf numFmtId="0" fontId="65" fillId="0" borderId="25" xfId="0" applyFont="1" applyFill="1" applyBorder="1" applyAlignment="1">
      <alignment horizontal="center" vertical="center"/>
    </xf>
    <xf numFmtId="0" fontId="65" fillId="0" borderId="26" xfId="0" applyFont="1" applyFill="1" applyBorder="1" applyAlignment="1">
      <alignment horizontal="center" vertical="center"/>
    </xf>
    <xf numFmtId="0" fontId="65" fillId="0" borderId="27" xfId="0" applyFont="1" applyFill="1" applyBorder="1" applyAlignment="1">
      <alignment horizontal="center" vertical="center"/>
    </xf>
    <xf numFmtId="0" fontId="53" fillId="7" borderId="49" xfId="7" applyFont="1" applyFill="1" applyBorder="1" applyAlignment="1">
      <alignment horizontal="center" vertical="center" wrapText="1"/>
    </xf>
    <xf numFmtId="0" fontId="53" fillId="7" borderId="28" xfId="7" applyFont="1" applyFill="1" applyBorder="1" applyAlignment="1">
      <alignment horizontal="center" vertical="center" wrapText="1"/>
    </xf>
    <xf numFmtId="0" fontId="53" fillId="7" borderId="8" xfId="7" applyFont="1" applyFill="1" applyBorder="1" applyAlignment="1">
      <alignment horizontal="center" vertical="center" wrapText="1"/>
    </xf>
    <xf numFmtId="0" fontId="53" fillId="7" borderId="2" xfId="7" applyFont="1" applyFill="1" applyBorder="1" applyAlignment="1">
      <alignment horizontal="center" vertical="center" wrapText="1"/>
    </xf>
    <xf numFmtId="0" fontId="53" fillId="7" borderId="50" xfId="7" applyFont="1" applyFill="1" applyBorder="1" applyAlignment="1">
      <alignment horizontal="center" vertical="center" wrapText="1"/>
    </xf>
    <xf numFmtId="0" fontId="53" fillId="7" borderId="33" xfId="7" applyFont="1" applyFill="1" applyBorder="1" applyAlignment="1">
      <alignment horizontal="center" vertical="center" wrapText="1"/>
    </xf>
    <xf numFmtId="0" fontId="53" fillId="7" borderId="34" xfId="7" applyFont="1" applyFill="1" applyBorder="1" applyAlignment="1">
      <alignment horizontal="center" vertical="center" wrapText="1"/>
    </xf>
    <xf numFmtId="0" fontId="53" fillId="7" borderId="30" xfId="7" applyFont="1" applyFill="1" applyBorder="1" applyAlignment="1">
      <alignment horizontal="center" vertical="center" wrapText="1"/>
    </xf>
    <xf numFmtId="0" fontId="55" fillId="7" borderId="39" xfId="0" applyFont="1" applyFill="1" applyBorder="1" applyAlignment="1">
      <alignment horizontal="left" vertical="center" wrapText="1"/>
    </xf>
    <xf numFmtId="0" fontId="55" fillId="7" borderId="40" xfId="0" applyFont="1" applyFill="1" applyBorder="1" applyAlignment="1">
      <alignment horizontal="left" vertical="center" wrapText="1"/>
    </xf>
    <xf numFmtId="0" fontId="56" fillId="7" borderId="40" xfId="0" applyFont="1" applyFill="1" applyBorder="1" applyAlignment="1">
      <alignment horizontal="left" vertical="center" wrapText="1"/>
    </xf>
    <xf numFmtId="0" fontId="56" fillId="7" borderId="48" xfId="0" applyFont="1" applyFill="1" applyBorder="1" applyAlignment="1">
      <alignment horizontal="left" vertical="center" wrapText="1"/>
    </xf>
    <xf numFmtId="0" fontId="55" fillId="7" borderId="29" xfId="0" applyFont="1" applyFill="1" applyBorder="1" applyAlignment="1">
      <alignment horizontal="left" vertical="center" wrapText="1"/>
    </xf>
    <xf numFmtId="0" fontId="55" fillId="7" borderId="11" xfId="0" applyFont="1" applyFill="1" applyBorder="1" applyAlignment="1">
      <alignment horizontal="left" vertical="center" wrapText="1"/>
    </xf>
    <xf numFmtId="0" fontId="56" fillId="7" borderId="11" xfId="0" applyFont="1" applyFill="1" applyBorder="1" applyAlignment="1">
      <alignment horizontal="left" vertical="center" wrapText="1"/>
    </xf>
    <xf numFmtId="0" fontId="56" fillId="7" borderId="44" xfId="0" applyFont="1" applyFill="1" applyBorder="1" applyAlignment="1">
      <alignment horizontal="left" vertical="center" wrapText="1"/>
    </xf>
    <xf numFmtId="0" fontId="54" fillId="7" borderId="2" xfId="7" applyFont="1" applyFill="1" applyBorder="1" applyAlignment="1">
      <alignment horizontal="center" vertical="center" wrapText="1"/>
    </xf>
    <xf numFmtId="0" fontId="54" fillId="7" borderId="9" xfId="7" applyFont="1" applyFill="1" applyBorder="1" applyAlignment="1">
      <alignment horizontal="center" vertical="center" wrapText="1"/>
    </xf>
    <xf numFmtId="0" fontId="54" fillId="7" borderId="31" xfId="7" applyFont="1" applyFill="1" applyBorder="1" applyAlignment="1">
      <alignment horizontal="center" vertical="center" wrapText="1"/>
    </xf>
    <xf numFmtId="0" fontId="54" fillId="7" borderId="32" xfId="7" applyFont="1" applyFill="1" applyBorder="1" applyAlignment="1">
      <alignment horizontal="center" vertical="center" wrapText="1"/>
    </xf>
    <xf numFmtId="0" fontId="54" fillId="7" borderId="41" xfId="7" applyFont="1" applyFill="1" applyBorder="1" applyAlignment="1">
      <alignment horizontal="center" vertical="center" wrapText="1"/>
    </xf>
    <xf numFmtId="0" fontId="56" fillId="7" borderId="13" xfId="0" applyFont="1" applyFill="1" applyBorder="1" applyAlignment="1">
      <alignment horizontal="center" vertical="center" wrapText="1"/>
    </xf>
    <xf numFmtId="0" fontId="56" fillId="7" borderId="15" xfId="0" applyFont="1" applyFill="1" applyBorder="1" applyAlignment="1">
      <alignment horizontal="center" vertical="center" wrapText="1"/>
    </xf>
    <xf numFmtId="0" fontId="56" fillId="7" borderId="16" xfId="0" applyFont="1" applyFill="1" applyBorder="1" applyAlignment="1">
      <alignment horizontal="center" vertical="center" wrapText="1"/>
    </xf>
    <xf numFmtId="0" fontId="56" fillId="7" borderId="17" xfId="0" applyFont="1" applyFill="1" applyBorder="1" applyAlignment="1">
      <alignment horizontal="center" vertical="center" wrapText="1"/>
    </xf>
    <xf numFmtId="0" fontId="56" fillId="7" borderId="19" xfId="0" applyFont="1" applyFill="1" applyBorder="1" applyAlignment="1">
      <alignment horizontal="center" vertical="center" wrapText="1"/>
    </xf>
    <xf numFmtId="0" fontId="56" fillId="7" borderId="20" xfId="0" applyFont="1" applyFill="1" applyBorder="1" applyAlignment="1">
      <alignment horizontal="center" vertical="center" wrapText="1"/>
    </xf>
    <xf numFmtId="0" fontId="61" fillId="0" borderId="25" xfId="6" applyFont="1" applyBorder="1" applyAlignment="1">
      <alignment horizontal="center" vertical="center"/>
    </xf>
    <xf numFmtId="0" fontId="61" fillId="0" borderId="26" xfId="6" applyFont="1" applyBorder="1" applyAlignment="1">
      <alignment horizontal="center" vertical="center"/>
    </xf>
    <xf numFmtId="0" fontId="61" fillId="0" borderId="27" xfId="6" applyFont="1" applyBorder="1" applyAlignment="1">
      <alignment horizontal="center" vertical="center"/>
    </xf>
    <xf numFmtId="0" fontId="4" fillId="7" borderId="8" xfId="0" applyFont="1" applyFill="1" applyBorder="1" applyAlignment="1">
      <alignment horizontal="center" vertical="center" wrapText="1"/>
    </xf>
    <xf numFmtId="0" fontId="4" fillId="7" borderId="8" xfId="0" applyFont="1" applyFill="1" applyBorder="1" applyAlignment="1">
      <alignment horizontal="center" vertical="center"/>
    </xf>
    <xf numFmtId="0" fontId="4" fillId="7" borderId="45" xfId="0" applyFont="1" applyFill="1" applyBorder="1" applyAlignment="1">
      <alignment horizontal="center" vertical="center" wrapText="1"/>
    </xf>
    <xf numFmtId="0" fontId="4" fillId="7" borderId="34" xfId="0" applyFont="1" applyFill="1" applyBorder="1" applyAlignment="1">
      <alignment horizontal="center" vertical="center"/>
    </xf>
    <xf numFmtId="0" fontId="4" fillId="7" borderId="52" xfId="0" applyFont="1" applyFill="1" applyBorder="1" applyAlignment="1">
      <alignment horizontal="center" vertical="center"/>
    </xf>
    <xf numFmtId="0" fontId="4" fillId="7" borderId="57" xfId="0" applyFont="1" applyFill="1" applyBorder="1" applyAlignment="1">
      <alignment horizontal="center" vertical="center"/>
    </xf>
    <xf numFmtId="0" fontId="4" fillId="7" borderId="53" xfId="0" applyFont="1" applyFill="1" applyBorder="1" applyAlignment="1">
      <alignment horizontal="center" vertical="center"/>
    </xf>
    <xf numFmtId="0" fontId="71" fillId="12" borderId="54" xfId="0" applyFont="1" applyFill="1" applyBorder="1" applyAlignment="1">
      <alignment horizontal="center" vertical="center" wrapText="1"/>
    </xf>
    <xf numFmtId="0" fontId="71" fillId="12" borderId="55" xfId="0" applyFont="1" applyFill="1" applyBorder="1" applyAlignment="1">
      <alignment horizontal="center" vertical="center" wrapText="1"/>
    </xf>
    <xf numFmtId="0" fontId="71" fillId="12" borderId="56" xfId="0" applyFont="1" applyFill="1" applyBorder="1" applyAlignment="1">
      <alignment horizontal="center" vertical="center" wrapText="1"/>
    </xf>
    <xf numFmtId="0" fontId="52" fillId="7" borderId="7" xfId="0" applyFont="1" applyFill="1" applyBorder="1" applyAlignment="1">
      <alignment horizontal="center" vertical="center" wrapText="1"/>
    </xf>
    <xf numFmtId="0" fontId="52" fillId="7" borderId="38"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30" xfId="0" applyFont="1" applyFill="1" applyBorder="1" applyAlignment="1">
      <alignment horizontal="center" vertical="center" wrapText="1"/>
    </xf>
    <xf numFmtId="0" fontId="60" fillId="7" borderId="25" xfId="0" applyFont="1" applyFill="1" applyBorder="1" applyAlignment="1">
      <alignment horizontal="center" vertical="center" wrapText="1"/>
    </xf>
    <xf numFmtId="0" fontId="60" fillId="7" borderId="26" xfId="0" applyFont="1" applyFill="1" applyBorder="1" applyAlignment="1">
      <alignment horizontal="center" vertical="center" wrapText="1"/>
    </xf>
    <xf numFmtId="0" fontId="60" fillId="7" borderId="27" xfId="0" applyFont="1" applyFill="1" applyBorder="1" applyAlignment="1">
      <alignment horizontal="center" vertical="center" wrapText="1"/>
    </xf>
    <xf numFmtId="0" fontId="4" fillId="7" borderId="9"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60" fillId="7" borderId="54" xfId="0" applyFont="1" applyFill="1" applyBorder="1" applyAlignment="1">
      <alignment horizontal="center" vertical="center" wrapText="1"/>
    </xf>
    <xf numFmtId="0" fontId="60" fillId="7" borderId="55" xfId="0" applyFont="1" applyFill="1" applyBorder="1" applyAlignment="1">
      <alignment horizontal="center" vertical="center" wrapText="1"/>
    </xf>
    <xf numFmtId="0" fontId="60" fillId="7" borderId="56" xfId="0" applyFont="1" applyFill="1" applyBorder="1" applyAlignment="1">
      <alignment horizontal="center" vertical="center" wrapText="1"/>
    </xf>
    <xf numFmtId="0" fontId="4" fillId="7" borderId="42"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52" fillId="7" borderId="2" xfId="0" applyFont="1" applyFill="1" applyBorder="1" applyAlignment="1">
      <alignment horizontal="center" vertical="center" wrapText="1"/>
    </xf>
    <xf numFmtId="0" fontId="52" fillId="12" borderId="0" xfId="0" applyFont="1" applyFill="1" applyBorder="1" applyAlignment="1">
      <alignment horizontal="center" vertical="center" wrapText="1"/>
    </xf>
    <xf numFmtId="0" fontId="4" fillId="12" borderId="0" xfId="0" applyFont="1" applyFill="1" applyBorder="1" applyAlignment="1">
      <alignment horizontal="center" vertical="center" wrapText="1"/>
    </xf>
    <xf numFmtId="0" fontId="69" fillId="0" borderId="10" xfId="0" applyFon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59" fillId="7" borderId="62" xfId="0" applyFont="1" applyFill="1" applyBorder="1" applyAlignment="1">
      <alignment horizontal="left" wrapText="1"/>
    </xf>
    <xf numFmtId="0" fontId="2" fillId="7" borderId="63" xfId="0" applyFont="1" applyFill="1" applyBorder="1" applyAlignment="1">
      <alignment horizontal="left"/>
    </xf>
    <xf numFmtId="0" fontId="4" fillId="7" borderId="6" xfId="0" applyFont="1" applyFill="1" applyBorder="1" applyAlignment="1">
      <alignment horizontal="center" vertical="center"/>
    </xf>
    <xf numFmtId="0" fontId="4" fillId="7" borderId="7" xfId="0" applyFont="1" applyFill="1" applyBorder="1" applyAlignment="1">
      <alignment horizontal="center" vertical="center"/>
    </xf>
    <xf numFmtId="0" fontId="54" fillId="14" borderId="28" xfId="15" applyFont="1" applyFill="1" applyBorder="1" applyAlignment="1" applyProtection="1">
      <alignment horizontal="center" vertical="center" wrapText="1"/>
      <protection locked="0"/>
    </xf>
    <xf numFmtId="0" fontId="54" fillId="3" borderId="2" xfId="15" applyFont="1" applyFill="1" applyBorder="1" applyAlignment="1" applyProtection="1">
      <alignment horizontal="center" vertical="center" wrapText="1"/>
      <protection locked="0"/>
    </xf>
    <xf numFmtId="0" fontId="1" fillId="0" borderId="0" xfId="15"/>
    <xf numFmtId="0" fontId="56" fillId="14" borderId="51" xfId="15" applyFont="1" applyFill="1" applyBorder="1" applyAlignment="1" applyProtection="1">
      <alignment horizontal="center" vertical="center" wrapText="1"/>
      <protection locked="0"/>
    </xf>
    <xf numFmtId="0" fontId="56" fillId="14" borderId="28" xfId="15" applyFont="1" applyFill="1" applyBorder="1" applyAlignment="1" applyProtection="1">
      <alignment horizontal="center" vertical="center" wrapText="1"/>
      <protection locked="0"/>
    </xf>
    <xf numFmtId="176" fontId="56" fillId="3" borderId="2" xfId="15" applyNumberFormat="1" applyFont="1" applyFill="1" applyBorder="1" applyAlignment="1" applyProtection="1">
      <alignment horizontal="center" vertical="center" wrapText="1"/>
      <protection locked="0"/>
    </xf>
    <xf numFmtId="0" fontId="56" fillId="14" borderId="68" xfId="15" applyFont="1" applyFill="1" applyBorder="1" applyAlignment="1" applyProtection="1">
      <alignment horizontal="center" vertical="center" wrapText="1"/>
      <protection locked="0"/>
    </xf>
    <xf numFmtId="177" fontId="56" fillId="3" borderId="2" xfId="15" applyNumberFormat="1" applyFont="1" applyFill="1" applyBorder="1" applyAlignment="1" applyProtection="1">
      <alignment horizontal="center" vertical="center" wrapText="1"/>
      <protection locked="0"/>
    </xf>
    <xf numFmtId="49" fontId="56" fillId="3" borderId="2" xfId="15" applyNumberFormat="1" applyFont="1" applyFill="1" applyBorder="1" applyAlignment="1" applyProtection="1">
      <alignment horizontal="center" vertical="center" wrapText="1"/>
      <protection locked="0"/>
    </xf>
    <xf numFmtId="0" fontId="56" fillId="14" borderId="42" xfId="15" applyFont="1" applyFill="1" applyBorder="1" applyAlignment="1" applyProtection="1">
      <alignment horizontal="center" vertical="center" wrapText="1"/>
      <protection locked="0"/>
    </xf>
    <xf numFmtId="0" fontId="76" fillId="14" borderId="2" xfId="16" applyFont="1" applyFill="1" applyBorder="1" applyAlignment="1" applyProtection="1">
      <alignment horizontal="center"/>
      <protection locked="0"/>
    </xf>
    <xf numFmtId="180" fontId="78" fillId="15" borderId="67" xfId="15" applyNumberFormat="1" applyFont="1" applyFill="1" applyBorder="1" applyAlignment="1" applyProtection="1">
      <alignment horizontal="center" vertical="center"/>
      <protection locked="0"/>
    </xf>
    <xf numFmtId="178" fontId="78" fillId="15" borderId="67" xfId="15" applyNumberFormat="1" applyFont="1" applyFill="1" applyBorder="1" applyAlignment="1" applyProtection="1">
      <alignment horizontal="center" vertical="center"/>
      <protection locked="0"/>
    </xf>
    <xf numFmtId="0" fontId="78" fillId="15" borderId="67" xfId="15" applyFont="1" applyFill="1" applyBorder="1" applyAlignment="1" applyProtection="1">
      <alignment horizontal="center" vertical="center"/>
      <protection locked="0"/>
    </xf>
    <xf numFmtId="0" fontId="81" fillId="0" borderId="49" xfId="16" applyFont="1" applyFill="1" applyBorder="1" applyAlignment="1">
      <alignment horizontal="center" vertical="center"/>
    </xf>
    <xf numFmtId="0" fontId="83" fillId="0" borderId="8" xfId="16" applyFont="1" applyFill="1" applyBorder="1" applyAlignment="1">
      <alignment horizontal="center" vertical="center"/>
    </xf>
    <xf numFmtId="0" fontId="83" fillId="0" borderId="34" xfId="16" applyFont="1" applyFill="1" applyBorder="1" applyAlignment="1">
      <alignment horizontal="center" vertical="center"/>
    </xf>
    <xf numFmtId="0" fontId="83" fillId="0" borderId="0" xfId="16" applyFont="1" applyFill="1" applyBorder="1" applyAlignment="1">
      <alignment horizontal="center" vertical="center"/>
    </xf>
    <xf numFmtId="0" fontId="1" fillId="0" borderId="0" xfId="16" applyAlignment="1"/>
    <xf numFmtId="0" fontId="81" fillId="0" borderId="28" xfId="16" applyFont="1" applyFill="1" applyBorder="1" applyAlignment="1">
      <alignment horizontal="center" vertical="center"/>
    </xf>
    <xf numFmtId="0" fontId="83" fillId="0" borderId="2" xfId="16" applyFont="1" applyFill="1" applyBorder="1" applyAlignment="1">
      <alignment horizontal="center" vertical="center"/>
    </xf>
    <xf numFmtId="0" fontId="83" fillId="0" borderId="30" xfId="16" applyFont="1" applyFill="1" applyBorder="1" applyAlignment="1">
      <alignment horizontal="center" vertical="center"/>
    </xf>
    <xf numFmtId="0" fontId="83" fillId="0" borderId="28" xfId="16" applyFont="1" applyFill="1" applyBorder="1" applyAlignment="1">
      <alignment horizontal="center" vertical="center"/>
    </xf>
    <xf numFmtId="0" fontId="83" fillId="0" borderId="2" xfId="16" applyFont="1" applyFill="1" applyBorder="1" applyAlignment="1">
      <alignment horizontal="center" vertical="center"/>
    </xf>
    <xf numFmtId="0" fontId="83" fillId="0" borderId="30" xfId="16" applyFont="1" applyFill="1" applyBorder="1" applyAlignment="1">
      <alignment horizontal="center" vertical="center"/>
    </xf>
    <xf numFmtId="0" fontId="83" fillId="0" borderId="28" xfId="16" applyFont="1" applyFill="1" applyBorder="1" applyAlignment="1">
      <alignment horizontal="center" vertical="center"/>
    </xf>
    <xf numFmtId="1" fontId="83" fillId="0" borderId="2" xfId="16" applyNumberFormat="1" applyFont="1" applyFill="1" applyBorder="1" applyAlignment="1">
      <alignment horizontal="center" vertical="center"/>
    </xf>
    <xf numFmtId="1" fontId="83" fillId="0" borderId="30" xfId="16" applyNumberFormat="1" applyFont="1" applyFill="1" applyBorder="1" applyAlignment="1">
      <alignment horizontal="center" vertical="center"/>
    </xf>
    <xf numFmtId="178" fontId="84" fillId="0" borderId="0" xfId="16" applyNumberFormat="1" applyFont="1" applyFill="1" applyBorder="1" applyAlignment="1">
      <alignment horizontal="center" vertical="center"/>
    </xf>
    <xf numFmtId="0" fontId="83" fillId="0" borderId="37" xfId="16" applyFont="1" applyFill="1" applyBorder="1" applyAlignment="1">
      <alignment horizontal="center" vertical="center"/>
    </xf>
    <xf numFmtId="1" fontId="83" fillId="0" borderId="9" xfId="16" applyNumberFormat="1" applyFont="1" applyFill="1" applyBorder="1" applyAlignment="1">
      <alignment horizontal="center" vertical="center"/>
    </xf>
    <xf numFmtId="1" fontId="83" fillId="0" borderId="36" xfId="16" applyNumberFormat="1" applyFont="1" applyFill="1" applyBorder="1" applyAlignment="1">
      <alignment horizontal="center" vertical="center"/>
    </xf>
    <xf numFmtId="0" fontId="1" fillId="0" borderId="0" xfId="16" applyBorder="1" applyAlignment="1"/>
    <xf numFmtId="0" fontId="1" fillId="0" borderId="19" xfId="16" applyBorder="1" applyAlignment="1"/>
    <xf numFmtId="0" fontId="1" fillId="0" borderId="3" xfId="16" applyBorder="1" applyAlignment="1"/>
    <xf numFmtId="0" fontId="1" fillId="0" borderId="20" xfId="16" applyBorder="1" applyAlignment="1"/>
    <xf numFmtId="0" fontId="84" fillId="0" borderId="0" xfId="16" applyFont="1" applyFill="1" applyBorder="1" applyAlignment="1">
      <alignment horizontal="center" vertical="center"/>
    </xf>
    <xf numFmtId="1" fontId="84" fillId="0" borderId="0" xfId="16" applyNumberFormat="1" applyFont="1" applyFill="1" applyBorder="1" applyAlignment="1">
      <alignment horizontal="center" vertical="center"/>
    </xf>
    <xf numFmtId="2" fontId="1" fillId="0" borderId="0" xfId="16" applyNumberFormat="1" applyAlignment="1"/>
    <xf numFmtId="2" fontId="1" fillId="0" borderId="0" xfId="16" applyNumberFormat="1" applyBorder="1" applyAlignment="1"/>
  </cellXfs>
  <cellStyles count="17">
    <cellStyle name="百分比" xfId="11" builtinId="5"/>
    <cellStyle name="常规" xfId="0" builtinId="0"/>
    <cellStyle name="常规 17" xfId="9" xr:uid="{00000000-0005-0000-0000-000002000000}"/>
    <cellStyle name="常规 2" xfId="1" xr:uid="{00000000-0005-0000-0000-000003000000}"/>
    <cellStyle name="常规 2 17" xfId="2" xr:uid="{00000000-0005-0000-0000-000004000000}"/>
    <cellStyle name="常规 2 17 2" xfId="12" xr:uid="{00000000-0005-0000-0000-000005000000}"/>
    <cellStyle name="常规 3" xfId="6" xr:uid="{00000000-0005-0000-0000-000006000000}"/>
    <cellStyle name="常规 3 2" xfId="5" xr:uid="{00000000-0005-0000-0000-000007000000}"/>
    <cellStyle name="常规 3 2 2" xfId="10" xr:uid="{00000000-0005-0000-0000-000008000000}"/>
    <cellStyle name="常规 3 2 3" xfId="8" xr:uid="{00000000-0005-0000-0000-000009000000}"/>
    <cellStyle name="常规 3 2 4" xfId="16" xr:uid="{7ABB222D-3FED-45DC-8C2B-9943DD5A3D1F}"/>
    <cellStyle name="常规 4" xfId="14" xr:uid="{00000000-0005-0000-0000-00000A000000}"/>
    <cellStyle name="常规 46 2" xfId="3" xr:uid="{00000000-0005-0000-0000-00000B000000}"/>
    <cellStyle name="常规 47" xfId="4" xr:uid="{00000000-0005-0000-0000-00000C000000}"/>
    <cellStyle name="常规 5" xfId="15" xr:uid="{56E7F3D8-3896-4BBB-B333-02EFAC73AFB1}"/>
    <cellStyle name="常规 8" xfId="7" xr:uid="{00000000-0005-0000-0000-00000D000000}"/>
    <cellStyle name="千位分隔" xfId="13" builtinId="3"/>
  </cellStyles>
  <dxfs count="22">
    <dxf>
      <font>
        <color rgb="FFFF0000"/>
      </font>
    </dxf>
    <dxf>
      <font>
        <color rgb="FFFF0000"/>
      </font>
    </dxf>
    <dxf>
      <font>
        <color rgb="FFFF0000"/>
      </font>
    </dxf>
    <dxf>
      <font>
        <color rgb="FFFF0000"/>
      </font>
    </dxf>
    <dxf>
      <font>
        <color rgb="FFFF0000"/>
      </font>
    </dxf>
    <dxf>
      <font>
        <color rgb="FFFF0000"/>
      </font>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FF0000"/>
      </font>
    </dxf>
    <dxf>
      <font>
        <color rgb="FFFF0000"/>
      </font>
    </dxf>
    <dxf>
      <font>
        <color rgb="FFFF0000"/>
      </font>
    </dxf>
    <dxf>
      <fill>
        <patternFill>
          <bgColor rgb="FFFF0000"/>
        </patternFill>
      </fill>
    </dxf>
    <dxf>
      <fill>
        <patternFill>
          <bgColor theme="3" tint="0.79998168889431442"/>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'4-P-I_map'!$D$8</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'4-P-I_map'!$E$8:$S$8</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9816-4553-83CD-7E676C666C0D}"/>
            </c:ext>
          </c:extLst>
        </c:ser>
        <c:ser>
          <c:idx val="1"/>
          <c:order val="1"/>
          <c:tx>
            <c:strRef>
              <c:f>'4-P-I_map'!$D$9</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'4-P-I_map'!$E$9:$S$9</c:f>
              <c:numCache>
                <c:formatCode>0.0_ </c:formatCode>
                <c:ptCount val="15"/>
                <c:pt idx="0">
                  <c:v>0</c:v>
                </c:pt>
                <c:pt idx="1">
                  <c:v>2.7697786767172006</c:v>
                </c:pt>
                <c:pt idx="2">
                  <c:v>2.689105511375923</c:v>
                </c:pt>
                <c:pt idx="3">
                  <c:v>2.2210613147625895</c:v>
                </c:pt>
                <c:pt idx="4">
                  <c:v>1.7530171181492564</c:v>
                </c:pt>
                <c:pt idx="5">
                  <c:v>1.3911649308031249</c:v>
                </c:pt>
                <c:pt idx="6">
                  <c:v>1.0293127434569933</c:v>
                </c:pt>
                <c:pt idx="7">
                  <c:v>1.0102896941574795</c:v>
                </c:pt>
                <c:pt idx="8">
                  <c:v>1.0102896941574795</c:v>
                </c:pt>
                <c:pt idx="9">
                  <c:v>0.89361060991433905</c:v>
                </c:pt>
                <c:pt idx="10">
                  <c:v>0.71488848793147131</c:v>
                </c:pt>
                <c:pt idx="11">
                  <c:v>0.64339963913832421</c:v>
                </c:pt>
                <c:pt idx="12">
                  <c:v>0.48254972935374318</c:v>
                </c:pt>
                <c:pt idx="13">
                  <c:v>0</c:v>
                </c:pt>
                <c:pt idx="14">
                  <c:v>0</c:v>
                </c:pt>
              </c:numCache>
            </c:numRef>
          </c:val>
          <c:smooth val="0"/>
          <c:extLst>
            <c:ext xmlns:c16="http://schemas.microsoft.com/office/drawing/2014/chart" uri="{C3380CC4-5D6E-409C-BE32-E72D297353CC}">
              <c16:uniqueId val="{00000001-9816-4553-83CD-7E676C666C0D}"/>
            </c:ext>
          </c:extLst>
        </c:ser>
        <c:ser>
          <c:idx val="2"/>
          <c:order val="2"/>
          <c:tx>
            <c:strRef>
              <c:f>'4-P-I_map'!$D$10</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'4-P-I_map'!$E$10:$S$10</c:f>
              <c:numCache>
                <c:formatCode>0.0_ </c:formatCode>
                <c:ptCount val="15"/>
                <c:pt idx="0">
                  <c:v>0</c:v>
                </c:pt>
                <c:pt idx="1">
                  <c:v>5.5395573534344011</c:v>
                </c:pt>
                <c:pt idx="2">
                  <c:v>5.378211022751846</c:v>
                </c:pt>
                <c:pt idx="3">
                  <c:v>4.442122629525179</c:v>
                </c:pt>
                <c:pt idx="4">
                  <c:v>3.5060342362985129</c:v>
                </c:pt>
                <c:pt idx="5">
                  <c:v>2.7823298616062497</c:v>
                </c:pt>
                <c:pt idx="6">
                  <c:v>2.0586254869139866</c:v>
                </c:pt>
                <c:pt idx="7">
                  <c:v>2.020579388314959</c:v>
                </c:pt>
                <c:pt idx="8">
                  <c:v>2.020579388314959</c:v>
                </c:pt>
                <c:pt idx="9">
                  <c:v>1.7872212198286781</c:v>
                </c:pt>
                <c:pt idx="10">
                  <c:v>1.4297769758629426</c:v>
                </c:pt>
                <c:pt idx="11">
                  <c:v>1.2867992782766484</c:v>
                </c:pt>
                <c:pt idx="12">
                  <c:v>0.96509945870748637</c:v>
                </c:pt>
                <c:pt idx="13">
                  <c:v>0</c:v>
                </c:pt>
                <c:pt idx="14">
                  <c:v>0</c:v>
                </c:pt>
              </c:numCache>
            </c:numRef>
          </c:val>
          <c:smooth val="0"/>
          <c:extLst>
            <c:ext xmlns:c16="http://schemas.microsoft.com/office/drawing/2014/chart" uri="{C3380CC4-5D6E-409C-BE32-E72D297353CC}">
              <c16:uniqueId val="{00000002-9816-4553-83CD-7E676C666C0D}"/>
            </c:ext>
          </c:extLst>
        </c:ser>
        <c:ser>
          <c:idx val="3"/>
          <c:order val="3"/>
          <c:tx>
            <c:strRef>
              <c:f>'4-P-I_map'!$D$11</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'4-P-I_map'!$E$11:$S$11</c:f>
              <c:numCache>
                <c:formatCode>0.0_ </c:formatCode>
                <c:ptCount val="15"/>
                <c:pt idx="0">
                  <c:v>0</c:v>
                </c:pt>
                <c:pt idx="1">
                  <c:v>11.079114706868802</c:v>
                </c:pt>
                <c:pt idx="2">
                  <c:v>10.756422045503692</c:v>
                </c:pt>
                <c:pt idx="3">
                  <c:v>8.884245259050358</c:v>
                </c:pt>
                <c:pt idx="4">
                  <c:v>7.0120684725970257</c:v>
                </c:pt>
                <c:pt idx="5">
                  <c:v>5.5646597232124995</c:v>
                </c:pt>
                <c:pt idx="6">
                  <c:v>4.1172509738279732</c:v>
                </c:pt>
                <c:pt idx="7">
                  <c:v>4.041158776629918</c:v>
                </c:pt>
                <c:pt idx="8">
                  <c:v>4.041158776629918</c:v>
                </c:pt>
                <c:pt idx="9">
                  <c:v>3.5744424396573562</c:v>
                </c:pt>
                <c:pt idx="10">
                  <c:v>2.8595539517258852</c:v>
                </c:pt>
                <c:pt idx="11">
                  <c:v>2.5735985565532968</c:v>
                </c:pt>
                <c:pt idx="12">
                  <c:v>1.9301989174149727</c:v>
                </c:pt>
                <c:pt idx="13">
                  <c:v>0</c:v>
                </c:pt>
                <c:pt idx="14">
                  <c:v>0</c:v>
                </c:pt>
              </c:numCache>
            </c:numRef>
          </c:val>
          <c:smooth val="0"/>
          <c:extLst>
            <c:ext xmlns:c16="http://schemas.microsoft.com/office/drawing/2014/chart" uri="{C3380CC4-5D6E-409C-BE32-E72D297353CC}">
              <c16:uniqueId val="{00000003-9816-4553-83CD-7E676C666C0D}"/>
            </c:ext>
          </c:extLst>
        </c:ser>
        <c:ser>
          <c:idx val="4"/>
          <c:order val="4"/>
          <c:tx>
            <c:strRef>
              <c:f>'4-P-I_map'!$D$12</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'4-P-I_map'!$E$12:$S$12</c:f>
              <c:numCache>
                <c:formatCode>0.0_ </c:formatCode>
                <c:ptCount val="15"/>
                <c:pt idx="0">
                  <c:v>0</c:v>
                </c:pt>
                <c:pt idx="1">
                  <c:v>19.538971359360676</c:v>
                </c:pt>
                <c:pt idx="2">
                  <c:v>18.969875106175415</c:v>
                </c:pt>
                <c:pt idx="3">
                  <c:v>15.71405328526644</c:v>
                </c:pt>
                <c:pt idx="4">
                  <c:v>12.458231464357468</c:v>
                </c:pt>
                <c:pt idx="5">
                  <c:v>10.319750095113864</c:v>
                </c:pt>
                <c:pt idx="6">
                  <c:v>8.1812687258702628</c:v>
                </c:pt>
                <c:pt idx="7">
                  <c:v>6.9543987360026023</c:v>
                </c:pt>
                <c:pt idx="8">
                  <c:v>6.9543987360026023</c:v>
                </c:pt>
                <c:pt idx="9">
                  <c:v>6.6312343461092471</c:v>
                </c:pt>
                <c:pt idx="10">
                  <c:v>5.3049874768873977</c:v>
                </c:pt>
                <c:pt idx="11">
                  <c:v>4.7744887291986577</c:v>
                </c:pt>
                <c:pt idx="12">
                  <c:v>3.5808665468989931</c:v>
                </c:pt>
                <c:pt idx="13">
                  <c:v>0</c:v>
                </c:pt>
                <c:pt idx="14">
                  <c:v>0</c:v>
                </c:pt>
              </c:numCache>
            </c:numRef>
          </c:val>
          <c:smooth val="0"/>
          <c:extLst>
            <c:ext xmlns:c16="http://schemas.microsoft.com/office/drawing/2014/chart" uri="{C3380CC4-5D6E-409C-BE32-E72D297353CC}">
              <c16:uniqueId val="{00000004-9816-4553-83CD-7E676C666C0D}"/>
            </c:ext>
          </c:extLst>
        </c:ser>
        <c:ser>
          <c:idx val="5"/>
          <c:order val="5"/>
          <c:tx>
            <c:strRef>
              <c:f>'4-P-I_map'!$D$13</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'4-P-I_map'!$E$13:$S$13</c:f>
              <c:numCache>
                <c:formatCode>0.0_ </c:formatCode>
                <c:ptCount val="15"/>
                <c:pt idx="0">
                  <c:v>0</c:v>
                </c:pt>
                <c:pt idx="1">
                  <c:v>32.742979018608985</c:v>
                </c:pt>
                <c:pt idx="2">
                  <c:v>31.789300018066978</c:v>
                </c:pt>
                <c:pt idx="3">
                  <c:v>26.436476570700311</c:v>
                </c:pt>
                <c:pt idx="4">
                  <c:v>21.083653123333644</c:v>
                </c:pt>
                <c:pt idx="5">
                  <c:v>18.163976957842831</c:v>
                </c:pt>
                <c:pt idx="6">
                  <c:v>15.244300792352016</c:v>
                </c:pt>
                <c:pt idx="7">
                  <c:v>12.614586802035326</c:v>
                </c:pt>
                <c:pt idx="8">
                  <c:v>11.887115334849062</c:v>
                </c:pt>
                <c:pt idx="9">
                  <c:v>11.449606042836923</c:v>
                </c:pt>
                <c:pt idx="10">
                  <c:v>9.1608183342335519</c:v>
                </c:pt>
                <c:pt idx="11">
                  <c:v>8.2447365008101965</c:v>
                </c:pt>
                <c:pt idx="12">
                  <c:v>6.1835523756076469</c:v>
                </c:pt>
                <c:pt idx="13">
                  <c:v>0</c:v>
                </c:pt>
                <c:pt idx="14">
                  <c:v>0</c:v>
                </c:pt>
              </c:numCache>
            </c:numRef>
          </c:val>
          <c:smooth val="0"/>
          <c:extLst>
            <c:ext xmlns:c16="http://schemas.microsoft.com/office/drawing/2014/chart" uri="{C3380CC4-5D6E-409C-BE32-E72D297353CC}">
              <c16:uniqueId val="{00000005-9816-4553-83CD-7E676C666C0D}"/>
            </c:ext>
          </c:extLst>
        </c:ser>
        <c:ser>
          <c:idx val="6"/>
          <c:order val="6"/>
          <c:tx>
            <c:strRef>
              <c:f>'4-P-I_map'!$D$14</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'4-P-I_map'!$E$14:$S$14</c:f>
              <c:numCache>
                <c:formatCode>0.0_ </c:formatCode>
                <c:ptCount val="15"/>
                <c:pt idx="0">
                  <c:v>0</c:v>
                </c:pt>
                <c:pt idx="1">
                  <c:v>52.372058725272048</c:v>
                </c:pt>
                <c:pt idx="2">
                  <c:v>50.8466589565748</c:v>
                </c:pt>
                <c:pt idx="3">
                  <c:v>42.488297138126924</c:v>
                </c:pt>
                <c:pt idx="4">
                  <c:v>34.129935319679049</c:v>
                </c:pt>
                <c:pt idx="5">
                  <c:v>30.378412877901326</c:v>
                </c:pt>
                <c:pt idx="6">
                  <c:v>26.626890436123595</c:v>
                </c:pt>
                <c:pt idx="7">
                  <c:v>22.875367994345861</c:v>
                </c:pt>
                <c:pt idx="8">
                  <c:v>20.488925519248561</c:v>
                </c:pt>
                <c:pt idx="9">
                  <c:v>18.102483044151256</c:v>
                </c:pt>
                <c:pt idx="10">
                  <c:v>14.82336895554235</c:v>
                </c:pt>
                <c:pt idx="11">
                  <c:v>13.341032059988114</c:v>
                </c:pt>
                <c:pt idx="12">
                  <c:v>10.005774044991085</c:v>
                </c:pt>
                <c:pt idx="13">
                  <c:v>0</c:v>
                </c:pt>
                <c:pt idx="14">
                  <c:v>0</c:v>
                </c:pt>
              </c:numCache>
            </c:numRef>
          </c:val>
          <c:smooth val="0"/>
          <c:extLst>
            <c:ext xmlns:c16="http://schemas.microsoft.com/office/drawing/2014/chart" uri="{C3380CC4-5D6E-409C-BE32-E72D297353CC}">
              <c16:uniqueId val="{00000006-9816-4553-83CD-7E676C666C0D}"/>
            </c:ext>
          </c:extLst>
        </c:ser>
        <c:ser>
          <c:idx val="7"/>
          <c:order val="7"/>
          <c:tx>
            <c:strRef>
              <c:f>'4-P-I_map'!$D$15</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'4-P-I_map'!$E$15:$S$15</c:f>
              <c:numCache>
                <c:formatCode>0.0_ </c:formatCode>
                <c:ptCount val="15"/>
                <c:pt idx="0">
                  <c:v>0</c:v>
                </c:pt>
                <c:pt idx="1">
                  <c:v>80.278281304156963</c:v>
                </c:pt>
                <c:pt idx="2">
                  <c:v>77.940078936074727</c:v>
                </c:pt>
                <c:pt idx="3">
                  <c:v>65.493902937683899</c:v>
                </c:pt>
                <c:pt idx="4">
                  <c:v>53.047726939293071</c:v>
                </c:pt>
                <c:pt idx="5">
                  <c:v>48.358890850596524</c:v>
                </c:pt>
                <c:pt idx="6">
                  <c:v>43.670054761899969</c:v>
                </c:pt>
                <c:pt idx="7">
                  <c:v>38.981218673203429</c:v>
                </c:pt>
                <c:pt idx="8">
                  <c:v>33.280192931468562</c:v>
                </c:pt>
                <c:pt idx="9">
                  <c:v>27.579167189733692</c:v>
                </c:pt>
                <c:pt idx="10">
                  <c:v>22.611298596768986</c:v>
                </c:pt>
                <c:pt idx="11">
                  <c:v>20.350168737092087</c:v>
                </c:pt>
                <c:pt idx="12">
                  <c:v>15.262626552819064</c:v>
                </c:pt>
                <c:pt idx="13">
                  <c:v>0</c:v>
                </c:pt>
                <c:pt idx="14">
                  <c:v>0</c:v>
                </c:pt>
              </c:numCache>
            </c:numRef>
          </c:val>
          <c:smooth val="0"/>
          <c:extLst>
            <c:ext xmlns:c16="http://schemas.microsoft.com/office/drawing/2014/chart" uri="{C3380CC4-5D6E-409C-BE32-E72D297353CC}">
              <c16:uniqueId val="{00000007-9816-4553-83CD-7E676C666C0D}"/>
            </c:ext>
          </c:extLst>
        </c:ser>
        <c:ser>
          <c:idx val="8"/>
          <c:order val="8"/>
          <c:tx>
            <c:strRef>
              <c:f>'4-P-I_map'!$D$16</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'4-P-I_map'!$E$16:$S$16</c:f>
              <c:numCache>
                <c:formatCode>0.0_ </c:formatCode>
                <c:ptCount val="15"/>
                <c:pt idx="0">
                  <c:v>0</c:v>
                </c:pt>
                <c:pt idx="1">
                  <c:v>118.35706267375119</c:v>
                </c:pt>
                <c:pt idx="2">
                  <c:v>114.90976958616618</c:v>
                </c:pt>
                <c:pt idx="3">
                  <c:v>97.173329019493437</c:v>
                </c:pt>
                <c:pt idx="4">
                  <c:v>78.20390229548488</c:v>
                </c:pt>
                <c:pt idx="5">
                  <c:v>69.769232049323819</c:v>
                </c:pt>
                <c:pt idx="6">
                  <c:v>66.004765889750928</c:v>
                </c:pt>
                <c:pt idx="7">
                  <c:v>61.472759113987806</c:v>
                </c:pt>
                <c:pt idx="8">
                  <c:v>51.042440504608741</c:v>
                </c:pt>
                <c:pt idx="9">
                  <c:v>40.612121895229691</c:v>
                </c:pt>
                <c:pt idx="10">
                  <c:v>32.689741959964742</c:v>
                </c:pt>
                <c:pt idx="11">
                  <c:v>29.420767763968268</c:v>
                </c:pt>
                <c:pt idx="12">
                  <c:v>22.0655758229762</c:v>
                </c:pt>
                <c:pt idx="13">
                  <c:v>0</c:v>
                </c:pt>
                <c:pt idx="14">
                  <c:v>0</c:v>
                </c:pt>
              </c:numCache>
            </c:numRef>
          </c:val>
          <c:smooth val="0"/>
          <c:extLst>
            <c:ext xmlns:c16="http://schemas.microsoft.com/office/drawing/2014/chart" uri="{C3380CC4-5D6E-409C-BE32-E72D297353CC}">
              <c16:uniqueId val="{00000008-9816-4553-83CD-7E676C666C0D}"/>
            </c:ext>
          </c:extLst>
        </c:ser>
        <c:ser>
          <c:idx val="9"/>
          <c:order val="9"/>
          <c:tx>
            <c:strRef>
              <c:f>'4-P-I_map'!$D$17</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'4-P-I_map'!$E$17:$S$17</c:f>
              <c:numCache>
                <c:formatCode>0.0_ </c:formatCode>
                <c:ptCount val="15"/>
                <c:pt idx="0">
                  <c:v>0</c:v>
                </c:pt>
                <c:pt idx="1">
                  <c:v>168.39007734373422</c:v>
                </c:pt>
                <c:pt idx="2">
                  <c:v>163.48551198420796</c:v>
                </c:pt>
                <c:pt idx="3">
                  <c:v>139.22221753682518</c:v>
                </c:pt>
                <c:pt idx="4">
                  <c:v>114.95892308944239</c:v>
                </c:pt>
                <c:pt idx="5">
                  <c:v>102.70601612796291</c:v>
                </c:pt>
                <c:pt idx="6">
                  <c:v>96.623795914820221</c:v>
                </c:pt>
                <c:pt idx="7">
                  <c:v>90.16155953813076</c:v>
                </c:pt>
                <c:pt idx="8">
                  <c:v>74.160440476695413</c:v>
                </c:pt>
                <c:pt idx="9">
                  <c:v>57.965692890726793</c:v>
                </c:pt>
                <c:pt idx="10">
                  <c:v>48.011239697733302</c:v>
                </c:pt>
                <c:pt idx="11">
                  <c:v>43.210115727959973</c:v>
                </c:pt>
                <c:pt idx="12">
                  <c:v>32.407586795969976</c:v>
                </c:pt>
                <c:pt idx="13">
                  <c:v>0</c:v>
                </c:pt>
                <c:pt idx="14">
                  <c:v>0</c:v>
                </c:pt>
              </c:numCache>
            </c:numRef>
          </c:val>
          <c:smooth val="0"/>
          <c:extLst>
            <c:ext xmlns:c16="http://schemas.microsoft.com/office/drawing/2014/chart" uri="{C3380CC4-5D6E-409C-BE32-E72D297353CC}">
              <c16:uniqueId val="{00000009-9816-4553-83CD-7E676C666C0D}"/>
            </c:ext>
          </c:extLst>
        </c:ser>
        <c:ser>
          <c:idx val="10"/>
          <c:order val="10"/>
          <c:tx>
            <c:strRef>
              <c:f>'4-P-I_map'!$D$18</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'4-P-I_map'!$E$18:$S$18</c:f>
              <c:numCache>
                <c:formatCode>0.0_ </c:formatCode>
                <c:ptCount val="15"/>
                <c:pt idx="0">
                  <c:v>0</c:v>
                </c:pt>
                <c:pt idx="1">
                  <c:v>231.87716613099008</c:v>
                </c:pt>
                <c:pt idx="2">
                  <c:v>223.24252996914922</c:v>
                </c:pt>
                <c:pt idx="3">
                  <c:v>189.69484682934217</c:v>
                </c:pt>
                <c:pt idx="4">
                  <c:v>152.91376513738652</c:v>
                </c:pt>
                <c:pt idx="5">
                  <c:v>136.37636115648067</c:v>
                </c:pt>
                <c:pt idx="6">
                  <c:v>127.37396487824404</c:v>
                </c:pt>
                <c:pt idx="7">
                  <c:v>117.92852428441752</c:v>
                </c:pt>
                <c:pt idx="8">
                  <c:v>102.44747264838689</c:v>
                </c:pt>
                <c:pt idx="9">
                  <c:v>79.04517622078049</c:v>
                </c:pt>
                <c:pt idx="10">
                  <c:v>63.236140976624398</c:v>
                </c:pt>
                <c:pt idx="11">
                  <c:v>56.912526878961962</c:v>
                </c:pt>
                <c:pt idx="12">
                  <c:v>42.684395159221474</c:v>
                </c:pt>
                <c:pt idx="13">
                  <c:v>0</c:v>
                </c:pt>
                <c:pt idx="14">
                  <c:v>0</c:v>
                </c:pt>
              </c:numCache>
            </c:numRef>
          </c:val>
          <c:smooth val="0"/>
          <c:extLst>
            <c:ext xmlns:c16="http://schemas.microsoft.com/office/drawing/2014/chart" uri="{C3380CC4-5D6E-409C-BE32-E72D297353CC}">
              <c16:uniqueId val="{0000000A-9816-4553-83CD-7E676C666C0D}"/>
            </c:ext>
          </c:extLst>
        </c:ser>
        <c:ser>
          <c:idx val="11"/>
          <c:order val="11"/>
          <c:tx>
            <c:strRef>
              <c:f>'4-P-I_map'!$D$19</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'4-P-I_map'!$E$19:$S$19</c:f>
              <c:numCache>
                <c:formatCode>0.0_ </c:formatCode>
                <c:ptCount val="15"/>
                <c:pt idx="0">
                  <c:v>0</c:v>
                </c:pt>
                <c:pt idx="1">
                  <c:v>309.87794783807527</c:v>
                </c:pt>
                <c:pt idx="2">
                  <c:v>279.06878736821938</c:v>
                </c:pt>
                <c:pt idx="3">
                  <c:v>240.40256344297288</c:v>
                </c:pt>
                <c:pt idx="4">
                  <c:v>196.27257910345963</c:v>
                </c:pt>
                <c:pt idx="5">
                  <c:v>174.81715032696516</c:v>
                </c:pt>
                <c:pt idx="6">
                  <c:v>161.85761993830502</c:v>
                </c:pt>
                <c:pt idx="7">
                  <c:v>148.43208636811698</c:v>
                </c:pt>
                <c:pt idx="8">
                  <c:v>128.46616905246239</c:v>
                </c:pt>
                <c:pt idx="9">
                  <c:v>99.985470083101802</c:v>
                </c:pt>
                <c:pt idx="10">
                  <c:v>79.98837606648145</c:v>
                </c:pt>
                <c:pt idx="11">
                  <c:v>71.989538459833312</c:v>
                </c:pt>
                <c:pt idx="12">
                  <c:v>53.992153844874984</c:v>
                </c:pt>
                <c:pt idx="13">
                  <c:v>0</c:v>
                </c:pt>
                <c:pt idx="14">
                  <c:v>0</c:v>
                </c:pt>
              </c:numCache>
            </c:numRef>
          </c:val>
          <c:smooth val="0"/>
          <c:extLst>
            <c:ext xmlns:c16="http://schemas.microsoft.com/office/drawing/2014/chart" uri="{C3380CC4-5D6E-409C-BE32-E72D297353CC}">
              <c16:uniqueId val="{0000000B-9816-4553-83CD-7E676C666C0D}"/>
            </c:ext>
          </c:extLst>
        </c:ser>
        <c:ser>
          <c:idx val="12"/>
          <c:order val="12"/>
          <c:tx>
            <c:strRef>
              <c:f>'4-P-I_map'!$D$20</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'4-P-I_map'!$E$20:$S$20</c:f>
              <c:numCache>
                <c:formatCode>0.0_ </c:formatCode>
                <c:ptCount val="15"/>
                <c:pt idx="0">
                  <c:v>0</c:v>
                </c:pt>
                <c:pt idx="1">
                  <c:v>402.8825842076443</c:v>
                </c:pt>
                <c:pt idx="2">
                  <c:v>379.80357746438347</c:v>
                </c:pt>
                <c:pt idx="3">
                  <c:v>331.95883460584128</c:v>
                </c:pt>
                <c:pt idx="4">
                  <c:v>274.62333953871644</c:v>
                </c:pt>
                <c:pt idx="5">
                  <c:v>244.12199194177904</c:v>
                </c:pt>
                <c:pt idx="6">
                  <c:v>223.76261985522655</c:v>
                </c:pt>
                <c:pt idx="7">
                  <c:v>200.01799547708191</c:v>
                </c:pt>
                <c:pt idx="8">
                  <c:v>171.59031075622735</c:v>
                </c:pt>
                <c:pt idx="9">
                  <c:v>137.13412630509757</c:v>
                </c:pt>
                <c:pt idx="10">
                  <c:v>109.70730104407806</c:v>
                </c:pt>
                <c:pt idx="11">
                  <c:v>98.736570939670258</c:v>
                </c:pt>
                <c:pt idx="12">
                  <c:v>73.09225994203571</c:v>
                </c:pt>
                <c:pt idx="13">
                  <c:v>0</c:v>
                </c:pt>
                <c:pt idx="14">
                  <c:v>0</c:v>
                </c:pt>
              </c:numCache>
            </c:numRef>
          </c:val>
          <c:smooth val="0"/>
          <c:extLst>
            <c:ext xmlns:c16="http://schemas.microsoft.com/office/drawing/2014/chart" uri="{C3380CC4-5D6E-409C-BE32-E72D297353CC}">
              <c16:uniqueId val="{0000000C-9816-4553-83CD-7E676C666C0D}"/>
            </c:ext>
          </c:extLst>
        </c:ser>
        <c:ser>
          <c:idx val="13"/>
          <c:order val="13"/>
          <c:tx>
            <c:strRef>
              <c:f>'4-P-I_map'!$D$21</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'4-P-I_map'!$E$21:$S$21</c:f>
              <c:numCache>
                <c:formatCode>0.0_ </c:formatCode>
                <c:ptCount val="15"/>
                <c:pt idx="0">
                  <c:v>0</c:v>
                </c:pt>
                <c:pt idx="1">
                  <c:v>449.31646316477224</c:v>
                </c:pt>
                <c:pt idx="2">
                  <c:v>379.80357746438347</c:v>
                </c:pt>
                <c:pt idx="3">
                  <c:v>331.95883460584128</c:v>
                </c:pt>
                <c:pt idx="4">
                  <c:v>274.62333953871644</c:v>
                </c:pt>
                <c:pt idx="5">
                  <c:v>244.12199194177904</c:v>
                </c:pt>
                <c:pt idx="6">
                  <c:v>223.76261985522655</c:v>
                </c:pt>
                <c:pt idx="7">
                  <c:v>202.94308444110942</c:v>
                </c:pt>
                <c:pt idx="8">
                  <c:v>174.7680184308382</c:v>
                </c:pt>
                <c:pt idx="9">
                  <c:v>137.13412630509757</c:v>
                </c:pt>
                <c:pt idx="10">
                  <c:v>109.70730104407806</c:v>
                </c:pt>
                <c:pt idx="11">
                  <c:v>98.736570939670258</c:v>
                </c:pt>
                <c:pt idx="12">
                  <c:v>73.09225994203571</c:v>
                </c:pt>
                <c:pt idx="13">
                  <c:v>0</c:v>
                </c:pt>
                <c:pt idx="14">
                  <c:v>0</c:v>
                </c:pt>
              </c:numCache>
            </c:numRef>
          </c:val>
          <c:smooth val="0"/>
          <c:extLst>
            <c:ext xmlns:c16="http://schemas.microsoft.com/office/drawing/2014/chart" uri="{C3380CC4-5D6E-409C-BE32-E72D297353CC}">
              <c16:uniqueId val="{0000000D-9816-4553-83CD-7E676C666C0D}"/>
            </c:ext>
          </c:extLst>
        </c:ser>
        <c:ser>
          <c:idx val="14"/>
          <c:order val="14"/>
          <c:tx>
            <c:strRef>
              <c:f>'4-P-I_map'!$D$22</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'4-P-I_map'!$E$22:$S$22</c:f>
              <c:numCache>
                <c:formatCode>0.0_ </c:formatCode>
                <c:ptCount val="15"/>
                <c:pt idx="0">
                  <c:v>0</c:v>
                </c:pt>
                <c:pt idx="1">
                  <c:v>449.31646316477224</c:v>
                </c:pt>
                <c:pt idx="2">
                  <c:v>379.80357746438347</c:v>
                </c:pt>
                <c:pt idx="3">
                  <c:v>331.95883460584128</c:v>
                </c:pt>
                <c:pt idx="4">
                  <c:v>274.62333953871644</c:v>
                </c:pt>
                <c:pt idx="5">
                  <c:v>244.12199194177904</c:v>
                </c:pt>
                <c:pt idx="6">
                  <c:v>223.76261985522655</c:v>
                </c:pt>
                <c:pt idx="7">
                  <c:v>202.94308444110942</c:v>
                </c:pt>
                <c:pt idx="8">
                  <c:v>174.7680184308382</c:v>
                </c:pt>
                <c:pt idx="9">
                  <c:v>137.13412630509757</c:v>
                </c:pt>
                <c:pt idx="10">
                  <c:v>109.70730104407806</c:v>
                </c:pt>
                <c:pt idx="11">
                  <c:v>98.736570939670301</c:v>
                </c:pt>
                <c:pt idx="12">
                  <c:v>73.09225994203571</c:v>
                </c:pt>
                <c:pt idx="13">
                  <c:v>0</c:v>
                </c:pt>
                <c:pt idx="14">
                  <c:v>0</c:v>
                </c:pt>
              </c:numCache>
            </c:numRef>
          </c:val>
          <c:smooth val="0"/>
          <c:extLst>
            <c:ext xmlns:c16="http://schemas.microsoft.com/office/drawing/2014/chart" uri="{C3380CC4-5D6E-409C-BE32-E72D297353CC}">
              <c16:uniqueId val="{0000000E-9816-4553-83CD-7E676C666C0D}"/>
            </c:ext>
          </c:extLst>
        </c:ser>
        <c:ser>
          <c:idx val="15"/>
          <c:order val="15"/>
          <c:tx>
            <c:strRef>
              <c:f>'4-P-I_map'!$D$23</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'4-P-I_map'!$E$23:$S$23</c:f>
              <c:numCache>
                <c:formatCode>0.0_ </c:formatCode>
                <c:ptCount val="15"/>
                <c:pt idx="0">
                  <c:v>0</c:v>
                </c:pt>
                <c:pt idx="1">
                  <c:v>359.45317053181782</c:v>
                </c:pt>
                <c:pt idx="2">
                  <c:v>303.84286197150681</c:v>
                </c:pt>
                <c:pt idx="3">
                  <c:v>265.56706768467302</c:v>
                </c:pt>
                <c:pt idx="4">
                  <c:v>219.69867163097317</c:v>
                </c:pt>
                <c:pt idx="5">
                  <c:v>195.29759355342324</c:v>
                </c:pt>
                <c:pt idx="6">
                  <c:v>179.01009588418125</c:v>
                </c:pt>
                <c:pt idx="7">
                  <c:v>162.35446755288754</c:v>
                </c:pt>
                <c:pt idx="8">
                  <c:v>139.81441474467056</c:v>
                </c:pt>
                <c:pt idx="9">
                  <c:v>109.70730104407806</c:v>
                </c:pt>
                <c:pt idx="10">
                  <c:v>87.765840835262452</c:v>
                </c:pt>
                <c:pt idx="11">
                  <c:v>78.989256751736207</c:v>
                </c:pt>
                <c:pt idx="12">
                  <c:v>58.473807953628572</c:v>
                </c:pt>
                <c:pt idx="13">
                  <c:v>0</c:v>
                </c:pt>
                <c:pt idx="14">
                  <c:v>0</c:v>
                </c:pt>
              </c:numCache>
            </c:numRef>
          </c:val>
          <c:smooth val="0"/>
          <c:extLst>
            <c:ext xmlns:c16="http://schemas.microsoft.com/office/drawing/2014/chart" uri="{C3380CC4-5D6E-409C-BE32-E72D297353CC}">
              <c16:uniqueId val="{0000000F-9816-4553-83CD-7E676C666C0D}"/>
            </c:ext>
          </c:extLst>
        </c:ser>
        <c:ser>
          <c:idx val="16"/>
          <c:order val="16"/>
          <c:tx>
            <c:strRef>
              <c:f>'4-P-I_map'!$D$24</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'4-P-I_map'!$E$24:$S$24</c:f>
              <c:numCache>
                <c:formatCode>0.0_ </c:formatCode>
                <c:ptCount val="15"/>
                <c:pt idx="0">
                  <c:v>0</c:v>
                </c:pt>
                <c:pt idx="1">
                  <c:v>314.52152421534055</c:v>
                </c:pt>
                <c:pt idx="2">
                  <c:v>265.86250422506839</c:v>
                </c:pt>
                <c:pt idx="3">
                  <c:v>232.37118422408886</c:v>
                </c:pt>
                <c:pt idx="4">
                  <c:v>192.23633767710149</c:v>
                </c:pt>
                <c:pt idx="5">
                  <c:v>170.88539435924531</c:v>
                </c:pt>
                <c:pt idx="6">
                  <c:v>156.63383389865857</c:v>
                </c:pt>
                <c:pt idx="7">
                  <c:v>142.06015910877659</c:v>
                </c:pt>
                <c:pt idx="8">
                  <c:v>122.33761290158672</c:v>
                </c:pt>
                <c:pt idx="9">
                  <c:v>95.993888413568286</c:v>
                </c:pt>
                <c:pt idx="10">
                  <c:v>76.795110730854645</c:v>
                </c:pt>
                <c:pt idx="11">
                  <c:v>69.115599657769181</c:v>
                </c:pt>
                <c:pt idx="12">
                  <c:v>51.164581959424993</c:v>
                </c:pt>
                <c:pt idx="13">
                  <c:v>0</c:v>
                </c:pt>
                <c:pt idx="14">
                  <c:v>0</c:v>
                </c:pt>
              </c:numCache>
            </c:numRef>
          </c:val>
          <c:smooth val="0"/>
          <c:extLst>
            <c:ext xmlns:c16="http://schemas.microsoft.com/office/drawing/2014/chart" uri="{C3380CC4-5D6E-409C-BE32-E72D297353CC}">
              <c16:uniqueId val="{00000010-9816-4553-83CD-7E676C666C0D}"/>
            </c:ext>
          </c:extLst>
        </c:ser>
        <c:ser>
          <c:idx val="17"/>
          <c:order val="17"/>
          <c:tx>
            <c:strRef>
              <c:f>'4-P-I_map'!$D$25</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'4-P-I_map'!$E$25:$S$25</c:f>
              <c:numCache>
                <c:formatCode>0.0_ </c:formatCode>
                <c:ptCount val="15"/>
                <c:pt idx="0">
                  <c:v>0</c:v>
                </c:pt>
                <c:pt idx="1">
                  <c:v>269.58987789886334</c:v>
                </c:pt>
                <c:pt idx="2">
                  <c:v>227.88214647863006</c:v>
                </c:pt>
                <c:pt idx="3">
                  <c:v>199.17530076350477</c:v>
                </c:pt>
                <c:pt idx="4">
                  <c:v>164.77400372322987</c:v>
                </c:pt>
                <c:pt idx="5">
                  <c:v>146.47319516506741</c:v>
                </c:pt>
                <c:pt idx="6">
                  <c:v>134.25757191313593</c:v>
                </c:pt>
                <c:pt idx="7">
                  <c:v>121.76585066466565</c:v>
                </c:pt>
                <c:pt idx="8">
                  <c:v>104.86081105850292</c:v>
                </c:pt>
                <c:pt idx="9">
                  <c:v>82.280475783058534</c:v>
                </c:pt>
                <c:pt idx="10">
                  <c:v>65.824380626446839</c:v>
                </c:pt>
                <c:pt idx="11">
                  <c:v>59.241942563802155</c:v>
                </c:pt>
                <c:pt idx="12">
                  <c:v>43.855355965221428</c:v>
                </c:pt>
                <c:pt idx="13">
                  <c:v>0</c:v>
                </c:pt>
                <c:pt idx="14">
                  <c:v>0</c:v>
                </c:pt>
              </c:numCache>
            </c:numRef>
          </c:val>
          <c:smooth val="0"/>
          <c:extLst>
            <c:ext xmlns:c16="http://schemas.microsoft.com/office/drawing/2014/chart" uri="{C3380CC4-5D6E-409C-BE32-E72D297353CC}">
              <c16:uniqueId val="{00000011-9816-4553-83CD-7E676C666C0D}"/>
            </c:ext>
          </c:extLst>
        </c:ser>
        <c:ser>
          <c:idx val="18"/>
          <c:order val="18"/>
          <c:tx>
            <c:strRef>
              <c:f>'4-P-I_map'!$D$26</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'4-P-I_map'!$E$26:$S$26</c:f>
              <c:numCache>
                <c:formatCode>0.0_ </c:formatCode>
                <c:ptCount val="15"/>
                <c:pt idx="0">
                  <c:v>0</c:v>
                </c:pt>
                <c:pt idx="1">
                  <c:v>20.526000000000003</c:v>
                </c:pt>
                <c:pt idx="2">
                  <c:v>20.526000000000003</c:v>
                </c:pt>
                <c:pt idx="3">
                  <c:v>20.526000000000003</c:v>
                </c:pt>
                <c:pt idx="4">
                  <c:v>20.526000000000003</c:v>
                </c:pt>
                <c:pt idx="5">
                  <c:v>20.526000000000003</c:v>
                </c:pt>
                <c:pt idx="6">
                  <c:v>20.526000000000003</c:v>
                </c:pt>
                <c:pt idx="7">
                  <c:v>20.526000000000003</c:v>
                </c:pt>
                <c:pt idx="8">
                  <c:v>20.526000000000003</c:v>
                </c:pt>
                <c:pt idx="9">
                  <c:v>20.526000000000003</c:v>
                </c:pt>
                <c:pt idx="10">
                  <c:v>20.526000000000003</c:v>
                </c:pt>
                <c:pt idx="11">
                  <c:v>20.526000000000003</c:v>
                </c:pt>
                <c:pt idx="12">
                  <c:v>20.526000000000003</c:v>
                </c:pt>
                <c:pt idx="13">
                  <c:v>0</c:v>
                </c:pt>
                <c:pt idx="14">
                  <c:v>0</c:v>
                </c:pt>
              </c:numCache>
            </c:numRef>
          </c:val>
          <c:smooth val="0"/>
          <c:extLst>
            <c:ext xmlns:c16="http://schemas.microsoft.com/office/drawing/2014/chart" uri="{C3380CC4-5D6E-409C-BE32-E72D297353CC}">
              <c16:uniqueId val="{00000012-9816-4553-83CD-7E676C666C0D}"/>
            </c:ext>
          </c:extLst>
        </c:ser>
        <c:ser>
          <c:idx val="19"/>
          <c:order val="19"/>
          <c:tx>
            <c:strRef>
              <c:f>'4-P-I_map'!$D$27</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'4-P-I_map'!$E$27:$S$27</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9816-4553-83CD-7E676C666C0D}"/>
            </c:ext>
          </c:extLst>
        </c:ser>
        <c:ser>
          <c:idx val="20"/>
          <c:order val="20"/>
          <c:tx>
            <c:strRef>
              <c:f>'4-P-I_map'!$D$28</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'4-P-I_map'!$E$28:$S$28</c:f>
              <c:numCache>
                <c:formatCode>[Red][&lt;0]"NA";0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9816-4553-83CD-7E676C666C0D}"/>
            </c:ext>
          </c:extLst>
        </c:ser>
        <c:dLbls>
          <c:showLegendKey val="0"/>
          <c:showVal val="0"/>
          <c:showCatName val="0"/>
          <c:showSerName val="0"/>
          <c:showPercent val="0"/>
          <c:showBubbleSize val="0"/>
        </c:dLbls>
        <c:marker val="1"/>
        <c:smooth val="0"/>
        <c:axId val="940361984"/>
        <c:axId val="944682880"/>
      </c:lineChart>
      <c:catAx>
        <c:axId val="94036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4682880"/>
        <c:crosses val="autoZero"/>
        <c:auto val="1"/>
        <c:lblAlgn val="ctr"/>
        <c:lblOffset val="100"/>
        <c:noMultiLvlLbl val="0"/>
      </c:catAx>
      <c:valAx>
        <c:axId val="944682880"/>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0361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'4-P-I_map'!$D$100</c:f>
              <c:strCache>
                <c:ptCount val="1"/>
                <c:pt idx="0">
                  <c:v>&lt; -30℃</c:v>
                </c:pt>
              </c:strCache>
            </c:strRef>
          </c:tx>
          <c:spPr>
            <a:solidFill>
              <a:schemeClr val="accent2"/>
            </a:solidFill>
            <a:ln/>
            <a:effectLst/>
            <a:sp3d/>
          </c:spP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'4-P-I_map'!$E$100:$S$100</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A77-4FB3-BA8A-7321C3BE9678}"/>
            </c:ext>
          </c:extLst>
        </c:ser>
        <c:ser>
          <c:idx val="1"/>
          <c:order val="1"/>
          <c:tx>
            <c:strRef>
              <c:f>'4-P-I_map'!$D$101</c:f>
              <c:strCache>
                <c:ptCount val="1"/>
                <c:pt idx="0">
                  <c:v>-30℃</c:v>
                </c:pt>
              </c:strCache>
            </c:strRef>
          </c:tx>
          <c:spPr>
            <a:solidFill>
              <a:schemeClr val="accent4"/>
            </a:solidFill>
            <a:ln/>
            <a:effectLst/>
            <a:sp3d/>
          </c:spP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'4-P-I_map'!$E$101:$S$101</c:f>
              <c:numCache>
                <c:formatCode>0.0_ </c:formatCode>
                <c:ptCount val="15"/>
                <c:pt idx="0">
                  <c:v>0</c:v>
                </c:pt>
                <c:pt idx="1">
                  <c:v>2.0433775213106045</c:v>
                </c:pt>
                <c:pt idx="2">
                  <c:v>1.9838616711753441</c:v>
                </c:pt>
                <c:pt idx="3">
                  <c:v>1.7574876858054542</c:v>
                </c:pt>
                <c:pt idx="4">
                  <c:v>1.5311137004355644</c:v>
                </c:pt>
                <c:pt idx="5">
                  <c:v>1.275634220178048</c:v>
                </c:pt>
                <c:pt idx="6">
                  <c:v>1.0201547399205313</c:v>
                </c:pt>
                <c:pt idx="7">
                  <c:v>0.76467525966301464</c:v>
                </c:pt>
                <c:pt idx="8">
                  <c:v>0.74958112993154824</c:v>
                </c:pt>
                <c:pt idx="9">
                  <c:v>0.73447886242613014</c:v>
                </c:pt>
                <c:pt idx="10">
                  <c:v>0.70218177138540039</c:v>
                </c:pt>
                <c:pt idx="11">
                  <c:v>0.64339963913832421</c:v>
                </c:pt>
                <c:pt idx="12">
                  <c:v>0.47142935897742078</c:v>
                </c:pt>
                <c:pt idx="13">
                  <c:v>0</c:v>
                </c:pt>
                <c:pt idx="14">
                  <c:v>0</c:v>
                </c:pt>
              </c:numCache>
            </c:numRef>
          </c:val>
          <c:extLst>
            <c:ext xmlns:c16="http://schemas.microsoft.com/office/drawing/2014/chart" uri="{C3380CC4-5D6E-409C-BE32-E72D297353CC}">
              <c16:uniqueId val="{00000001-6A77-4FB3-BA8A-7321C3BE9678}"/>
            </c:ext>
          </c:extLst>
        </c:ser>
        <c:ser>
          <c:idx val="2"/>
          <c:order val="2"/>
          <c:tx>
            <c:strRef>
              <c:f>'4-P-I_map'!$D$102</c:f>
              <c:strCache>
                <c:ptCount val="1"/>
                <c:pt idx="0">
                  <c:v>-25℃</c:v>
                </c:pt>
              </c:strCache>
            </c:strRef>
          </c:tx>
          <c:spPr>
            <a:solidFill>
              <a:schemeClr val="accent6"/>
            </a:solidFill>
            <a:ln/>
            <a:effectLst/>
            <a:sp3d/>
          </c:spP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'4-P-I_map'!$E$102:$S$102</c:f>
              <c:numCache>
                <c:formatCode>0.0_ </c:formatCode>
                <c:ptCount val="15"/>
                <c:pt idx="0">
                  <c:v>0</c:v>
                </c:pt>
                <c:pt idx="1">
                  <c:v>4.0867550426212089</c:v>
                </c:pt>
                <c:pt idx="2">
                  <c:v>3.9677233423506881</c:v>
                </c:pt>
                <c:pt idx="3">
                  <c:v>3.5149753716109085</c:v>
                </c:pt>
                <c:pt idx="4">
                  <c:v>3.0622274008711288</c:v>
                </c:pt>
                <c:pt idx="5">
                  <c:v>2.5512684403560959</c:v>
                </c:pt>
                <c:pt idx="6">
                  <c:v>2.0403094798410626</c:v>
                </c:pt>
                <c:pt idx="7">
                  <c:v>1.5293505193260293</c:v>
                </c:pt>
                <c:pt idx="8">
                  <c:v>1.4991622598630965</c:v>
                </c:pt>
                <c:pt idx="9">
                  <c:v>1.4689577248522603</c:v>
                </c:pt>
                <c:pt idx="10">
                  <c:v>1.4043635427708008</c:v>
                </c:pt>
                <c:pt idx="11">
                  <c:v>1.2867992782766484</c:v>
                </c:pt>
                <c:pt idx="12">
                  <c:v>0.94285871795484155</c:v>
                </c:pt>
                <c:pt idx="13">
                  <c:v>0</c:v>
                </c:pt>
                <c:pt idx="14">
                  <c:v>0</c:v>
                </c:pt>
              </c:numCache>
            </c:numRef>
          </c:val>
          <c:extLst>
            <c:ext xmlns:c16="http://schemas.microsoft.com/office/drawing/2014/chart" uri="{C3380CC4-5D6E-409C-BE32-E72D297353CC}">
              <c16:uniqueId val="{00000002-6A77-4FB3-BA8A-7321C3BE9678}"/>
            </c:ext>
          </c:extLst>
        </c:ser>
        <c:ser>
          <c:idx val="3"/>
          <c:order val="3"/>
          <c:tx>
            <c:strRef>
              <c:f>'4-P-I_map'!$D$103</c:f>
              <c:strCache>
                <c:ptCount val="1"/>
                <c:pt idx="0">
                  <c:v>-20℃</c:v>
                </c:pt>
              </c:strCache>
            </c:strRef>
          </c:tx>
          <c:spPr>
            <a:solidFill>
              <a:schemeClr val="accent2">
                <a:lumMod val="60000"/>
              </a:schemeClr>
            </a:solidFill>
            <a:ln/>
            <a:effectLst/>
            <a:sp3d/>
          </c:spP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'4-P-I_map'!$E$103:$S$103</c:f>
              <c:numCache>
                <c:formatCode>0.0_ </c:formatCode>
                <c:ptCount val="15"/>
                <c:pt idx="0">
                  <c:v>0</c:v>
                </c:pt>
                <c:pt idx="1">
                  <c:v>8.1735100852424178</c:v>
                </c:pt>
                <c:pt idx="2">
                  <c:v>7.9354466847013763</c:v>
                </c:pt>
                <c:pt idx="3">
                  <c:v>7.0299507432218169</c:v>
                </c:pt>
                <c:pt idx="4">
                  <c:v>6.1244548017422575</c:v>
                </c:pt>
                <c:pt idx="5">
                  <c:v>5.1025368807121918</c:v>
                </c:pt>
                <c:pt idx="6">
                  <c:v>4.0806189596821252</c:v>
                </c:pt>
                <c:pt idx="7">
                  <c:v>3.0587010386520586</c:v>
                </c:pt>
                <c:pt idx="8">
                  <c:v>2.998324519726193</c:v>
                </c:pt>
                <c:pt idx="9">
                  <c:v>2.9379154497045206</c:v>
                </c:pt>
                <c:pt idx="10">
                  <c:v>2.8087270855416016</c:v>
                </c:pt>
                <c:pt idx="11">
                  <c:v>2.5735985565532968</c:v>
                </c:pt>
                <c:pt idx="12">
                  <c:v>1.8857174359096831</c:v>
                </c:pt>
                <c:pt idx="13">
                  <c:v>0</c:v>
                </c:pt>
                <c:pt idx="14">
                  <c:v>0</c:v>
                </c:pt>
              </c:numCache>
            </c:numRef>
          </c:val>
          <c:extLst>
            <c:ext xmlns:c16="http://schemas.microsoft.com/office/drawing/2014/chart" uri="{C3380CC4-5D6E-409C-BE32-E72D297353CC}">
              <c16:uniqueId val="{00000003-6A77-4FB3-BA8A-7321C3BE9678}"/>
            </c:ext>
          </c:extLst>
        </c:ser>
        <c:ser>
          <c:idx val="4"/>
          <c:order val="4"/>
          <c:tx>
            <c:strRef>
              <c:f>'4-P-I_map'!$D$104</c:f>
              <c:strCache>
                <c:ptCount val="1"/>
                <c:pt idx="0">
                  <c:v>-15℃</c:v>
                </c:pt>
              </c:strCache>
            </c:strRef>
          </c:tx>
          <c:spPr>
            <a:solidFill>
              <a:schemeClr val="accent4">
                <a:lumMod val="60000"/>
              </a:schemeClr>
            </a:solidFill>
            <a:ln/>
            <a:effectLst/>
            <a:sp3d/>
          </c:spP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'4-P-I_map'!$E$104:$S$104</c:f>
              <c:numCache>
                <c:formatCode>0.0_ </c:formatCode>
                <c:ptCount val="15"/>
                <c:pt idx="0">
                  <c:v>0</c:v>
                </c:pt>
                <c:pt idx="1">
                  <c:v>15.581439728942314</c:v>
                </c:pt>
                <c:pt idx="2">
                  <c:v>15.127611387322633</c:v>
                </c:pt>
                <c:pt idx="3">
                  <c:v>13.209154267567026</c:v>
                </c:pt>
                <c:pt idx="4">
                  <c:v>11.21892722656975</c:v>
                </c:pt>
                <c:pt idx="5">
                  <c:v>9.702316996464516</c:v>
                </c:pt>
                <c:pt idx="6">
                  <c:v>8.1139368451176139</c:v>
                </c:pt>
                <c:pt idx="7">
                  <c:v>6.5255566937707128</c:v>
                </c:pt>
                <c:pt idx="8">
                  <c:v>6.0496403858102354</c:v>
                </c:pt>
                <c:pt idx="9">
                  <c:v>5.573724077849759</c:v>
                </c:pt>
                <c:pt idx="10">
                  <c:v>5.3049874768873977</c:v>
                </c:pt>
                <c:pt idx="11">
                  <c:v>4.7633606443859406</c:v>
                </c:pt>
                <c:pt idx="12">
                  <c:v>3.3343524510701577</c:v>
                </c:pt>
                <c:pt idx="13">
                  <c:v>0</c:v>
                </c:pt>
                <c:pt idx="14">
                  <c:v>0</c:v>
                </c:pt>
              </c:numCache>
            </c:numRef>
          </c:val>
          <c:extLst>
            <c:ext xmlns:c16="http://schemas.microsoft.com/office/drawing/2014/chart" uri="{C3380CC4-5D6E-409C-BE32-E72D297353CC}">
              <c16:uniqueId val="{00000004-6A77-4FB3-BA8A-7321C3BE9678}"/>
            </c:ext>
          </c:extLst>
        </c:ser>
        <c:ser>
          <c:idx val="5"/>
          <c:order val="5"/>
          <c:tx>
            <c:strRef>
              <c:f>'4-P-I_map'!$D$105</c:f>
              <c:strCache>
                <c:ptCount val="1"/>
                <c:pt idx="0">
                  <c:v>-10℃</c:v>
                </c:pt>
              </c:strCache>
            </c:strRef>
          </c:tx>
          <c:spPr>
            <a:solidFill>
              <a:schemeClr val="accent6">
                <a:lumMod val="60000"/>
              </a:schemeClr>
            </a:solidFill>
            <a:ln/>
            <a:effectLst/>
            <a:sp3d/>
          </c:spP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'4-P-I_map'!$E$105:$S$105</c:f>
              <c:numCache>
                <c:formatCode>0.0_ </c:formatCode>
                <c:ptCount val="15"/>
                <c:pt idx="0">
                  <c:v>0</c:v>
                </c:pt>
                <c:pt idx="1">
                  <c:v>27.513502674519426</c:v>
                </c:pt>
                <c:pt idx="2">
                  <c:v>26.712138518950898</c:v>
                </c:pt>
                <c:pt idx="3">
                  <c:v>23.062745324203689</c:v>
                </c:pt>
                <c:pt idx="4">
                  <c:v>18.701004176626046</c:v>
                </c:pt>
                <c:pt idx="5">
                  <c:v>16.605892174642435</c:v>
                </c:pt>
                <c:pt idx="6">
                  <c:v>14.880841911175711</c:v>
                </c:pt>
                <c:pt idx="7">
                  <c:v>12.614586802035326</c:v>
                </c:pt>
                <c:pt idx="8">
                  <c:v>11.09832274560185</c:v>
                </c:pt>
                <c:pt idx="9">
                  <c:v>9.5820586891683686</c:v>
                </c:pt>
                <c:pt idx="10">
                  <c:v>9.1608183342335519</c:v>
                </c:pt>
                <c:pt idx="11">
                  <c:v>8.2447365008101965</c:v>
                </c:pt>
                <c:pt idx="12">
                  <c:v>5.5055331144751358</c:v>
                </c:pt>
                <c:pt idx="13">
                  <c:v>0</c:v>
                </c:pt>
                <c:pt idx="14">
                  <c:v>0</c:v>
                </c:pt>
              </c:numCache>
            </c:numRef>
          </c:val>
          <c:extLst>
            <c:ext xmlns:c16="http://schemas.microsoft.com/office/drawing/2014/chart" uri="{C3380CC4-5D6E-409C-BE32-E72D297353CC}">
              <c16:uniqueId val="{00000005-6A77-4FB3-BA8A-7321C3BE9678}"/>
            </c:ext>
          </c:extLst>
        </c:ser>
        <c:ser>
          <c:idx val="6"/>
          <c:order val="6"/>
          <c:tx>
            <c:strRef>
              <c:f>'4-P-I_map'!$D$106</c:f>
              <c:strCache>
                <c:ptCount val="1"/>
                <c:pt idx="0">
                  <c:v>-5℃</c:v>
                </c:pt>
              </c:strCache>
            </c:strRef>
          </c:tx>
          <c:spPr>
            <a:solidFill>
              <a:schemeClr val="accent2">
                <a:lumMod val="80000"/>
                <a:lumOff val="20000"/>
              </a:schemeClr>
            </a:solidFill>
            <a:ln/>
            <a:effectLst/>
            <a:sp3d/>
          </c:spP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'4-P-I_map'!$E$106:$S$106</c:f>
              <c:numCache>
                <c:formatCode>0.0_ </c:formatCode>
                <c:ptCount val="15"/>
                <c:pt idx="0">
                  <c:v>0</c:v>
                </c:pt>
                <c:pt idx="1">
                  <c:v>45.323850671523083</c:v>
                </c:pt>
                <c:pt idx="2">
                  <c:v>44.003738516041807</c:v>
                </c:pt>
                <c:pt idx="3">
                  <c:v>37.668628761393066</c:v>
                </c:pt>
                <c:pt idx="4">
                  <c:v>29.184792060461518</c:v>
                </c:pt>
                <c:pt idx="5">
                  <c:v>25.964671014875485</c:v>
                </c:pt>
                <c:pt idx="6">
                  <c:v>24.692257085762279</c:v>
                </c:pt>
                <c:pt idx="7">
                  <c:v>22.303102795567742</c:v>
                </c:pt>
                <c:pt idx="8">
                  <c:v>18.96627944976067</c:v>
                </c:pt>
                <c:pt idx="9">
                  <c:v>15.629456103953599</c:v>
                </c:pt>
                <c:pt idx="10">
                  <c:v>14.319051096066177</c:v>
                </c:pt>
                <c:pt idx="11">
                  <c:v>12.643700179576795</c:v>
                </c:pt>
                <c:pt idx="12">
                  <c:v>8.5611582329218852</c:v>
                </c:pt>
                <c:pt idx="13">
                  <c:v>0</c:v>
                </c:pt>
                <c:pt idx="14">
                  <c:v>0</c:v>
                </c:pt>
              </c:numCache>
            </c:numRef>
          </c:val>
          <c:extLst>
            <c:ext xmlns:c16="http://schemas.microsoft.com/office/drawing/2014/chart" uri="{C3380CC4-5D6E-409C-BE32-E72D297353CC}">
              <c16:uniqueId val="{00000006-6A77-4FB3-BA8A-7321C3BE9678}"/>
            </c:ext>
          </c:extLst>
        </c:ser>
        <c:ser>
          <c:idx val="7"/>
          <c:order val="7"/>
          <c:tx>
            <c:strRef>
              <c:f>'4-P-I_map'!$D$107</c:f>
              <c:strCache>
                <c:ptCount val="1"/>
                <c:pt idx="0">
                  <c:v>0℃</c:v>
                </c:pt>
              </c:strCache>
            </c:strRef>
          </c:tx>
          <c:spPr>
            <a:solidFill>
              <a:schemeClr val="accent4">
                <a:lumMod val="80000"/>
                <a:lumOff val="20000"/>
              </a:schemeClr>
            </a:solidFill>
            <a:ln/>
            <a:effectLst/>
            <a:sp3d/>
          </c:spP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'4-P-I_map'!$E$107:$S$107</c:f>
              <c:numCache>
                <c:formatCode>0.0_ </c:formatCode>
                <c:ptCount val="15"/>
                <c:pt idx="0">
                  <c:v>0</c:v>
                </c:pt>
                <c:pt idx="1">
                  <c:v>70.1030620218541</c:v>
                </c:pt>
                <c:pt idx="2">
                  <c:v>65.683713092949219</c:v>
                </c:pt>
                <c:pt idx="3">
                  <c:v>54.491046399641419</c:v>
                </c:pt>
                <c:pt idx="4">
                  <c:v>42.904441271654932</c:v>
                </c:pt>
                <c:pt idx="5">
                  <c:v>38.268956173451137</c:v>
                </c:pt>
                <c:pt idx="6">
                  <c:v>36.211910084905391</c:v>
                </c:pt>
                <c:pt idx="7">
                  <c:v>34.04159312503625</c:v>
                </c:pt>
                <c:pt idx="8">
                  <c:v>29.772486633978225</c:v>
                </c:pt>
                <c:pt idx="9">
                  <c:v>24.300354795137295</c:v>
                </c:pt>
                <c:pt idx="10">
                  <c:v>21.173767235642455</c:v>
                </c:pt>
                <c:pt idx="11">
                  <c:v>19.140205495957204</c:v>
                </c:pt>
                <c:pt idx="12">
                  <c:v>12.653956590899279</c:v>
                </c:pt>
                <c:pt idx="13">
                  <c:v>0</c:v>
                </c:pt>
                <c:pt idx="14">
                  <c:v>0</c:v>
                </c:pt>
              </c:numCache>
            </c:numRef>
          </c:val>
          <c:extLst>
            <c:ext xmlns:c16="http://schemas.microsoft.com/office/drawing/2014/chart" uri="{C3380CC4-5D6E-409C-BE32-E72D297353CC}">
              <c16:uniqueId val="{00000007-6A77-4FB3-BA8A-7321C3BE9678}"/>
            </c:ext>
          </c:extLst>
        </c:ser>
        <c:ser>
          <c:idx val="8"/>
          <c:order val="8"/>
          <c:tx>
            <c:strRef>
              <c:f>'4-P-I_map'!$D$108</c:f>
              <c:strCache>
                <c:ptCount val="1"/>
                <c:pt idx="0">
                  <c:v>5℃</c:v>
                </c:pt>
              </c:strCache>
            </c:strRef>
          </c:tx>
          <c:spPr>
            <a:solidFill>
              <a:schemeClr val="accent6">
                <a:lumMod val="80000"/>
                <a:lumOff val="20000"/>
              </a:schemeClr>
            </a:solidFill>
            <a:ln/>
            <a:effectLst/>
            <a:sp3d/>
          </c:spP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'4-P-I_map'!$E$108:$S$108</c:f>
              <c:numCache>
                <c:formatCode>0.0_ </c:formatCode>
                <c:ptCount val="15"/>
                <c:pt idx="0">
                  <c:v>0</c:v>
                </c:pt>
                <c:pt idx="1">
                  <c:v>102.39595758441908</c:v>
                </c:pt>
                <c:pt idx="2">
                  <c:v>88.607887990004542</c:v>
                </c:pt>
                <c:pt idx="3">
                  <c:v>74.639482489243292</c:v>
                </c:pt>
                <c:pt idx="4">
                  <c:v>59.745769107753105</c:v>
                </c:pt>
                <c:pt idx="5">
                  <c:v>53.459679268928944</c:v>
                </c:pt>
                <c:pt idx="6">
                  <c:v>50.399852630496056</c:v>
                </c:pt>
                <c:pt idx="7">
                  <c:v>47.186630454157367</c:v>
                </c:pt>
                <c:pt idx="8">
                  <c:v>41.352187770329813</c:v>
                </c:pt>
                <c:pt idx="9">
                  <c:v>36.164196895972616</c:v>
                </c:pt>
                <c:pt idx="10">
                  <c:v>32.689741959964742</c:v>
                </c:pt>
                <c:pt idx="11">
                  <c:v>29.420767763968268</c:v>
                </c:pt>
                <c:pt idx="12">
                  <c:v>17.859350109999731</c:v>
                </c:pt>
                <c:pt idx="13">
                  <c:v>0</c:v>
                </c:pt>
                <c:pt idx="14">
                  <c:v>0</c:v>
                </c:pt>
              </c:numCache>
            </c:numRef>
          </c:val>
          <c:extLst>
            <c:ext xmlns:c16="http://schemas.microsoft.com/office/drawing/2014/chart" uri="{C3380CC4-5D6E-409C-BE32-E72D297353CC}">
              <c16:uniqueId val="{00000008-6A77-4FB3-BA8A-7321C3BE9678}"/>
            </c:ext>
          </c:extLst>
        </c:ser>
        <c:ser>
          <c:idx val="9"/>
          <c:order val="9"/>
          <c:tx>
            <c:strRef>
              <c:f>'4-P-I_map'!$D$109</c:f>
              <c:strCache>
                <c:ptCount val="1"/>
                <c:pt idx="0">
                  <c:v>10℃</c:v>
                </c:pt>
              </c:strCache>
            </c:strRef>
          </c:tx>
          <c:spPr>
            <a:solidFill>
              <a:schemeClr val="accent2">
                <a:lumMod val="80000"/>
              </a:schemeClr>
            </a:solidFill>
            <a:ln/>
            <a:effectLst/>
            <a:sp3d/>
          </c:spP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'4-P-I_map'!$E$109:$S$109</c:f>
              <c:numCache>
                <c:formatCode>0.0_ </c:formatCode>
                <c:ptCount val="15"/>
                <c:pt idx="0">
                  <c:v>0</c:v>
                </c:pt>
                <c:pt idx="1">
                  <c:v>141.97832105021178</c:v>
                </c:pt>
                <c:pt idx="2">
                  <c:v>121.62040146759415</c:v>
                </c:pt>
                <c:pt idx="3">
                  <c:v>103.90367087411227</c:v>
                </c:pt>
                <c:pt idx="4">
                  <c:v>84.48223936043955</c:v>
                </c:pt>
                <c:pt idx="5">
                  <c:v>75.872966201503303</c:v>
                </c:pt>
                <c:pt idx="6">
                  <c:v>71.3515461114239</c:v>
                </c:pt>
                <c:pt idx="7">
                  <c:v>66.607317164824863</c:v>
                </c:pt>
                <c:pt idx="8">
                  <c:v>58.51271605917632</c:v>
                </c:pt>
                <c:pt idx="9">
                  <c:v>51.710665327302699</c:v>
                </c:pt>
                <c:pt idx="10">
                  <c:v>48.011239697733302</c:v>
                </c:pt>
                <c:pt idx="11">
                  <c:v>40.304406902189712</c:v>
                </c:pt>
                <c:pt idx="12">
                  <c:v>24.167947752547381</c:v>
                </c:pt>
                <c:pt idx="13">
                  <c:v>0</c:v>
                </c:pt>
                <c:pt idx="14">
                  <c:v>0</c:v>
                </c:pt>
              </c:numCache>
            </c:numRef>
          </c:val>
          <c:extLst>
            <c:ext xmlns:c16="http://schemas.microsoft.com/office/drawing/2014/chart" uri="{C3380CC4-5D6E-409C-BE32-E72D297353CC}">
              <c16:uniqueId val="{00000009-6A77-4FB3-BA8A-7321C3BE9678}"/>
            </c:ext>
          </c:extLst>
        </c:ser>
        <c:ser>
          <c:idx val="10"/>
          <c:order val="10"/>
          <c:tx>
            <c:strRef>
              <c:f>'4-P-I_map'!$D$110</c:f>
              <c:strCache>
                <c:ptCount val="1"/>
                <c:pt idx="0">
                  <c:v>15℃</c:v>
                </c:pt>
              </c:strCache>
            </c:strRef>
          </c:tx>
          <c:spPr>
            <a:solidFill>
              <a:schemeClr val="accent4">
                <a:lumMod val="80000"/>
              </a:schemeClr>
            </a:solidFill>
            <a:ln/>
            <a:effectLst/>
            <a:sp3d/>
          </c:spP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'4-P-I_map'!$E$110:$S$110</c:f>
              <c:numCache>
                <c:formatCode>0.0_ </c:formatCode>
                <c:ptCount val="15"/>
                <c:pt idx="0">
                  <c:v>0</c:v>
                </c:pt>
                <c:pt idx="1">
                  <c:v>180.34116487270674</c:v>
                </c:pt>
                <c:pt idx="2">
                  <c:v>149.93055664440246</c:v>
                </c:pt>
                <c:pt idx="3">
                  <c:v>129.77229419749168</c:v>
                </c:pt>
                <c:pt idx="4">
                  <c:v>107.09565358775632</c:v>
                </c:pt>
                <c:pt idx="5">
                  <c:v>96.582309476231828</c:v>
                </c:pt>
                <c:pt idx="6">
                  <c:v>90.696873935604316</c:v>
                </c:pt>
                <c:pt idx="7">
                  <c:v>84.506311428353442</c:v>
                </c:pt>
                <c:pt idx="8">
                  <c:v>74.442535951907928</c:v>
                </c:pt>
                <c:pt idx="9">
                  <c:v>71.284876410489971</c:v>
                </c:pt>
                <c:pt idx="10">
                  <c:v>63.236140976624398</c:v>
                </c:pt>
                <c:pt idx="11">
                  <c:v>52.896968135697293</c:v>
                </c:pt>
                <c:pt idx="12">
                  <c:v>31.474888472449344</c:v>
                </c:pt>
                <c:pt idx="13">
                  <c:v>0</c:v>
                </c:pt>
                <c:pt idx="14">
                  <c:v>0</c:v>
                </c:pt>
              </c:numCache>
            </c:numRef>
          </c:val>
          <c:extLst>
            <c:ext xmlns:c16="http://schemas.microsoft.com/office/drawing/2014/chart" uri="{C3380CC4-5D6E-409C-BE32-E72D297353CC}">
              <c16:uniqueId val="{0000000A-6A77-4FB3-BA8A-7321C3BE9678}"/>
            </c:ext>
          </c:extLst>
        </c:ser>
        <c:ser>
          <c:idx val="11"/>
          <c:order val="11"/>
          <c:tx>
            <c:strRef>
              <c:f>'4-P-I_map'!$D$111</c:f>
              <c:strCache>
                <c:ptCount val="1"/>
                <c:pt idx="0">
                  <c:v>20℃</c:v>
                </c:pt>
              </c:strCache>
            </c:strRef>
          </c:tx>
          <c:spPr>
            <a:solidFill>
              <a:schemeClr val="accent6">
                <a:lumMod val="80000"/>
              </a:schemeClr>
            </a:solidFill>
            <a:ln/>
            <a:effectLst/>
            <a:sp3d/>
          </c:spP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'4-P-I_map'!$E$111:$S$111</c:f>
              <c:numCache>
                <c:formatCode>0.0_ </c:formatCode>
                <c:ptCount val="15"/>
                <c:pt idx="0">
                  <c:v>0</c:v>
                </c:pt>
                <c:pt idx="1">
                  <c:v>210.39746672961334</c:v>
                </c:pt>
                <c:pt idx="2">
                  <c:v>177.76901913475888</c:v>
                </c:pt>
                <c:pt idx="3">
                  <c:v>155.73653261817822</c:v>
                </c:pt>
                <c:pt idx="4">
                  <c:v>130.35201917293895</c:v>
                </c:pt>
                <c:pt idx="5">
                  <c:v>118.09349512136183</c:v>
                </c:pt>
                <c:pt idx="6">
                  <c:v>110.84569103093912</c:v>
                </c:pt>
                <c:pt idx="7">
                  <c:v>103.18104975102392</c:v>
                </c:pt>
                <c:pt idx="8">
                  <c:v>91.174419604070437</c:v>
                </c:pt>
                <c:pt idx="9">
                  <c:v>95.032416880551423</c:v>
                </c:pt>
                <c:pt idx="10">
                  <c:v>79.98837606648145</c:v>
                </c:pt>
                <c:pt idx="11">
                  <c:v>67.289921854338132</c:v>
                </c:pt>
                <c:pt idx="12">
                  <c:v>39.582168947320589</c:v>
                </c:pt>
                <c:pt idx="13">
                  <c:v>0</c:v>
                </c:pt>
                <c:pt idx="14">
                  <c:v>0</c:v>
                </c:pt>
              </c:numCache>
            </c:numRef>
          </c:val>
          <c:extLst>
            <c:ext xmlns:c16="http://schemas.microsoft.com/office/drawing/2014/chart" uri="{C3380CC4-5D6E-409C-BE32-E72D297353CC}">
              <c16:uniqueId val="{0000000B-6A77-4FB3-BA8A-7321C3BE9678}"/>
            </c:ext>
          </c:extLst>
        </c:ser>
        <c:ser>
          <c:idx val="12"/>
          <c:order val="12"/>
          <c:tx>
            <c:strRef>
              <c:f>'4-P-I_map'!$D$112</c:f>
              <c:strCache>
                <c:ptCount val="1"/>
                <c:pt idx="0">
                  <c:v>25℃</c:v>
                </c:pt>
              </c:strCache>
            </c:strRef>
          </c:tx>
          <c:spPr>
            <a:solidFill>
              <a:schemeClr val="accent2">
                <a:lumMod val="60000"/>
                <a:lumOff val="40000"/>
              </a:schemeClr>
            </a:solidFill>
            <a:ln/>
            <a:effectLst/>
            <a:sp3d/>
          </c:spP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'4-P-I_map'!$E$112:$S$112</c:f>
              <c:numCache>
                <c:formatCode>0.0_ </c:formatCode>
                <c:ptCount val="15"/>
                <c:pt idx="0">
                  <c:v>0</c:v>
                </c:pt>
                <c:pt idx="1">
                  <c:v>266.90320197895431</c:v>
                </c:pt>
                <c:pt idx="2">
                  <c:v>228.87405030850354</c:v>
                </c:pt>
                <c:pt idx="3">
                  <c:v>202.75969781365237</c:v>
                </c:pt>
                <c:pt idx="4">
                  <c:v>172.00821812957378</c:v>
                </c:pt>
                <c:pt idx="5">
                  <c:v>156.60203916397867</c:v>
                </c:pt>
                <c:pt idx="6">
                  <c:v>147.05074064685169</c:v>
                </c:pt>
                <c:pt idx="7">
                  <c:v>136.86724618866887</c:v>
                </c:pt>
                <c:pt idx="8">
                  <c:v>121.34873747824633</c:v>
                </c:pt>
                <c:pt idx="9">
                  <c:v>122.86254939623768</c:v>
                </c:pt>
                <c:pt idx="10">
                  <c:v>109.70730104407806</c:v>
                </c:pt>
                <c:pt idx="11">
                  <c:v>83.188705496837315</c:v>
                </c:pt>
                <c:pt idx="12">
                  <c:v>48.213473987871396</c:v>
                </c:pt>
                <c:pt idx="13">
                  <c:v>0</c:v>
                </c:pt>
                <c:pt idx="14">
                  <c:v>0</c:v>
                </c:pt>
              </c:numCache>
            </c:numRef>
          </c:val>
          <c:extLst>
            <c:ext xmlns:c16="http://schemas.microsoft.com/office/drawing/2014/chart" uri="{C3380CC4-5D6E-409C-BE32-E72D297353CC}">
              <c16:uniqueId val="{0000000C-6A77-4FB3-BA8A-7321C3BE9678}"/>
            </c:ext>
          </c:extLst>
        </c:ser>
        <c:ser>
          <c:idx val="13"/>
          <c:order val="13"/>
          <c:tx>
            <c:strRef>
              <c:f>'4-P-I_map'!$D$113</c:f>
              <c:strCache>
                <c:ptCount val="1"/>
                <c:pt idx="0">
                  <c:v>30℃</c:v>
                </c:pt>
              </c:strCache>
            </c:strRef>
          </c:tx>
          <c:spPr>
            <a:solidFill>
              <a:schemeClr val="accent4">
                <a:lumMod val="60000"/>
                <a:lumOff val="40000"/>
              </a:schemeClr>
            </a:solidFill>
            <a:ln/>
            <a:effectLst/>
            <a:sp3d/>
          </c:spP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'4-P-I_map'!$E$113:$S$113</c:f>
              <c:numCache>
                <c:formatCode>0.0_ </c:formatCode>
                <c:ptCount val="15"/>
                <c:pt idx="0">
                  <c:v>0</c:v>
                </c:pt>
                <c:pt idx="1">
                  <c:v>266.90320197895431</c:v>
                </c:pt>
                <c:pt idx="2">
                  <c:v>228.87405030850354</c:v>
                </c:pt>
                <c:pt idx="3">
                  <c:v>202.75969781365237</c:v>
                </c:pt>
                <c:pt idx="4">
                  <c:v>172.00821812957378</c:v>
                </c:pt>
                <c:pt idx="5">
                  <c:v>156.60203916397867</c:v>
                </c:pt>
                <c:pt idx="6">
                  <c:v>147.05074064685169</c:v>
                </c:pt>
                <c:pt idx="7">
                  <c:v>136.86724618866887</c:v>
                </c:pt>
                <c:pt idx="8">
                  <c:v>121.34873747824633</c:v>
                </c:pt>
                <c:pt idx="9">
                  <c:v>122.86254939623768</c:v>
                </c:pt>
                <c:pt idx="10">
                  <c:v>109.70730104407806</c:v>
                </c:pt>
                <c:pt idx="11">
                  <c:v>83.188705496837315</c:v>
                </c:pt>
                <c:pt idx="12">
                  <c:v>48.213473987871396</c:v>
                </c:pt>
                <c:pt idx="13">
                  <c:v>0</c:v>
                </c:pt>
                <c:pt idx="14">
                  <c:v>0</c:v>
                </c:pt>
              </c:numCache>
            </c:numRef>
          </c:val>
          <c:extLst>
            <c:ext xmlns:c16="http://schemas.microsoft.com/office/drawing/2014/chart" uri="{C3380CC4-5D6E-409C-BE32-E72D297353CC}">
              <c16:uniqueId val="{0000000D-6A77-4FB3-BA8A-7321C3BE9678}"/>
            </c:ext>
          </c:extLst>
        </c:ser>
        <c:ser>
          <c:idx val="14"/>
          <c:order val="14"/>
          <c:tx>
            <c:strRef>
              <c:f>'4-P-I_map'!$D$114</c:f>
              <c:strCache>
                <c:ptCount val="1"/>
                <c:pt idx="0">
                  <c:v>35℃</c:v>
                </c:pt>
              </c:strCache>
            </c:strRef>
          </c:tx>
          <c:spPr>
            <a:solidFill>
              <a:schemeClr val="accent6">
                <a:lumMod val="60000"/>
                <a:lumOff val="40000"/>
              </a:schemeClr>
            </a:solidFill>
            <a:ln/>
            <a:effectLst/>
            <a:sp3d/>
          </c:spP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'4-P-I_map'!$E$114:$S$114</c:f>
              <c:numCache>
                <c:formatCode>0.0_ </c:formatCode>
                <c:ptCount val="15"/>
                <c:pt idx="0">
                  <c:v>0</c:v>
                </c:pt>
                <c:pt idx="1">
                  <c:v>266.90320197895431</c:v>
                </c:pt>
                <c:pt idx="2">
                  <c:v>228.87405030850354</c:v>
                </c:pt>
                <c:pt idx="3">
                  <c:v>202.75969781365237</c:v>
                </c:pt>
                <c:pt idx="4">
                  <c:v>172.00821812957378</c:v>
                </c:pt>
                <c:pt idx="5">
                  <c:v>156.60203916397867</c:v>
                </c:pt>
                <c:pt idx="6">
                  <c:v>147.05074064685169</c:v>
                </c:pt>
                <c:pt idx="7">
                  <c:v>136.86724618866887</c:v>
                </c:pt>
                <c:pt idx="8">
                  <c:v>121.34873747824633</c:v>
                </c:pt>
                <c:pt idx="9">
                  <c:v>122.86254939623768</c:v>
                </c:pt>
                <c:pt idx="10">
                  <c:v>109.70730104407806</c:v>
                </c:pt>
                <c:pt idx="11">
                  <c:v>83.188705496837315</c:v>
                </c:pt>
                <c:pt idx="12">
                  <c:v>48.213473987871396</c:v>
                </c:pt>
                <c:pt idx="13">
                  <c:v>0</c:v>
                </c:pt>
                <c:pt idx="14">
                  <c:v>0</c:v>
                </c:pt>
              </c:numCache>
            </c:numRef>
          </c:val>
          <c:extLst>
            <c:ext xmlns:c16="http://schemas.microsoft.com/office/drawing/2014/chart" uri="{C3380CC4-5D6E-409C-BE32-E72D297353CC}">
              <c16:uniqueId val="{0000000E-6A77-4FB3-BA8A-7321C3BE9678}"/>
            </c:ext>
          </c:extLst>
        </c:ser>
        <c:ser>
          <c:idx val="15"/>
          <c:order val="15"/>
          <c:tx>
            <c:strRef>
              <c:f>'4-P-I_map'!$D$115</c:f>
              <c:strCache>
                <c:ptCount val="1"/>
                <c:pt idx="0">
                  <c:v>40℃</c:v>
                </c:pt>
              </c:strCache>
            </c:strRef>
          </c:tx>
          <c:spPr>
            <a:solidFill>
              <a:schemeClr val="accent2">
                <a:lumMod val="50000"/>
              </a:schemeClr>
            </a:solidFill>
            <a:ln/>
            <a:effectLst/>
            <a:sp3d/>
          </c:spP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'4-P-I_map'!$E$115:$S$115</c:f>
              <c:numCache>
                <c:formatCode>0.0_ </c:formatCode>
                <c:ptCount val="15"/>
                <c:pt idx="0">
                  <c:v>0</c:v>
                </c:pt>
                <c:pt idx="1">
                  <c:v>213.52256158316345</c:v>
                </c:pt>
                <c:pt idx="2">
                  <c:v>183.09924024680285</c:v>
                </c:pt>
                <c:pt idx="3">
                  <c:v>162.2077582509219</c:v>
                </c:pt>
                <c:pt idx="4">
                  <c:v>137.60657450365903</c:v>
                </c:pt>
                <c:pt idx="5">
                  <c:v>125.28163133118295</c:v>
                </c:pt>
                <c:pt idx="6">
                  <c:v>117.64059251748137</c:v>
                </c:pt>
                <c:pt idx="7">
                  <c:v>109.49379695093511</c:v>
                </c:pt>
                <c:pt idx="8">
                  <c:v>97.078989982597079</c:v>
                </c:pt>
                <c:pt idx="9">
                  <c:v>109.70730104407806</c:v>
                </c:pt>
                <c:pt idx="10">
                  <c:v>87.765840835262452</c:v>
                </c:pt>
                <c:pt idx="11">
                  <c:v>66.550964397469855</c:v>
                </c:pt>
                <c:pt idx="12">
                  <c:v>38.570779190297117</c:v>
                </c:pt>
                <c:pt idx="13">
                  <c:v>0</c:v>
                </c:pt>
                <c:pt idx="14">
                  <c:v>0</c:v>
                </c:pt>
              </c:numCache>
            </c:numRef>
          </c:val>
          <c:extLst>
            <c:ext xmlns:c16="http://schemas.microsoft.com/office/drawing/2014/chart" uri="{C3380CC4-5D6E-409C-BE32-E72D297353CC}">
              <c16:uniqueId val="{0000000F-6A77-4FB3-BA8A-7321C3BE9678}"/>
            </c:ext>
          </c:extLst>
        </c:ser>
        <c:ser>
          <c:idx val="16"/>
          <c:order val="16"/>
          <c:tx>
            <c:strRef>
              <c:f>'4-P-I_map'!$D$116</c:f>
              <c:strCache>
                <c:ptCount val="1"/>
                <c:pt idx="0">
                  <c:v>45℃</c:v>
                </c:pt>
              </c:strCache>
            </c:strRef>
          </c:tx>
          <c:spPr>
            <a:solidFill>
              <a:schemeClr val="accent4">
                <a:lumMod val="50000"/>
              </a:schemeClr>
            </a:solidFill>
            <a:ln/>
            <a:effectLst/>
            <a:sp3d/>
          </c:spP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'4-P-I_map'!$E$116:$S$116</c:f>
              <c:numCache>
                <c:formatCode>0.0_ </c:formatCode>
                <c:ptCount val="15"/>
                <c:pt idx="0">
                  <c:v>0</c:v>
                </c:pt>
                <c:pt idx="1">
                  <c:v>186.83224138526802</c:v>
                </c:pt>
                <c:pt idx="2">
                  <c:v>160.21183521595248</c:v>
                </c:pt>
                <c:pt idx="3">
                  <c:v>141.93178846955664</c:v>
                </c:pt>
                <c:pt idx="4">
                  <c:v>120.40575269070163</c:v>
                </c:pt>
                <c:pt idx="5">
                  <c:v>109.62142741478506</c:v>
                </c:pt>
                <c:pt idx="6">
                  <c:v>102.93551845279617</c:v>
                </c:pt>
                <c:pt idx="7">
                  <c:v>95.807072332068202</c:v>
                </c:pt>
                <c:pt idx="8">
                  <c:v>84.944116234772423</c:v>
                </c:pt>
                <c:pt idx="9">
                  <c:v>95.993888413568286</c:v>
                </c:pt>
                <c:pt idx="10">
                  <c:v>76.795110730854645</c:v>
                </c:pt>
                <c:pt idx="11">
                  <c:v>58.232093847786118</c:v>
                </c:pt>
                <c:pt idx="12">
                  <c:v>33.749431791509977</c:v>
                </c:pt>
                <c:pt idx="13">
                  <c:v>0</c:v>
                </c:pt>
                <c:pt idx="14">
                  <c:v>0</c:v>
                </c:pt>
              </c:numCache>
            </c:numRef>
          </c:val>
          <c:extLst>
            <c:ext xmlns:c16="http://schemas.microsoft.com/office/drawing/2014/chart" uri="{C3380CC4-5D6E-409C-BE32-E72D297353CC}">
              <c16:uniqueId val="{00000010-6A77-4FB3-BA8A-7321C3BE9678}"/>
            </c:ext>
          </c:extLst>
        </c:ser>
        <c:ser>
          <c:idx val="17"/>
          <c:order val="17"/>
          <c:tx>
            <c:strRef>
              <c:f>'4-P-I_map'!$D$117</c:f>
              <c:strCache>
                <c:ptCount val="1"/>
                <c:pt idx="0">
                  <c:v>50℃</c:v>
                </c:pt>
              </c:strCache>
            </c:strRef>
          </c:tx>
          <c:spPr>
            <a:solidFill>
              <a:schemeClr val="accent6">
                <a:lumMod val="50000"/>
              </a:schemeClr>
            </a:solidFill>
            <a:ln/>
            <a:effectLst/>
            <a:sp3d/>
          </c:spP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'4-P-I_map'!$E$117:$S$117</c:f>
              <c:numCache>
                <c:formatCode>0.0_ </c:formatCode>
                <c:ptCount val="15"/>
                <c:pt idx="0">
                  <c:v>0</c:v>
                </c:pt>
                <c:pt idx="1">
                  <c:v>139.01047571263967</c:v>
                </c:pt>
                <c:pt idx="2">
                  <c:v>134.96162690547541</c:v>
                </c:pt>
                <c:pt idx="3">
                  <c:v>114.42578847075447</c:v>
                </c:pt>
                <c:pt idx="4">
                  <c:v>93.889950036033554</c:v>
                </c:pt>
                <c:pt idx="5">
                  <c:v>87.936732627976539</c:v>
                </c:pt>
                <c:pt idx="6">
                  <c:v>81.983515219919539</c:v>
                </c:pt>
                <c:pt idx="7">
                  <c:v>76.030297811862539</c:v>
                </c:pt>
                <c:pt idx="8">
                  <c:v>67.502160761028335</c:v>
                </c:pt>
                <c:pt idx="9">
                  <c:v>58.974023710194082</c:v>
                </c:pt>
                <c:pt idx="10">
                  <c:v>58.080418577138879</c:v>
                </c:pt>
                <c:pt idx="11">
                  <c:v>49.913223298102388</c:v>
                </c:pt>
                <c:pt idx="12">
                  <c:v>28.928084392722837</c:v>
                </c:pt>
                <c:pt idx="13">
                  <c:v>0</c:v>
                </c:pt>
                <c:pt idx="14">
                  <c:v>0</c:v>
                </c:pt>
              </c:numCache>
            </c:numRef>
          </c:val>
          <c:extLst>
            <c:ext xmlns:c16="http://schemas.microsoft.com/office/drawing/2014/chart" uri="{C3380CC4-5D6E-409C-BE32-E72D297353CC}">
              <c16:uniqueId val="{00000011-6A77-4FB3-BA8A-7321C3BE9678}"/>
            </c:ext>
          </c:extLst>
        </c:ser>
        <c:ser>
          <c:idx val="18"/>
          <c:order val="18"/>
          <c:tx>
            <c:strRef>
              <c:f>'4-P-I_map'!$D$118</c:f>
              <c:strCache>
                <c:ptCount val="1"/>
                <c:pt idx="0">
                  <c:v>55℃</c:v>
                </c:pt>
              </c:strCache>
            </c:strRef>
          </c:tx>
          <c:spPr>
            <a:solidFill>
              <a:schemeClr val="accent2">
                <a:lumMod val="70000"/>
                <a:lumOff val="30000"/>
              </a:schemeClr>
            </a:solidFill>
            <a:ln/>
            <a:effectLst/>
            <a:sp3d/>
          </c:spP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'4-P-I_map'!$E$118:$S$118</c:f>
              <c:numCache>
                <c:formatCode>0.0_ </c:formatCode>
                <c:ptCount val="15"/>
                <c:pt idx="0">
                  <c:v>0</c:v>
                </c:pt>
                <c:pt idx="1">
                  <c:v>20.526000000000003</c:v>
                </c:pt>
                <c:pt idx="2">
                  <c:v>20.526000000000003</c:v>
                </c:pt>
                <c:pt idx="3">
                  <c:v>20.526000000000003</c:v>
                </c:pt>
                <c:pt idx="4">
                  <c:v>20.526000000000003</c:v>
                </c:pt>
                <c:pt idx="5">
                  <c:v>20.526000000000003</c:v>
                </c:pt>
                <c:pt idx="6">
                  <c:v>20.526000000000003</c:v>
                </c:pt>
                <c:pt idx="7">
                  <c:v>20.526000000000003</c:v>
                </c:pt>
                <c:pt idx="8">
                  <c:v>20.526000000000003</c:v>
                </c:pt>
                <c:pt idx="9">
                  <c:v>20.526000000000003</c:v>
                </c:pt>
                <c:pt idx="10">
                  <c:v>20.526000000000003</c:v>
                </c:pt>
                <c:pt idx="11">
                  <c:v>20.526000000000003</c:v>
                </c:pt>
                <c:pt idx="12">
                  <c:v>20.526000000000003</c:v>
                </c:pt>
                <c:pt idx="13">
                  <c:v>0</c:v>
                </c:pt>
                <c:pt idx="14">
                  <c:v>0</c:v>
                </c:pt>
              </c:numCache>
            </c:numRef>
          </c:val>
          <c:extLst>
            <c:ext xmlns:c16="http://schemas.microsoft.com/office/drawing/2014/chart" uri="{C3380CC4-5D6E-409C-BE32-E72D297353CC}">
              <c16:uniqueId val="{00000012-6A77-4FB3-BA8A-7321C3BE9678}"/>
            </c:ext>
          </c:extLst>
        </c:ser>
        <c:ser>
          <c:idx val="19"/>
          <c:order val="19"/>
          <c:tx>
            <c:strRef>
              <c:f>'4-P-I_map'!$D$119</c:f>
              <c:strCache>
                <c:ptCount val="1"/>
                <c:pt idx="0">
                  <c:v>60℃</c:v>
                </c:pt>
              </c:strCache>
            </c:strRef>
          </c:tx>
          <c:spPr>
            <a:solidFill>
              <a:schemeClr val="accent4">
                <a:lumMod val="70000"/>
                <a:lumOff val="30000"/>
              </a:schemeClr>
            </a:solidFill>
            <a:ln/>
            <a:effectLst/>
            <a:sp3d/>
          </c:spP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'4-P-I_map'!$E$119:$S$119</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6A77-4FB3-BA8A-7321C3BE9678}"/>
            </c:ext>
          </c:extLst>
        </c:ser>
        <c:ser>
          <c:idx val="20"/>
          <c:order val="20"/>
          <c:tx>
            <c:strRef>
              <c:f>'4-P-I_map'!$D$120</c:f>
              <c:strCache>
                <c:ptCount val="1"/>
                <c:pt idx="0">
                  <c:v>65℃</c:v>
                </c:pt>
              </c:strCache>
            </c:strRef>
          </c:tx>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'4-P-I_map'!$E$120:$S$120</c:f>
              <c:numCache>
                <c:formatCode>[Red][&lt;0]"NA";0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6A77-4FB3-BA8A-7321C3BE9678}"/>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573835904"/>
        <c:axId val="573837696"/>
        <c:axId val="574397952"/>
      </c:surface3DChart>
      <c:catAx>
        <c:axId val="573835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837696"/>
        <c:crosses val="autoZero"/>
        <c:auto val="1"/>
        <c:lblAlgn val="ctr"/>
        <c:lblOffset val="100"/>
        <c:noMultiLvlLbl val="0"/>
      </c:catAx>
      <c:valAx>
        <c:axId val="573837696"/>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835904"/>
        <c:crosses val="autoZero"/>
        <c:crossBetween val="midCat"/>
      </c:valAx>
      <c:serAx>
        <c:axId val="574397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837696"/>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'4-P-I_map'!$V$100</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'4-P-I_map'!$W$100:$AK$100</c:f>
              <c:numCache>
                <c:formatCode>0.0_ </c:formatCode>
                <c:ptCount val="15"/>
                <c:pt idx="0">
                  <c:v>0</c:v>
                </c:pt>
                <c:pt idx="1">
                  <c:v>0</c:v>
                </c:pt>
                <c:pt idx="2">
                  <c:v>10.286495639616065</c:v>
                </c:pt>
                <c:pt idx="3">
                  <c:v>14.241201925021047</c:v>
                </c:pt>
                <c:pt idx="4">
                  <c:v>18.150098323449608</c:v>
                </c:pt>
                <c:pt idx="5">
                  <c:v>23.625802535141478</c:v>
                </c:pt>
                <c:pt idx="6">
                  <c:v>27.955483202215817</c:v>
                </c:pt>
                <c:pt idx="7">
                  <c:v>32.148629232402008</c:v>
                </c:pt>
                <c:pt idx="8">
                  <c:v>37.649643178368855</c:v>
                </c:pt>
                <c:pt idx="9">
                  <c:v>45.28128970019592</c:v>
                </c:pt>
                <c:pt idx="10">
                  <c:v>56.72722428022611</c:v>
                </c:pt>
                <c:pt idx="11">
                  <c:v>76.34992108057881</c:v>
                </c:pt>
                <c:pt idx="12">
                  <c:v>76.447562595539296</c:v>
                </c:pt>
                <c:pt idx="13">
                  <c:v>83.497854337539636</c:v>
                </c:pt>
                <c:pt idx="14">
                  <c:v>0</c:v>
                </c:pt>
              </c:numCache>
            </c:numRef>
          </c:val>
          <c:smooth val="0"/>
          <c:extLst>
            <c:ext xmlns:c16="http://schemas.microsoft.com/office/drawing/2014/chart" uri="{C3380CC4-5D6E-409C-BE32-E72D297353CC}">
              <c16:uniqueId val="{00000000-E4DB-47BE-8F9A-FC276B10BF4E}"/>
            </c:ext>
          </c:extLst>
        </c:ser>
        <c:ser>
          <c:idx val="1"/>
          <c:order val="1"/>
          <c:tx>
            <c:strRef>
              <c:f>'4-P-I_map'!$V$101</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'4-P-I_map'!$W$101:$AK$101</c:f>
              <c:numCache>
                <c:formatCode>0.0_ </c:formatCode>
                <c:ptCount val="15"/>
                <c:pt idx="0">
                  <c:v>0</c:v>
                </c:pt>
                <c:pt idx="1">
                  <c:v>0</c:v>
                </c:pt>
                <c:pt idx="2">
                  <c:v>15.429743459424097</c:v>
                </c:pt>
                <c:pt idx="3">
                  <c:v>21.361802887531567</c:v>
                </c:pt>
                <c:pt idx="4">
                  <c:v>27.225147485174411</c:v>
                </c:pt>
                <c:pt idx="5">
                  <c:v>35.438703802712219</c:v>
                </c:pt>
                <c:pt idx="6">
                  <c:v>44.523108670469171</c:v>
                </c:pt>
                <c:pt idx="7">
                  <c:v>51.278540225489195</c:v>
                </c:pt>
                <c:pt idx="8">
                  <c:v>59.326114476089273</c:v>
                </c:pt>
                <c:pt idx="9">
                  <c:v>70.188936848640594</c:v>
                </c:pt>
                <c:pt idx="10">
                  <c:v>85.181222034506433</c:v>
                </c:pt>
                <c:pt idx="11">
                  <c:v>110.11431411530816</c:v>
                </c:pt>
                <c:pt idx="12">
                  <c:v>110.25513585155733</c:v>
                </c:pt>
                <c:pt idx="13">
                  <c:v>120.42329357190192</c:v>
                </c:pt>
                <c:pt idx="14">
                  <c:v>0</c:v>
                </c:pt>
              </c:numCache>
            </c:numRef>
          </c:val>
          <c:smooth val="0"/>
          <c:extLst>
            <c:ext xmlns:c16="http://schemas.microsoft.com/office/drawing/2014/chart" uri="{C3380CC4-5D6E-409C-BE32-E72D297353CC}">
              <c16:uniqueId val="{00000001-E4DB-47BE-8F9A-FC276B10BF4E}"/>
            </c:ext>
          </c:extLst>
        </c:ser>
        <c:ser>
          <c:idx val="2"/>
          <c:order val="2"/>
          <c:tx>
            <c:strRef>
              <c:f>'4-P-I_map'!$V$102</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'4-P-I_map'!$W$102:$AK$102</c:f>
              <c:numCache>
                <c:formatCode>0.0_ </c:formatCode>
                <c:ptCount val="15"/>
                <c:pt idx="0">
                  <c:v>0</c:v>
                </c:pt>
                <c:pt idx="1">
                  <c:v>0</c:v>
                </c:pt>
                <c:pt idx="2">
                  <c:v>19.093669708126278</c:v>
                </c:pt>
                <c:pt idx="3">
                  <c:v>26.408190093081178</c:v>
                </c:pt>
                <c:pt idx="4">
                  <c:v>34.87356833767538</c:v>
                </c:pt>
                <c:pt idx="5">
                  <c:v>48.023776885906635</c:v>
                </c:pt>
                <c:pt idx="6">
                  <c:v>60.453194365569878</c:v>
                </c:pt>
                <c:pt idx="7">
                  <c:v>76.444421607974121</c:v>
                </c:pt>
                <c:pt idx="8">
                  <c:v>86.370184370100247</c:v>
                </c:pt>
                <c:pt idx="9">
                  <c:v>99.097827770625628</c:v>
                </c:pt>
                <c:pt idx="10">
                  <c:v>113.93904216403108</c:v>
                </c:pt>
                <c:pt idx="11">
                  <c:v>138.20274611046619</c:v>
                </c:pt>
                <c:pt idx="12">
                  <c:v>138.37948925978372</c:v>
                </c:pt>
                <c:pt idx="13">
                  <c:v>151.14138430609361</c:v>
                </c:pt>
                <c:pt idx="14">
                  <c:v>0</c:v>
                </c:pt>
              </c:numCache>
            </c:numRef>
          </c:val>
          <c:smooth val="0"/>
          <c:extLst>
            <c:ext xmlns:c16="http://schemas.microsoft.com/office/drawing/2014/chart" uri="{C3380CC4-5D6E-409C-BE32-E72D297353CC}">
              <c16:uniqueId val="{00000002-E4DB-47BE-8F9A-FC276B10BF4E}"/>
            </c:ext>
          </c:extLst>
        </c:ser>
        <c:ser>
          <c:idx val="3"/>
          <c:order val="3"/>
          <c:tx>
            <c:strRef>
              <c:f>'4-P-I_map'!$V$103</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'4-P-I_map'!$W$103:$AK$103</c:f>
              <c:numCache>
                <c:formatCode>0.0_ </c:formatCode>
                <c:ptCount val="15"/>
                <c:pt idx="0">
                  <c:v>0</c:v>
                </c:pt>
                <c:pt idx="1">
                  <c:v>0</c:v>
                </c:pt>
                <c:pt idx="2">
                  <c:v>23.401170715481655</c:v>
                </c:pt>
                <c:pt idx="3">
                  <c:v>32.482981303939638</c:v>
                </c:pt>
                <c:pt idx="4">
                  <c:v>44.094210621633124</c:v>
                </c:pt>
                <c:pt idx="5">
                  <c:v>63.674296540353168</c:v>
                </c:pt>
                <c:pt idx="6">
                  <c:v>78.668850644557665</c:v>
                </c:pt>
                <c:pt idx="7">
                  <c:v>103.12464456893909</c:v>
                </c:pt>
                <c:pt idx="8">
                  <c:v>142.42991265757738</c:v>
                </c:pt>
                <c:pt idx="9">
                  <c:v>168.49717627708637</c:v>
                </c:pt>
                <c:pt idx="10">
                  <c:v>176.58465119843993</c:v>
                </c:pt>
                <c:pt idx="11">
                  <c:v>185.52803338969073</c:v>
                </c:pt>
                <c:pt idx="12">
                  <c:v>185.76529936182831</c:v>
                </c:pt>
                <c:pt idx="13">
                  <c:v>202.89729823235004</c:v>
                </c:pt>
                <c:pt idx="14">
                  <c:v>0</c:v>
                </c:pt>
              </c:numCache>
            </c:numRef>
          </c:val>
          <c:smooth val="0"/>
          <c:extLst>
            <c:ext xmlns:c16="http://schemas.microsoft.com/office/drawing/2014/chart" uri="{C3380CC4-5D6E-409C-BE32-E72D297353CC}">
              <c16:uniqueId val="{00000003-E4DB-47BE-8F9A-FC276B10BF4E}"/>
            </c:ext>
          </c:extLst>
        </c:ser>
        <c:ser>
          <c:idx val="4"/>
          <c:order val="4"/>
          <c:tx>
            <c:strRef>
              <c:f>'4-P-I_map'!$V$104</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'4-P-I_map'!$W$104:$AK$104</c:f>
              <c:numCache>
                <c:formatCode>0.0_ </c:formatCode>
                <c:ptCount val="15"/>
                <c:pt idx="0">
                  <c:v>0</c:v>
                </c:pt>
                <c:pt idx="1">
                  <c:v>0</c:v>
                </c:pt>
                <c:pt idx="2">
                  <c:v>26.467232791671407</c:v>
                </c:pt>
                <c:pt idx="3">
                  <c:v>46.704682594989592</c:v>
                </c:pt>
                <c:pt idx="4">
                  <c:v>65.00712405056322</c:v>
                </c:pt>
                <c:pt idx="5">
                  <c:v>97.823079091019736</c:v>
                </c:pt>
                <c:pt idx="6">
                  <c:v>118.89867903296535</c:v>
                </c:pt>
                <c:pt idx="7">
                  <c:v>152.13735991388708</c:v>
                </c:pt>
                <c:pt idx="8">
                  <c:v>183.80518425532912</c:v>
                </c:pt>
                <c:pt idx="9">
                  <c:v>213.74380128202594</c:v>
                </c:pt>
                <c:pt idx="10">
                  <c:v>224.72235774286432</c:v>
                </c:pt>
                <c:pt idx="11">
                  <c:v>236.94056844765547</c:v>
                </c:pt>
                <c:pt idx="12">
                  <c:v>237.24358429536554</c:v>
                </c:pt>
                <c:pt idx="13">
                  <c:v>259.12311094619656</c:v>
                </c:pt>
                <c:pt idx="14">
                  <c:v>0</c:v>
                </c:pt>
              </c:numCache>
            </c:numRef>
          </c:val>
          <c:smooth val="0"/>
          <c:extLst>
            <c:ext xmlns:c16="http://schemas.microsoft.com/office/drawing/2014/chart" uri="{C3380CC4-5D6E-409C-BE32-E72D297353CC}">
              <c16:uniqueId val="{00000004-E4DB-47BE-8F9A-FC276B10BF4E}"/>
            </c:ext>
          </c:extLst>
        </c:ser>
        <c:ser>
          <c:idx val="5"/>
          <c:order val="5"/>
          <c:tx>
            <c:strRef>
              <c:f>'4-P-I_map'!$V$105</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'4-P-I_map'!$W$105:$AK$105</c:f>
              <c:numCache>
                <c:formatCode>0.0_ </c:formatCode>
                <c:ptCount val="15"/>
                <c:pt idx="0">
                  <c:v>0</c:v>
                </c:pt>
                <c:pt idx="1">
                  <c:v>0</c:v>
                </c:pt>
                <c:pt idx="2">
                  <c:v>31.877775467164838</c:v>
                </c:pt>
                <c:pt idx="3">
                  <c:v>56.891215452374531</c:v>
                </c:pt>
                <c:pt idx="4">
                  <c:v>80.445259773785168</c:v>
                </c:pt>
                <c:pt idx="5">
                  <c:v>124.82712010915627</c:v>
                </c:pt>
                <c:pt idx="6">
                  <c:v>149.16295501090337</c:v>
                </c:pt>
                <c:pt idx="7">
                  <c:v>186.28781504318562</c:v>
                </c:pt>
                <c:pt idx="8">
                  <c:v>222.32074440252396</c:v>
                </c:pt>
                <c:pt idx="9">
                  <c:v>264.98247959712523</c:v>
                </c:pt>
                <c:pt idx="10">
                  <c:v>279.59382237127227</c:v>
                </c:pt>
                <c:pt idx="11">
                  <c:v>295.48070449227896</c:v>
                </c:pt>
                <c:pt idx="12">
                  <c:v>295.85858548049606</c:v>
                </c:pt>
                <c:pt idx="13">
                  <c:v>323.14381565910674</c:v>
                </c:pt>
                <c:pt idx="14">
                  <c:v>0</c:v>
                </c:pt>
              </c:numCache>
            </c:numRef>
          </c:val>
          <c:smooth val="0"/>
          <c:extLst>
            <c:ext xmlns:c16="http://schemas.microsoft.com/office/drawing/2014/chart" uri="{C3380CC4-5D6E-409C-BE32-E72D297353CC}">
              <c16:uniqueId val="{00000005-E4DB-47BE-8F9A-FC276B10BF4E}"/>
            </c:ext>
          </c:extLst>
        </c:ser>
        <c:ser>
          <c:idx val="6"/>
          <c:order val="6"/>
          <c:tx>
            <c:strRef>
              <c:f>'4-P-I_map'!$V$106</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'4-P-I_map'!$W$106:$AK$106</c:f>
              <c:numCache>
                <c:formatCode>0.0_ </c:formatCode>
                <c:ptCount val="15"/>
                <c:pt idx="0">
                  <c:v>0</c:v>
                </c:pt>
                <c:pt idx="1">
                  <c:v>0</c:v>
                </c:pt>
                <c:pt idx="2">
                  <c:v>38.092338447508396</c:v>
                </c:pt>
                <c:pt idx="3">
                  <c:v>68.974079864738556</c:v>
                </c:pt>
                <c:pt idx="4">
                  <c:v>98.643991225038448</c:v>
                </c:pt>
                <c:pt idx="5">
                  <c:v>156.62430084569672</c:v>
                </c:pt>
                <c:pt idx="6">
                  <c:v>184.15649535536761</c:v>
                </c:pt>
                <c:pt idx="7">
                  <c:v>224.94649380532221</c:v>
                </c:pt>
                <c:pt idx="8">
                  <c:v>265.40426040978321</c:v>
                </c:pt>
                <c:pt idx="9">
                  <c:v>311.96478397748638</c:v>
                </c:pt>
                <c:pt idx="10">
                  <c:v>340.77989626580069</c:v>
                </c:pt>
                <c:pt idx="11">
                  <c:v>360.58152551056082</c:v>
                </c:pt>
                <c:pt idx="12">
                  <c:v>361.0426618931441</c:v>
                </c:pt>
                <c:pt idx="13">
                  <c:v>394.33942128261322</c:v>
                </c:pt>
                <c:pt idx="14">
                  <c:v>0</c:v>
                </c:pt>
              </c:numCache>
            </c:numRef>
          </c:val>
          <c:smooth val="0"/>
          <c:extLst>
            <c:ext xmlns:c16="http://schemas.microsoft.com/office/drawing/2014/chart" uri="{C3380CC4-5D6E-409C-BE32-E72D297353CC}">
              <c16:uniqueId val="{00000006-E4DB-47BE-8F9A-FC276B10BF4E}"/>
            </c:ext>
          </c:extLst>
        </c:ser>
        <c:ser>
          <c:idx val="7"/>
          <c:order val="7"/>
          <c:tx>
            <c:strRef>
              <c:f>'4-P-I_map'!$V$107</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'4-P-I_map'!$W$107:$AK$107</c:f>
              <c:numCache>
                <c:formatCode>0.0_ </c:formatCode>
                <c:ptCount val="15"/>
                <c:pt idx="0">
                  <c:v>0</c:v>
                </c:pt>
                <c:pt idx="1">
                  <c:v>0</c:v>
                </c:pt>
                <c:pt idx="2">
                  <c:v>41.842879821107445</c:v>
                </c:pt>
                <c:pt idx="3">
                  <c:v>77.248165026110144</c:v>
                </c:pt>
                <c:pt idx="4">
                  <c:v>111.82546746722809</c:v>
                </c:pt>
                <c:pt idx="5">
                  <c:v>180.86391178522163</c:v>
                </c:pt>
                <c:pt idx="6">
                  <c:v>209.76988459760645</c:v>
                </c:pt>
                <c:pt idx="7">
                  <c:v>251.76663659375947</c:v>
                </c:pt>
                <c:pt idx="8">
                  <c:v>295.37238043804933</c:v>
                </c:pt>
                <c:pt idx="9">
                  <c:v>344.18704891336716</c:v>
                </c:pt>
                <c:pt idx="10">
                  <c:v>400</c:v>
                </c:pt>
                <c:pt idx="11">
                  <c:v>400</c:v>
                </c:pt>
                <c:pt idx="12">
                  <c:v>400</c:v>
                </c:pt>
                <c:pt idx="13">
                  <c:v>400</c:v>
                </c:pt>
                <c:pt idx="14">
                  <c:v>0</c:v>
                </c:pt>
              </c:numCache>
            </c:numRef>
          </c:val>
          <c:smooth val="0"/>
          <c:extLst>
            <c:ext xmlns:c16="http://schemas.microsoft.com/office/drawing/2014/chart" uri="{C3380CC4-5D6E-409C-BE32-E72D297353CC}">
              <c16:uniqueId val="{00000007-E4DB-47BE-8F9A-FC276B10BF4E}"/>
            </c:ext>
          </c:extLst>
        </c:ser>
        <c:ser>
          <c:idx val="8"/>
          <c:order val="8"/>
          <c:tx>
            <c:strRef>
              <c:f>'4-P-I_map'!$V$108</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'4-P-I_map'!$W$108:$AK$108</c:f>
              <c:numCache>
                <c:formatCode>0.0_ </c:formatCode>
                <c:ptCount val="15"/>
                <c:pt idx="0">
                  <c:v>0</c:v>
                </c:pt>
                <c:pt idx="1">
                  <c:v>0</c:v>
                </c:pt>
                <c:pt idx="2">
                  <c:v>59.525756645264572</c:v>
                </c:pt>
                <c:pt idx="3">
                  <c:v>85.610383859882518</c:v>
                </c:pt>
                <c:pt idx="4">
                  <c:v>125.12988443899143</c:v>
                </c:pt>
                <c:pt idx="5">
                  <c:v>204.88754578776457</c:v>
                </c:pt>
                <c:pt idx="6">
                  <c:v>234.64875788834513</c:v>
                </c:pt>
                <c:pt idx="7">
                  <c:v>277.29114899916874</c:v>
                </c:pt>
                <c:pt idx="8">
                  <c:v>323.9974590845996</c:v>
                </c:pt>
                <c:pt idx="9">
                  <c:v>374.96323482357229</c:v>
                </c:pt>
                <c:pt idx="10">
                  <c:v>400</c:v>
                </c:pt>
                <c:pt idx="11">
                  <c:v>400</c:v>
                </c:pt>
                <c:pt idx="12">
                  <c:v>400</c:v>
                </c:pt>
                <c:pt idx="13">
                  <c:v>400</c:v>
                </c:pt>
                <c:pt idx="14">
                  <c:v>0</c:v>
                </c:pt>
              </c:numCache>
            </c:numRef>
          </c:val>
          <c:smooth val="0"/>
          <c:extLst>
            <c:ext xmlns:c16="http://schemas.microsoft.com/office/drawing/2014/chart" uri="{C3380CC4-5D6E-409C-BE32-E72D297353CC}">
              <c16:uniqueId val="{00000008-E4DB-47BE-8F9A-FC276B10BF4E}"/>
            </c:ext>
          </c:extLst>
        </c:ser>
        <c:ser>
          <c:idx val="9"/>
          <c:order val="9"/>
          <c:tx>
            <c:strRef>
              <c:f>'4-P-I_map'!$V$109</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'4-P-I_map'!$W$109:$AK$109</c:f>
              <c:numCache>
                <c:formatCode>0.0_ </c:formatCode>
                <c:ptCount val="15"/>
                <c:pt idx="0">
                  <c:v>0</c:v>
                </c:pt>
                <c:pt idx="1">
                  <c:v>0</c:v>
                </c:pt>
                <c:pt idx="2">
                  <c:v>67.856687324972299</c:v>
                </c:pt>
                <c:pt idx="3">
                  <c:v>93.797447794572193</c:v>
                </c:pt>
                <c:pt idx="4">
                  <c:v>138.15961043952919</c:v>
                </c:pt>
                <c:pt idx="5">
                  <c:v>227.77082119639567</c:v>
                </c:pt>
                <c:pt idx="6">
                  <c:v>257.85454281473261</c:v>
                </c:pt>
                <c:pt idx="7">
                  <c:v>300.6231264322945</c:v>
                </c:pt>
                <c:pt idx="8">
                  <c:v>350.44755712906669</c:v>
                </c:pt>
                <c:pt idx="9">
                  <c:v>400</c:v>
                </c:pt>
                <c:pt idx="10">
                  <c:v>400</c:v>
                </c:pt>
                <c:pt idx="11">
                  <c:v>400</c:v>
                </c:pt>
                <c:pt idx="12">
                  <c:v>400</c:v>
                </c:pt>
                <c:pt idx="13">
                  <c:v>400</c:v>
                </c:pt>
                <c:pt idx="14">
                  <c:v>0</c:v>
                </c:pt>
              </c:numCache>
            </c:numRef>
          </c:val>
          <c:smooth val="0"/>
          <c:extLst>
            <c:ext xmlns:c16="http://schemas.microsoft.com/office/drawing/2014/chart" uri="{C3380CC4-5D6E-409C-BE32-E72D297353CC}">
              <c16:uniqueId val="{00000009-E4DB-47BE-8F9A-FC276B10BF4E}"/>
            </c:ext>
          </c:extLst>
        </c:ser>
        <c:ser>
          <c:idx val="10"/>
          <c:order val="10"/>
          <c:tx>
            <c:strRef>
              <c:f>'4-P-I_map'!$V$110</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'4-P-I_map'!$W$110:$AK$110</c:f>
              <c:numCache>
                <c:formatCode>0.0_ </c:formatCode>
                <c:ptCount val="15"/>
                <c:pt idx="0">
                  <c:v>0</c:v>
                </c:pt>
                <c:pt idx="1">
                  <c:v>0</c:v>
                </c:pt>
                <c:pt idx="2">
                  <c:v>71.422745195719727</c:v>
                </c:pt>
                <c:pt idx="3">
                  <c:v>101.47025039676927</c:v>
                </c:pt>
                <c:pt idx="4">
                  <c:v>150.42161620315946</c:v>
                </c:pt>
                <c:pt idx="5">
                  <c:v>248.4960062711969</c:v>
                </c:pt>
                <c:pt idx="6">
                  <c:v>278.39121447324982</c:v>
                </c:pt>
                <c:pt idx="7">
                  <c:v>320.84003255215021</c:v>
                </c:pt>
                <c:pt idx="8">
                  <c:v>373.87514621009115</c:v>
                </c:pt>
                <c:pt idx="9">
                  <c:v>400</c:v>
                </c:pt>
                <c:pt idx="10">
                  <c:v>400</c:v>
                </c:pt>
                <c:pt idx="11">
                  <c:v>400</c:v>
                </c:pt>
                <c:pt idx="12">
                  <c:v>400</c:v>
                </c:pt>
                <c:pt idx="13">
                  <c:v>400</c:v>
                </c:pt>
                <c:pt idx="14">
                  <c:v>0</c:v>
                </c:pt>
              </c:numCache>
            </c:numRef>
          </c:val>
          <c:smooth val="0"/>
          <c:extLst>
            <c:ext xmlns:c16="http://schemas.microsoft.com/office/drawing/2014/chart" uri="{C3380CC4-5D6E-409C-BE32-E72D297353CC}">
              <c16:uniqueId val="{0000000A-E4DB-47BE-8F9A-FC276B10BF4E}"/>
            </c:ext>
          </c:extLst>
        </c:ser>
        <c:ser>
          <c:idx val="11"/>
          <c:order val="11"/>
          <c:tx>
            <c:strRef>
              <c:f>'4-P-I_map'!$V$111</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'4-P-I_map'!$W$111:$AK$111</c:f>
              <c:numCache>
                <c:formatCode>0.0_ </c:formatCode>
                <c:ptCount val="15"/>
                <c:pt idx="0">
                  <c:v>0</c:v>
                </c:pt>
                <c:pt idx="1">
                  <c:v>0</c:v>
                </c:pt>
                <c:pt idx="2">
                  <c:v>82.582525523640058</c:v>
                </c:pt>
                <c:pt idx="3">
                  <c:v>120.37055180710614</c:v>
                </c:pt>
                <c:pt idx="4">
                  <c:v>177.85334650598872</c:v>
                </c:pt>
                <c:pt idx="5">
                  <c:v>291.76030422043488</c:v>
                </c:pt>
                <c:pt idx="6">
                  <c:v>322.82753380481108</c:v>
                </c:pt>
                <c:pt idx="7">
                  <c:v>366.70072925284262</c:v>
                </c:pt>
                <c:pt idx="8">
                  <c:v>400</c:v>
                </c:pt>
                <c:pt idx="9">
                  <c:v>400</c:v>
                </c:pt>
                <c:pt idx="10">
                  <c:v>400</c:v>
                </c:pt>
                <c:pt idx="11">
                  <c:v>400</c:v>
                </c:pt>
                <c:pt idx="12">
                  <c:v>400</c:v>
                </c:pt>
                <c:pt idx="13">
                  <c:v>400</c:v>
                </c:pt>
                <c:pt idx="14">
                  <c:v>0</c:v>
                </c:pt>
              </c:numCache>
            </c:numRef>
          </c:val>
          <c:smooth val="0"/>
          <c:extLst>
            <c:ext xmlns:c16="http://schemas.microsoft.com/office/drawing/2014/chart" uri="{C3380CC4-5D6E-409C-BE32-E72D297353CC}">
              <c16:uniqueId val="{0000000B-E4DB-47BE-8F9A-FC276B10BF4E}"/>
            </c:ext>
          </c:extLst>
        </c:ser>
        <c:ser>
          <c:idx val="12"/>
          <c:order val="12"/>
          <c:tx>
            <c:strRef>
              <c:f>'4-P-I_map'!$V$112</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'4-P-I_map'!$W$112:$AK$112</c:f>
              <c:numCache>
                <c:formatCode>0.0_ </c:formatCode>
                <c:ptCount val="15"/>
                <c:pt idx="0">
                  <c:v>0</c:v>
                </c:pt>
                <c:pt idx="1">
                  <c:v>0</c:v>
                </c:pt>
                <c:pt idx="2">
                  <c:v>94.962822085265458</c:v>
                </c:pt>
                <c:pt idx="3">
                  <c:v>142.2205624511125</c:v>
                </c:pt>
                <c:pt idx="4">
                  <c:v>209.0074339382995</c:v>
                </c:pt>
                <c:pt idx="5">
                  <c:v>339.0033505365048</c:v>
                </c:pt>
                <c:pt idx="6">
                  <c:v>370.71962845412855</c:v>
                </c:pt>
                <c:pt idx="7">
                  <c:v>400</c:v>
                </c:pt>
                <c:pt idx="8">
                  <c:v>400</c:v>
                </c:pt>
                <c:pt idx="9">
                  <c:v>400</c:v>
                </c:pt>
                <c:pt idx="10">
                  <c:v>400</c:v>
                </c:pt>
                <c:pt idx="11">
                  <c:v>400</c:v>
                </c:pt>
                <c:pt idx="12">
                  <c:v>400</c:v>
                </c:pt>
                <c:pt idx="13">
                  <c:v>400</c:v>
                </c:pt>
                <c:pt idx="14">
                  <c:v>0</c:v>
                </c:pt>
              </c:numCache>
            </c:numRef>
          </c:val>
          <c:smooth val="0"/>
          <c:extLst>
            <c:ext xmlns:c16="http://schemas.microsoft.com/office/drawing/2014/chart" uri="{C3380CC4-5D6E-409C-BE32-E72D297353CC}">
              <c16:uniqueId val="{0000000C-E4DB-47BE-8F9A-FC276B10BF4E}"/>
            </c:ext>
          </c:extLst>
        </c:ser>
        <c:ser>
          <c:idx val="13"/>
          <c:order val="13"/>
          <c:tx>
            <c:strRef>
              <c:f>'4-P-I_map'!$V$113</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'4-P-I_map'!$W$113:$AK$113</c:f>
              <c:numCache>
                <c:formatCode>0.0_ </c:formatCode>
                <c:ptCount val="15"/>
                <c:pt idx="0">
                  <c:v>0</c:v>
                </c:pt>
                <c:pt idx="1">
                  <c:v>0</c:v>
                </c:pt>
                <c:pt idx="2">
                  <c:v>94.962822085265458</c:v>
                </c:pt>
                <c:pt idx="3">
                  <c:v>142.2205624511125</c:v>
                </c:pt>
                <c:pt idx="4">
                  <c:v>209.0074339382995</c:v>
                </c:pt>
                <c:pt idx="5">
                  <c:v>339.0033505365048</c:v>
                </c:pt>
                <c:pt idx="6">
                  <c:v>370.71962845412855</c:v>
                </c:pt>
                <c:pt idx="7">
                  <c:v>400</c:v>
                </c:pt>
                <c:pt idx="8">
                  <c:v>400</c:v>
                </c:pt>
                <c:pt idx="9">
                  <c:v>400</c:v>
                </c:pt>
                <c:pt idx="10">
                  <c:v>400</c:v>
                </c:pt>
                <c:pt idx="11">
                  <c:v>400</c:v>
                </c:pt>
                <c:pt idx="12">
                  <c:v>400</c:v>
                </c:pt>
                <c:pt idx="13">
                  <c:v>400</c:v>
                </c:pt>
                <c:pt idx="14">
                  <c:v>0</c:v>
                </c:pt>
              </c:numCache>
            </c:numRef>
          </c:val>
          <c:smooth val="0"/>
          <c:extLst>
            <c:ext xmlns:c16="http://schemas.microsoft.com/office/drawing/2014/chart" uri="{C3380CC4-5D6E-409C-BE32-E72D297353CC}">
              <c16:uniqueId val="{0000000D-E4DB-47BE-8F9A-FC276B10BF4E}"/>
            </c:ext>
          </c:extLst>
        </c:ser>
        <c:ser>
          <c:idx val="14"/>
          <c:order val="14"/>
          <c:tx>
            <c:strRef>
              <c:f>'4-P-I_map'!$V$114</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'4-P-I_map'!$W$114:$AK$114</c:f>
              <c:numCache>
                <c:formatCode>0.0_ </c:formatCode>
                <c:ptCount val="15"/>
                <c:pt idx="0">
                  <c:v>0</c:v>
                </c:pt>
                <c:pt idx="1">
                  <c:v>0</c:v>
                </c:pt>
                <c:pt idx="2">
                  <c:v>94.962822085265458</c:v>
                </c:pt>
                <c:pt idx="3">
                  <c:v>142.2205624511125</c:v>
                </c:pt>
                <c:pt idx="4">
                  <c:v>209.0074339382995</c:v>
                </c:pt>
                <c:pt idx="5">
                  <c:v>339.0033505365048</c:v>
                </c:pt>
                <c:pt idx="6">
                  <c:v>370.71962845412855</c:v>
                </c:pt>
                <c:pt idx="7">
                  <c:v>381.38503569823689</c:v>
                </c:pt>
                <c:pt idx="8">
                  <c:v>381.38503569823689</c:v>
                </c:pt>
                <c:pt idx="9">
                  <c:v>381.38503569823689</c:v>
                </c:pt>
                <c:pt idx="10">
                  <c:v>381.38503569823689</c:v>
                </c:pt>
                <c:pt idx="11">
                  <c:v>381.38503569823689</c:v>
                </c:pt>
                <c:pt idx="12">
                  <c:v>381.38503569823689</c:v>
                </c:pt>
                <c:pt idx="13">
                  <c:v>381.38503569823689</c:v>
                </c:pt>
                <c:pt idx="14">
                  <c:v>0</c:v>
                </c:pt>
              </c:numCache>
            </c:numRef>
          </c:val>
          <c:smooth val="0"/>
          <c:extLst>
            <c:ext xmlns:c16="http://schemas.microsoft.com/office/drawing/2014/chart" uri="{C3380CC4-5D6E-409C-BE32-E72D297353CC}">
              <c16:uniqueId val="{0000000E-E4DB-47BE-8F9A-FC276B10BF4E}"/>
            </c:ext>
          </c:extLst>
        </c:ser>
        <c:ser>
          <c:idx val="15"/>
          <c:order val="15"/>
          <c:tx>
            <c:strRef>
              <c:f>'4-P-I_map'!$V$115</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'4-P-I_map'!$W$115:$AK$115</c:f>
              <c:numCache>
                <c:formatCode>0.0_ </c:formatCode>
                <c:ptCount val="15"/>
                <c:pt idx="0">
                  <c:v>0</c:v>
                </c:pt>
                <c:pt idx="1">
                  <c:v>0</c:v>
                </c:pt>
                <c:pt idx="2">
                  <c:v>75.970257668212369</c:v>
                </c:pt>
                <c:pt idx="3">
                  <c:v>113.77644996089001</c:v>
                </c:pt>
                <c:pt idx="4">
                  <c:v>167.20594715063962</c:v>
                </c:pt>
                <c:pt idx="5">
                  <c:v>271.20268042920384</c:v>
                </c:pt>
                <c:pt idx="6">
                  <c:v>296.57570276330284</c:v>
                </c:pt>
                <c:pt idx="7">
                  <c:v>332.41071725333717</c:v>
                </c:pt>
                <c:pt idx="8">
                  <c:v>361.81361349331632</c:v>
                </c:pt>
                <c:pt idx="9">
                  <c:v>361.81361349331632</c:v>
                </c:pt>
                <c:pt idx="10">
                  <c:v>361.81361349331632</c:v>
                </c:pt>
                <c:pt idx="11">
                  <c:v>361.81361349331632</c:v>
                </c:pt>
                <c:pt idx="12">
                  <c:v>361.81361349331632</c:v>
                </c:pt>
                <c:pt idx="13">
                  <c:v>361.81361349331632</c:v>
                </c:pt>
                <c:pt idx="14">
                  <c:v>0</c:v>
                </c:pt>
              </c:numCache>
            </c:numRef>
          </c:val>
          <c:smooth val="0"/>
          <c:extLst>
            <c:ext xmlns:c16="http://schemas.microsoft.com/office/drawing/2014/chart" uri="{C3380CC4-5D6E-409C-BE32-E72D297353CC}">
              <c16:uniqueId val="{0000000F-E4DB-47BE-8F9A-FC276B10BF4E}"/>
            </c:ext>
          </c:extLst>
        </c:ser>
        <c:ser>
          <c:idx val="16"/>
          <c:order val="16"/>
          <c:tx>
            <c:strRef>
              <c:f>'4-P-I_map'!$V$116</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'4-P-I_map'!$W$116:$AK$116</c:f>
              <c:numCache>
                <c:formatCode>0.0_ </c:formatCode>
                <c:ptCount val="15"/>
                <c:pt idx="0">
                  <c:v>0</c:v>
                </c:pt>
                <c:pt idx="1">
                  <c:v>0</c:v>
                </c:pt>
                <c:pt idx="2">
                  <c:v>66.473975459685818</c:v>
                </c:pt>
                <c:pt idx="3">
                  <c:v>99.554393715778744</c:v>
                </c:pt>
                <c:pt idx="4">
                  <c:v>146.30520375680965</c:v>
                </c:pt>
                <c:pt idx="5">
                  <c:v>237.30234537555333</c:v>
                </c:pt>
                <c:pt idx="6">
                  <c:v>259.50373991788996</c:v>
                </c:pt>
                <c:pt idx="7">
                  <c:v>290.85937759666996</c:v>
                </c:pt>
                <c:pt idx="8">
                  <c:v>334.72454355638274</c:v>
                </c:pt>
                <c:pt idx="9">
                  <c:v>341.12114616897668</c:v>
                </c:pt>
                <c:pt idx="10">
                  <c:v>341.12114616897668</c:v>
                </c:pt>
                <c:pt idx="11">
                  <c:v>341.12114616897668</c:v>
                </c:pt>
                <c:pt idx="12">
                  <c:v>341.12114616897668</c:v>
                </c:pt>
                <c:pt idx="13">
                  <c:v>341.12114616897668</c:v>
                </c:pt>
                <c:pt idx="14">
                  <c:v>0</c:v>
                </c:pt>
              </c:numCache>
            </c:numRef>
          </c:val>
          <c:smooth val="0"/>
          <c:extLst>
            <c:ext xmlns:c16="http://schemas.microsoft.com/office/drawing/2014/chart" uri="{C3380CC4-5D6E-409C-BE32-E72D297353CC}">
              <c16:uniqueId val="{00000010-E4DB-47BE-8F9A-FC276B10BF4E}"/>
            </c:ext>
          </c:extLst>
        </c:ser>
        <c:ser>
          <c:idx val="17"/>
          <c:order val="17"/>
          <c:tx>
            <c:strRef>
              <c:f>'4-P-I_map'!$V$117</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'4-P-I_map'!$W$117:$AK$117</c:f>
              <c:numCache>
                <c:formatCode>0.0_ </c:formatCode>
                <c:ptCount val="15"/>
                <c:pt idx="0">
                  <c:v>0</c:v>
                </c:pt>
                <c:pt idx="1">
                  <c:v>0</c:v>
                </c:pt>
                <c:pt idx="2">
                  <c:v>56.977693251159273</c:v>
                </c:pt>
                <c:pt idx="3">
                  <c:v>85.332337470667497</c:v>
                </c:pt>
                <c:pt idx="4">
                  <c:v>125.40446036297969</c:v>
                </c:pt>
                <c:pt idx="5">
                  <c:v>203.40201032190288</c:v>
                </c:pt>
                <c:pt idx="6">
                  <c:v>222.43177707247713</c:v>
                </c:pt>
                <c:pt idx="7">
                  <c:v>249.30803794000283</c:v>
                </c:pt>
                <c:pt idx="8">
                  <c:v>286.90675161975662</c:v>
                </c:pt>
                <c:pt idx="9">
                  <c:v>319.08961408698622</c:v>
                </c:pt>
                <c:pt idx="10">
                  <c:v>319.08961408698622</c:v>
                </c:pt>
                <c:pt idx="11">
                  <c:v>319.08961408698622</c:v>
                </c:pt>
                <c:pt idx="12">
                  <c:v>319.08961408698622</c:v>
                </c:pt>
                <c:pt idx="13">
                  <c:v>319.08961408698622</c:v>
                </c:pt>
                <c:pt idx="14">
                  <c:v>0</c:v>
                </c:pt>
              </c:numCache>
            </c:numRef>
          </c:val>
          <c:smooth val="0"/>
          <c:extLst>
            <c:ext xmlns:c16="http://schemas.microsoft.com/office/drawing/2014/chart" uri="{C3380CC4-5D6E-409C-BE32-E72D297353CC}">
              <c16:uniqueId val="{00000011-E4DB-47BE-8F9A-FC276B10BF4E}"/>
            </c:ext>
          </c:extLst>
        </c:ser>
        <c:ser>
          <c:idx val="18"/>
          <c:order val="18"/>
          <c:tx>
            <c:strRef>
              <c:f>'4-P-I_map'!$V$118</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'4-P-I_map'!$W$118:$AK$118</c:f>
              <c:numCache>
                <c:formatCode>0.0_ </c:formatCode>
                <c:ptCount val="15"/>
                <c:pt idx="0">
                  <c:v>0</c:v>
                </c:pt>
                <c:pt idx="1">
                  <c:v>0</c:v>
                </c:pt>
                <c:pt idx="2">
                  <c:v>20.526000000000003</c:v>
                </c:pt>
                <c:pt idx="3">
                  <c:v>20.526000000000003</c:v>
                </c:pt>
                <c:pt idx="4">
                  <c:v>20.526000000000003</c:v>
                </c:pt>
                <c:pt idx="5">
                  <c:v>20.526000000000003</c:v>
                </c:pt>
                <c:pt idx="6">
                  <c:v>20.526000000000003</c:v>
                </c:pt>
                <c:pt idx="7">
                  <c:v>20.526000000000003</c:v>
                </c:pt>
                <c:pt idx="8">
                  <c:v>20.526000000000003</c:v>
                </c:pt>
                <c:pt idx="9">
                  <c:v>20.526000000000003</c:v>
                </c:pt>
                <c:pt idx="10">
                  <c:v>20.526000000000003</c:v>
                </c:pt>
                <c:pt idx="11">
                  <c:v>20.526000000000003</c:v>
                </c:pt>
                <c:pt idx="12">
                  <c:v>20.526000000000003</c:v>
                </c:pt>
                <c:pt idx="13">
                  <c:v>20.526000000000003</c:v>
                </c:pt>
                <c:pt idx="14">
                  <c:v>0</c:v>
                </c:pt>
              </c:numCache>
            </c:numRef>
          </c:val>
          <c:smooth val="0"/>
          <c:extLst>
            <c:ext xmlns:c16="http://schemas.microsoft.com/office/drawing/2014/chart" uri="{C3380CC4-5D6E-409C-BE32-E72D297353CC}">
              <c16:uniqueId val="{00000012-E4DB-47BE-8F9A-FC276B10BF4E}"/>
            </c:ext>
          </c:extLst>
        </c:ser>
        <c:ser>
          <c:idx val="19"/>
          <c:order val="19"/>
          <c:tx>
            <c:strRef>
              <c:f>'4-P-I_map'!$V$119</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'4-P-I_map'!$W$119:$AK$119</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E4DB-47BE-8F9A-FC276B10BF4E}"/>
            </c:ext>
          </c:extLst>
        </c:ser>
        <c:ser>
          <c:idx val="20"/>
          <c:order val="20"/>
          <c:tx>
            <c:strRef>
              <c:f>'4-P-I_map'!$V$120</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'4-P-I_map'!$W$120:$AK$120</c:f>
              <c:numCache>
                <c:formatCode>[Red][&lt;0]"NA";0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E4DB-47BE-8F9A-FC276B10BF4E}"/>
            </c:ext>
          </c:extLst>
        </c:ser>
        <c:dLbls>
          <c:showLegendKey val="0"/>
          <c:showVal val="0"/>
          <c:showCatName val="0"/>
          <c:showSerName val="0"/>
          <c:showPercent val="0"/>
          <c:showBubbleSize val="0"/>
        </c:dLbls>
        <c:marker val="1"/>
        <c:smooth val="0"/>
        <c:axId val="573912960"/>
        <c:axId val="573927424"/>
      </c:lineChart>
      <c:catAx>
        <c:axId val="57391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927424"/>
        <c:crosses val="autoZero"/>
        <c:auto val="1"/>
        <c:lblAlgn val="ctr"/>
        <c:lblOffset val="100"/>
        <c:noMultiLvlLbl val="0"/>
      </c:catAx>
      <c:valAx>
        <c:axId val="573927424"/>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91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'4-P-I_map'!$V$100</c:f>
              <c:strCache>
                <c:ptCount val="1"/>
                <c:pt idx="0">
                  <c:v>&lt; -30℃</c:v>
                </c:pt>
              </c:strCache>
            </c:strRef>
          </c:tx>
          <c:spPr>
            <a:solidFill>
              <a:schemeClr val="accent2"/>
            </a:solidFill>
            <a:ln/>
            <a:effectLst/>
            <a:sp3d/>
          </c:spP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'4-P-I_map'!$W$100:$AK$100</c:f>
              <c:numCache>
                <c:formatCode>0.0_ </c:formatCode>
                <c:ptCount val="15"/>
                <c:pt idx="0">
                  <c:v>0</c:v>
                </c:pt>
                <c:pt idx="1">
                  <c:v>0</c:v>
                </c:pt>
                <c:pt idx="2">
                  <c:v>10.286495639616065</c:v>
                </c:pt>
                <c:pt idx="3">
                  <c:v>14.241201925021047</c:v>
                </c:pt>
                <c:pt idx="4">
                  <c:v>18.150098323449608</c:v>
                </c:pt>
                <c:pt idx="5">
                  <c:v>23.625802535141478</c:v>
                </c:pt>
                <c:pt idx="6">
                  <c:v>27.955483202215817</c:v>
                </c:pt>
                <c:pt idx="7">
                  <c:v>32.148629232402008</c:v>
                </c:pt>
                <c:pt idx="8">
                  <c:v>37.649643178368855</c:v>
                </c:pt>
                <c:pt idx="9">
                  <c:v>45.28128970019592</c:v>
                </c:pt>
                <c:pt idx="10">
                  <c:v>56.72722428022611</c:v>
                </c:pt>
                <c:pt idx="11">
                  <c:v>76.34992108057881</c:v>
                </c:pt>
                <c:pt idx="12">
                  <c:v>76.447562595539296</c:v>
                </c:pt>
                <c:pt idx="13">
                  <c:v>83.497854337539636</c:v>
                </c:pt>
                <c:pt idx="14">
                  <c:v>0</c:v>
                </c:pt>
              </c:numCache>
            </c:numRef>
          </c:val>
          <c:extLst>
            <c:ext xmlns:c16="http://schemas.microsoft.com/office/drawing/2014/chart" uri="{C3380CC4-5D6E-409C-BE32-E72D297353CC}">
              <c16:uniqueId val="{00000000-604E-4806-9B75-6FCCAB3EE3AD}"/>
            </c:ext>
          </c:extLst>
        </c:ser>
        <c:ser>
          <c:idx val="1"/>
          <c:order val="1"/>
          <c:tx>
            <c:strRef>
              <c:f>'4-P-I_map'!$V$101</c:f>
              <c:strCache>
                <c:ptCount val="1"/>
                <c:pt idx="0">
                  <c:v>-30℃</c:v>
                </c:pt>
              </c:strCache>
            </c:strRef>
          </c:tx>
          <c:spPr>
            <a:solidFill>
              <a:schemeClr val="accent4"/>
            </a:solidFill>
            <a:ln/>
            <a:effectLst/>
            <a:sp3d/>
          </c:spP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'4-P-I_map'!$W$101:$AK$101</c:f>
              <c:numCache>
                <c:formatCode>0.0_ </c:formatCode>
                <c:ptCount val="15"/>
                <c:pt idx="0">
                  <c:v>0</c:v>
                </c:pt>
                <c:pt idx="1">
                  <c:v>0</c:v>
                </c:pt>
                <c:pt idx="2">
                  <c:v>15.429743459424097</c:v>
                </c:pt>
                <c:pt idx="3">
                  <c:v>21.361802887531567</c:v>
                </c:pt>
                <c:pt idx="4">
                  <c:v>27.225147485174411</c:v>
                </c:pt>
                <c:pt idx="5">
                  <c:v>35.438703802712219</c:v>
                </c:pt>
                <c:pt idx="6">
                  <c:v>44.523108670469171</c:v>
                </c:pt>
                <c:pt idx="7">
                  <c:v>51.278540225489195</c:v>
                </c:pt>
                <c:pt idx="8">
                  <c:v>59.326114476089273</c:v>
                </c:pt>
                <c:pt idx="9">
                  <c:v>70.188936848640594</c:v>
                </c:pt>
                <c:pt idx="10">
                  <c:v>85.181222034506433</c:v>
                </c:pt>
                <c:pt idx="11">
                  <c:v>110.11431411530816</c:v>
                </c:pt>
                <c:pt idx="12">
                  <c:v>110.25513585155733</c:v>
                </c:pt>
                <c:pt idx="13">
                  <c:v>120.42329357190192</c:v>
                </c:pt>
                <c:pt idx="14">
                  <c:v>0</c:v>
                </c:pt>
              </c:numCache>
            </c:numRef>
          </c:val>
          <c:extLst>
            <c:ext xmlns:c16="http://schemas.microsoft.com/office/drawing/2014/chart" uri="{C3380CC4-5D6E-409C-BE32-E72D297353CC}">
              <c16:uniqueId val="{00000001-604E-4806-9B75-6FCCAB3EE3AD}"/>
            </c:ext>
          </c:extLst>
        </c:ser>
        <c:ser>
          <c:idx val="2"/>
          <c:order val="2"/>
          <c:tx>
            <c:strRef>
              <c:f>'4-P-I_map'!$V$102</c:f>
              <c:strCache>
                <c:ptCount val="1"/>
                <c:pt idx="0">
                  <c:v>-25℃</c:v>
                </c:pt>
              </c:strCache>
            </c:strRef>
          </c:tx>
          <c:spPr>
            <a:solidFill>
              <a:schemeClr val="accent6"/>
            </a:solidFill>
            <a:ln/>
            <a:effectLst/>
            <a:sp3d/>
          </c:spP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'4-P-I_map'!$W$102:$AK$102</c:f>
              <c:numCache>
                <c:formatCode>0.0_ </c:formatCode>
                <c:ptCount val="15"/>
                <c:pt idx="0">
                  <c:v>0</c:v>
                </c:pt>
                <c:pt idx="1">
                  <c:v>0</c:v>
                </c:pt>
                <c:pt idx="2">
                  <c:v>19.093669708126278</c:v>
                </c:pt>
                <c:pt idx="3">
                  <c:v>26.408190093081178</c:v>
                </c:pt>
                <c:pt idx="4">
                  <c:v>34.87356833767538</c:v>
                </c:pt>
                <c:pt idx="5">
                  <c:v>48.023776885906635</c:v>
                </c:pt>
                <c:pt idx="6">
                  <c:v>60.453194365569878</c:v>
                </c:pt>
                <c:pt idx="7">
                  <c:v>76.444421607974121</c:v>
                </c:pt>
                <c:pt idx="8">
                  <c:v>86.370184370100247</c:v>
                </c:pt>
                <c:pt idx="9">
                  <c:v>99.097827770625628</c:v>
                </c:pt>
                <c:pt idx="10">
                  <c:v>113.93904216403108</c:v>
                </c:pt>
                <c:pt idx="11">
                  <c:v>138.20274611046619</c:v>
                </c:pt>
                <c:pt idx="12">
                  <c:v>138.37948925978372</c:v>
                </c:pt>
                <c:pt idx="13">
                  <c:v>151.14138430609361</c:v>
                </c:pt>
                <c:pt idx="14">
                  <c:v>0</c:v>
                </c:pt>
              </c:numCache>
            </c:numRef>
          </c:val>
          <c:extLst>
            <c:ext xmlns:c16="http://schemas.microsoft.com/office/drawing/2014/chart" uri="{C3380CC4-5D6E-409C-BE32-E72D297353CC}">
              <c16:uniqueId val="{00000002-604E-4806-9B75-6FCCAB3EE3AD}"/>
            </c:ext>
          </c:extLst>
        </c:ser>
        <c:ser>
          <c:idx val="3"/>
          <c:order val="3"/>
          <c:tx>
            <c:strRef>
              <c:f>'4-P-I_map'!$V$103</c:f>
              <c:strCache>
                <c:ptCount val="1"/>
                <c:pt idx="0">
                  <c:v>-20℃</c:v>
                </c:pt>
              </c:strCache>
            </c:strRef>
          </c:tx>
          <c:spPr>
            <a:solidFill>
              <a:schemeClr val="accent2">
                <a:lumMod val="60000"/>
              </a:schemeClr>
            </a:solidFill>
            <a:ln/>
            <a:effectLst/>
            <a:sp3d/>
          </c:spP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'4-P-I_map'!$W$103:$AK$103</c:f>
              <c:numCache>
                <c:formatCode>0.0_ </c:formatCode>
                <c:ptCount val="15"/>
                <c:pt idx="0">
                  <c:v>0</c:v>
                </c:pt>
                <c:pt idx="1">
                  <c:v>0</c:v>
                </c:pt>
                <c:pt idx="2">
                  <c:v>23.401170715481655</c:v>
                </c:pt>
                <c:pt idx="3">
                  <c:v>32.482981303939638</c:v>
                </c:pt>
                <c:pt idx="4">
                  <c:v>44.094210621633124</c:v>
                </c:pt>
                <c:pt idx="5">
                  <c:v>63.674296540353168</c:v>
                </c:pt>
                <c:pt idx="6">
                  <c:v>78.668850644557665</c:v>
                </c:pt>
                <c:pt idx="7">
                  <c:v>103.12464456893909</c:v>
                </c:pt>
                <c:pt idx="8">
                  <c:v>142.42991265757738</c:v>
                </c:pt>
                <c:pt idx="9">
                  <c:v>168.49717627708637</c:v>
                </c:pt>
                <c:pt idx="10">
                  <c:v>176.58465119843993</c:v>
                </c:pt>
                <c:pt idx="11">
                  <c:v>185.52803338969073</c:v>
                </c:pt>
                <c:pt idx="12">
                  <c:v>185.76529936182831</c:v>
                </c:pt>
                <c:pt idx="13">
                  <c:v>202.89729823235004</c:v>
                </c:pt>
                <c:pt idx="14">
                  <c:v>0</c:v>
                </c:pt>
              </c:numCache>
            </c:numRef>
          </c:val>
          <c:extLst>
            <c:ext xmlns:c16="http://schemas.microsoft.com/office/drawing/2014/chart" uri="{C3380CC4-5D6E-409C-BE32-E72D297353CC}">
              <c16:uniqueId val="{00000003-604E-4806-9B75-6FCCAB3EE3AD}"/>
            </c:ext>
          </c:extLst>
        </c:ser>
        <c:ser>
          <c:idx val="4"/>
          <c:order val="4"/>
          <c:tx>
            <c:strRef>
              <c:f>'4-P-I_map'!$V$104</c:f>
              <c:strCache>
                <c:ptCount val="1"/>
                <c:pt idx="0">
                  <c:v>-15℃</c:v>
                </c:pt>
              </c:strCache>
            </c:strRef>
          </c:tx>
          <c:spPr>
            <a:solidFill>
              <a:schemeClr val="accent4">
                <a:lumMod val="60000"/>
              </a:schemeClr>
            </a:solidFill>
            <a:ln/>
            <a:effectLst/>
            <a:sp3d/>
          </c:spP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'4-P-I_map'!$W$104:$AK$104</c:f>
              <c:numCache>
                <c:formatCode>0.0_ </c:formatCode>
                <c:ptCount val="15"/>
                <c:pt idx="0">
                  <c:v>0</c:v>
                </c:pt>
                <c:pt idx="1">
                  <c:v>0</c:v>
                </c:pt>
                <c:pt idx="2">
                  <c:v>26.467232791671407</c:v>
                </c:pt>
                <c:pt idx="3">
                  <c:v>46.704682594989592</c:v>
                </c:pt>
                <c:pt idx="4">
                  <c:v>65.00712405056322</c:v>
                </c:pt>
                <c:pt idx="5">
                  <c:v>97.823079091019736</c:v>
                </c:pt>
                <c:pt idx="6">
                  <c:v>118.89867903296535</c:v>
                </c:pt>
                <c:pt idx="7">
                  <c:v>152.13735991388708</c:v>
                </c:pt>
                <c:pt idx="8">
                  <c:v>183.80518425532912</c:v>
                </c:pt>
                <c:pt idx="9">
                  <c:v>213.74380128202594</c:v>
                </c:pt>
                <c:pt idx="10">
                  <c:v>224.72235774286432</c:v>
                </c:pt>
                <c:pt idx="11">
                  <c:v>236.94056844765547</c:v>
                </c:pt>
                <c:pt idx="12">
                  <c:v>237.24358429536554</c:v>
                </c:pt>
                <c:pt idx="13">
                  <c:v>259.12311094619656</c:v>
                </c:pt>
                <c:pt idx="14">
                  <c:v>0</c:v>
                </c:pt>
              </c:numCache>
            </c:numRef>
          </c:val>
          <c:extLst>
            <c:ext xmlns:c16="http://schemas.microsoft.com/office/drawing/2014/chart" uri="{C3380CC4-5D6E-409C-BE32-E72D297353CC}">
              <c16:uniqueId val="{00000004-604E-4806-9B75-6FCCAB3EE3AD}"/>
            </c:ext>
          </c:extLst>
        </c:ser>
        <c:ser>
          <c:idx val="5"/>
          <c:order val="5"/>
          <c:tx>
            <c:strRef>
              <c:f>'4-P-I_map'!$V$105</c:f>
              <c:strCache>
                <c:ptCount val="1"/>
                <c:pt idx="0">
                  <c:v>-10℃</c:v>
                </c:pt>
              </c:strCache>
            </c:strRef>
          </c:tx>
          <c:spPr>
            <a:solidFill>
              <a:schemeClr val="accent6">
                <a:lumMod val="60000"/>
              </a:schemeClr>
            </a:solidFill>
            <a:ln/>
            <a:effectLst/>
            <a:sp3d/>
          </c:spP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'4-P-I_map'!$W$105:$AK$105</c:f>
              <c:numCache>
                <c:formatCode>0.0_ </c:formatCode>
                <c:ptCount val="15"/>
                <c:pt idx="0">
                  <c:v>0</c:v>
                </c:pt>
                <c:pt idx="1">
                  <c:v>0</c:v>
                </c:pt>
                <c:pt idx="2">
                  <c:v>31.877775467164838</c:v>
                </c:pt>
                <c:pt idx="3">
                  <c:v>56.891215452374531</c:v>
                </c:pt>
                <c:pt idx="4">
                  <c:v>80.445259773785168</c:v>
                </c:pt>
                <c:pt idx="5">
                  <c:v>124.82712010915627</c:v>
                </c:pt>
                <c:pt idx="6">
                  <c:v>149.16295501090337</c:v>
                </c:pt>
                <c:pt idx="7">
                  <c:v>186.28781504318562</c:v>
                </c:pt>
                <c:pt idx="8">
                  <c:v>222.32074440252396</c:v>
                </c:pt>
                <c:pt idx="9">
                  <c:v>264.98247959712523</c:v>
                </c:pt>
                <c:pt idx="10">
                  <c:v>279.59382237127227</c:v>
                </c:pt>
                <c:pt idx="11">
                  <c:v>295.48070449227896</c:v>
                </c:pt>
                <c:pt idx="12">
                  <c:v>295.85858548049606</c:v>
                </c:pt>
                <c:pt idx="13">
                  <c:v>323.14381565910674</c:v>
                </c:pt>
                <c:pt idx="14">
                  <c:v>0</c:v>
                </c:pt>
              </c:numCache>
            </c:numRef>
          </c:val>
          <c:extLst>
            <c:ext xmlns:c16="http://schemas.microsoft.com/office/drawing/2014/chart" uri="{C3380CC4-5D6E-409C-BE32-E72D297353CC}">
              <c16:uniqueId val="{00000005-604E-4806-9B75-6FCCAB3EE3AD}"/>
            </c:ext>
          </c:extLst>
        </c:ser>
        <c:ser>
          <c:idx val="6"/>
          <c:order val="6"/>
          <c:tx>
            <c:strRef>
              <c:f>'4-P-I_map'!$V$106</c:f>
              <c:strCache>
                <c:ptCount val="1"/>
                <c:pt idx="0">
                  <c:v>-5℃</c:v>
                </c:pt>
              </c:strCache>
            </c:strRef>
          </c:tx>
          <c:spPr>
            <a:solidFill>
              <a:schemeClr val="accent2">
                <a:lumMod val="80000"/>
                <a:lumOff val="20000"/>
              </a:schemeClr>
            </a:solidFill>
            <a:ln/>
            <a:effectLst/>
            <a:sp3d/>
          </c:spP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'4-P-I_map'!$W$106:$AK$106</c:f>
              <c:numCache>
                <c:formatCode>0.0_ </c:formatCode>
                <c:ptCount val="15"/>
                <c:pt idx="0">
                  <c:v>0</c:v>
                </c:pt>
                <c:pt idx="1">
                  <c:v>0</c:v>
                </c:pt>
                <c:pt idx="2">
                  <c:v>38.092338447508396</c:v>
                </c:pt>
                <c:pt idx="3">
                  <c:v>68.974079864738556</c:v>
                </c:pt>
                <c:pt idx="4">
                  <c:v>98.643991225038448</c:v>
                </c:pt>
                <c:pt idx="5">
                  <c:v>156.62430084569672</c:v>
                </c:pt>
                <c:pt idx="6">
                  <c:v>184.15649535536761</c:v>
                </c:pt>
                <c:pt idx="7">
                  <c:v>224.94649380532221</c:v>
                </c:pt>
                <c:pt idx="8">
                  <c:v>265.40426040978321</c:v>
                </c:pt>
                <c:pt idx="9">
                  <c:v>311.96478397748638</c:v>
                </c:pt>
                <c:pt idx="10">
                  <c:v>340.77989626580069</c:v>
                </c:pt>
                <c:pt idx="11">
                  <c:v>360.58152551056082</c:v>
                </c:pt>
                <c:pt idx="12">
                  <c:v>361.0426618931441</c:v>
                </c:pt>
                <c:pt idx="13">
                  <c:v>394.33942128261322</c:v>
                </c:pt>
                <c:pt idx="14">
                  <c:v>0</c:v>
                </c:pt>
              </c:numCache>
            </c:numRef>
          </c:val>
          <c:extLst>
            <c:ext xmlns:c16="http://schemas.microsoft.com/office/drawing/2014/chart" uri="{C3380CC4-5D6E-409C-BE32-E72D297353CC}">
              <c16:uniqueId val="{00000006-604E-4806-9B75-6FCCAB3EE3AD}"/>
            </c:ext>
          </c:extLst>
        </c:ser>
        <c:ser>
          <c:idx val="7"/>
          <c:order val="7"/>
          <c:tx>
            <c:strRef>
              <c:f>'4-P-I_map'!$V$107</c:f>
              <c:strCache>
                <c:ptCount val="1"/>
                <c:pt idx="0">
                  <c:v>0℃</c:v>
                </c:pt>
              </c:strCache>
            </c:strRef>
          </c:tx>
          <c:spPr>
            <a:solidFill>
              <a:schemeClr val="accent4">
                <a:lumMod val="80000"/>
                <a:lumOff val="20000"/>
              </a:schemeClr>
            </a:solidFill>
            <a:ln/>
            <a:effectLst/>
            <a:sp3d/>
          </c:spP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'4-P-I_map'!$W$107:$AK$107</c:f>
              <c:numCache>
                <c:formatCode>0.0_ </c:formatCode>
                <c:ptCount val="15"/>
                <c:pt idx="0">
                  <c:v>0</c:v>
                </c:pt>
                <c:pt idx="1">
                  <c:v>0</c:v>
                </c:pt>
                <c:pt idx="2">
                  <c:v>41.842879821107445</c:v>
                </c:pt>
                <c:pt idx="3">
                  <c:v>77.248165026110144</c:v>
                </c:pt>
                <c:pt idx="4">
                  <c:v>111.82546746722809</c:v>
                </c:pt>
                <c:pt idx="5">
                  <c:v>180.86391178522163</c:v>
                </c:pt>
                <c:pt idx="6">
                  <c:v>209.76988459760645</c:v>
                </c:pt>
                <c:pt idx="7">
                  <c:v>251.76663659375947</c:v>
                </c:pt>
                <c:pt idx="8">
                  <c:v>295.37238043804933</c:v>
                </c:pt>
                <c:pt idx="9">
                  <c:v>344.18704891336716</c:v>
                </c:pt>
                <c:pt idx="10">
                  <c:v>400</c:v>
                </c:pt>
                <c:pt idx="11">
                  <c:v>400</c:v>
                </c:pt>
                <c:pt idx="12">
                  <c:v>400</c:v>
                </c:pt>
                <c:pt idx="13">
                  <c:v>400</c:v>
                </c:pt>
                <c:pt idx="14">
                  <c:v>0</c:v>
                </c:pt>
              </c:numCache>
            </c:numRef>
          </c:val>
          <c:extLst>
            <c:ext xmlns:c16="http://schemas.microsoft.com/office/drawing/2014/chart" uri="{C3380CC4-5D6E-409C-BE32-E72D297353CC}">
              <c16:uniqueId val="{00000007-604E-4806-9B75-6FCCAB3EE3AD}"/>
            </c:ext>
          </c:extLst>
        </c:ser>
        <c:ser>
          <c:idx val="8"/>
          <c:order val="8"/>
          <c:tx>
            <c:strRef>
              <c:f>'4-P-I_map'!$V$108</c:f>
              <c:strCache>
                <c:ptCount val="1"/>
                <c:pt idx="0">
                  <c:v>5℃</c:v>
                </c:pt>
              </c:strCache>
            </c:strRef>
          </c:tx>
          <c:spPr>
            <a:solidFill>
              <a:schemeClr val="accent6">
                <a:lumMod val="80000"/>
                <a:lumOff val="20000"/>
              </a:schemeClr>
            </a:solidFill>
            <a:ln/>
            <a:effectLst/>
            <a:sp3d/>
          </c:spP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'4-P-I_map'!$W$108:$AK$108</c:f>
              <c:numCache>
                <c:formatCode>0.0_ </c:formatCode>
                <c:ptCount val="15"/>
                <c:pt idx="0">
                  <c:v>0</c:v>
                </c:pt>
                <c:pt idx="1">
                  <c:v>0</c:v>
                </c:pt>
                <c:pt idx="2">
                  <c:v>59.525756645264572</c:v>
                </c:pt>
                <c:pt idx="3">
                  <c:v>85.610383859882518</c:v>
                </c:pt>
                <c:pt idx="4">
                  <c:v>125.12988443899143</c:v>
                </c:pt>
                <c:pt idx="5">
                  <c:v>204.88754578776457</c:v>
                </c:pt>
                <c:pt idx="6">
                  <c:v>234.64875788834513</c:v>
                </c:pt>
                <c:pt idx="7">
                  <c:v>277.29114899916874</c:v>
                </c:pt>
                <c:pt idx="8">
                  <c:v>323.9974590845996</c:v>
                </c:pt>
                <c:pt idx="9">
                  <c:v>374.96323482357229</c:v>
                </c:pt>
                <c:pt idx="10">
                  <c:v>400</c:v>
                </c:pt>
                <c:pt idx="11">
                  <c:v>400</c:v>
                </c:pt>
                <c:pt idx="12">
                  <c:v>400</c:v>
                </c:pt>
                <c:pt idx="13">
                  <c:v>400</c:v>
                </c:pt>
                <c:pt idx="14">
                  <c:v>0</c:v>
                </c:pt>
              </c:numCache>
            </c:numRef>
          </c:val>
          <c:extLst>
            <c:ext xmlns:c16="http://schemas.microsoft.com/office/drawing/2014/chart" uri="{C3380CC4-5D6E-409C-BE32-E72D297353CC}">
              <c16:uniqueId val="{00000008-604E-4806-9B75-6FCCAB3EE3AD}"/>
            </c:ext>
          </c:extLst>
        </c:ser>
        <c:ser>
          <c:idx val="9"/>
          <c:order val="9"/>
          <c:tx>
            <c:strRef>
              <c:f>'4-P-I_map'!$V$109</c:f>
              <c:strCache>
                <c:ptCount val="1"/>
                <c:pt idx="0">
                  <c:v>10℃</c:v>
                </c:pt>
              </c:strCache>
            </c:strRef>
          </c:tx>
          <c:spPr>
            <a:solidFill>
              <a:schemeClr val="accent2">
                <a:lumMod val="80000"/>
              </a:schemeClr>
            </a:solidFill>
            <a:ln/>
            <a:effectLst/>
            <a:sp3d/>
          </c:spP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'4-P-I_map'!$W$109:$AK$109</c:f>
              <c:numCache>
                <c:formatCode>0.0_ </c:formatCode>
                <c:ptCount val="15"/>
                <c:pt idx="0">
                  <c:v>0</c:v>
                </c:pt>
                <c:pt idx="1">
                  <c:v>0</c:v>
                </c:pt>
                <c:pt idx="2">
                  <c:v>67.856687324972299</c:v>
                </c:pt>
                <c:pt idx="3">
                  <c:v>93.797447794572193</c:v>
                </c:pt>
                <c:pt idx="4">
                  <c:v>138.15961043952919</c:v>
                </c:pt>
                <c:pt idx="5">
                  <c:v>227.77082119639567</c:v>
                </c:pt>
                <c:pt idx="6">
                  <c:v>257.85454281473261</c:v>
                </c:pt>
                <c:pt idx="7">
                  <c:v>300.6231264322945</c:v>
                </c:pt>
                <c:pt idx="8">
                  <c:v>350.44755712906669</c:v>
                </c:pt>
                <c:pt idx="9">
                  <c:v>400</c:v>
                </c:pt>
                <c:pt idx="10">
                  <c:v>400</c:v>
                </c:pt>
                <c:pt idx="11">
                  <c:v>400</c:v>
                </c:pt>
                <c:pt idx="12">
                  <c:v>400</c:v>
                </c:pt>
                <c:pt idx="13">
                  <c:v>400</c:v>
                </c:pt>
                <c:pt idx="14">
                  <c:v>0</c:v>
                </c:pt>
              </c:numCache>
            </c:numRef>
          </c:val>
          <c:extLst>
            <c:ext xmlns:c16="http://schemas.microsoft.com/office/drawing/2014/chart" uri="{C3380CC4-5D6E-409C-BE32-E72D297353CC}">
              <c16:uniqueId val="{00000009-604E-4806-9B75-6FCCAB3EE3AD}"/>
            </c:ext>
          </c:extLst>
        </c:ser>
        <c:ser>
          <c:idx val="10"/>
          <c:order val="10"/>
          <c:tx>
            <c:strRef>
              <c:f>'4-P-I_map'!$V$110</c:f>
              <c:strCache>
                <c:ptCount val="1"/>
                <c:pt idx="0">
                  <c:v>15℃</c:v>
                </c:pt>
              </c:strCache>
            </c:strRef>
          </c:tx>
          <c:spPr>
            <a:solidFill>
              <a:schemeClr val="accent4">
                <a:lumMod val="80000"/>
              </a:schemeClr>
            </a:solidFill>
            <a:ln/>
            <a:effectLst/>
            <a:sp3d/>
          </c:spP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'4-P-I_map'!$W$110:$AK$110</c:f>
              <c:numCache>
                <c:formatCode>0.0_ </c:formatCode>
                <c:ptCount val="15"/>
                <c:pt idx="0">
                  <c:v>0</c:v>
                </c:pt>
                <c:pt idx="1">
                  <c:v>0</c:v>
                </c:pt>
                <c:pt idx="2">
                  <c:v>71.422745195719727</c:v>
                </c:pt>
                <c:pt idx="3">
                  <c:v>101.47025039676927</c:v>
                </c:pt>
                <c:pt idx="4">
                  <c:v>150.42161620315946</c:v>
                </c:pt>
                <c:pt idx="5">
                  <c:v>248.4960062711969</c:v>
                </c:pt>
                <c:pt idx="6">
                  <c:v>278.39121447324982</c:v>
                </c:pt>
                <c:pt idx="7">
                  <c:v>320.84003255215021</c:v>
                </c:pt>
                <c:pt idx="8">
                  <c:v>373.87514621009115</c:v>
                </c:pt>
                <c:pt idx="9">
                  <c:v>400</c:v>
                </c:pt>
                <c:pt idx="10">
                  <c:v>400</c:v>
                </c:pt>
                <c:pt idx="11">
                  <c:v>400</c:v>
                </c:pt>
                <c:pt idx="12">
                  <c:v>400</c:v>
                </c:pt>
                <c:pt idx="13">
                  <c:v>400</c:v>
                </c:pt>
                <c:pt idx="14">
                  <c:v>0</c:v>
                </c:pt>
              </c:numCache>
            </c:numRef>
          </c:val>
          <c:extLst>
            <c:ext xmlns:c16="http://schemas.microsoft.com/office/drawing/2014/chart" uri="{C3380CC4-5D6E-409C-BE32-E72D297353CC}">
              <c16:uniqueId val="{0000000A-604E-4806-9B75-6FCCAB3EE3AD}"/>
            </c:ext>
          </c:extLst>
        </c:ser>
        <c:ser>
          <c:idx val="11"/>
          <c:order val="11"/>
          <c:tx>
            <c:strRef>
              <c:f>'4-P-I_map'!$V$111</c:f>
              <c:strCache>
                <c:ptCount val="1"/>
                <c:pt idx="0">
                  <c:v>20℃</c:v>
                </c:pt>
              </c:strCache>
            </c:strRef>
          </c:tx>
          <c:spPr>
            <a:solidFill>
              <a:schemeClr val="accent6">
                <a:lumMod val="80000"/>
              </a:schemeClr>
            </a:solidFill>
            <a:ln/>
            <a:effectLst/>
            <a:sp3d/>
          </c:spP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'4-P-I_map'!$W$111:$AK$111</c:f>
              <c:numCache>
                <c:formatCode>0.0_ </c:formatCode>
                <c:ptCount val="15"/>
                <c:pt idx="0">
                  <c:v>0</c:v>
                </c:pt>
                <c:pt idx="1">
                  <c:v>0</c:v>
                </c:pt>
                <c:pt idx="2">
                  <c:v>82.582525523640058</c:v>
                </c:pt>
                <c:pt idx="3">
                  <c:v>120.37055180710614</c:v>
                </c:pt>
                <c:pt idx="4">
                  <c:v>177.85334650598872</c:v>
                </c:pt>
                <c:pt idx="5">
                  <c:v>291.76030422043488</c:v>
                </c:pt>
                <c:pt idx="6">
                  <c:v>322.82753380481108</c:v>
                </c:pt>
                <c:pt idx="7">
                  <c:v>366.70072925284262</c:v>
                </c:pt>
                <c:pt idx="8">
                  <c:v>400</c:v>
                </c:pt>
                <c:pt idx="9">
                  <c:v>400</c:v>
                </c:pt>
                <c:pt idx="10">
                  <c:v>400</c:v>
                </c:pt>
                <c:pt idx="11">
                  <c:v>400</c:v>
                </c:pt>
                <c:pt idx="12">
                  <c:v>400</c:v>
                </c:pt>
                <c:pt idx="13">
                  <c:v>400</c:v>
                </c:pt>
                <c:pt idx="14">
                  <c:v>0</c:v>
                </c:pt>
              </c:numCache>
            </c:numRef>
          </c:val>
          <c:extLst>
            <c:ext xmlns:c16="http://schemas.microsoft.com/office/drawing/2014/chart" uri="{C3380CC4-5D6E-409C-BE32-E72D297353CC}">
              <c16:uniqueId val="{0000000B-604E-4806-9B75-6FCCAB3EE3AD}"/>
            </c:ext>
          </c:extLst>
        </c:ser>
        <c:ser>
          <c:idx val="12"/>
          <c:order val="12"/>
          <c:tx>
            <c:strRef>
              <c:f>'4-P-I_map'!$V$112</c:f>
              <c:strCache>
                <c:ptCount val="1"/>
                <c:pt idx="0">
                  <c:v>25℃</c:v>
                </c:pt>
              </c:strCache>
            </c:strRef>
          </c:tx>
          <c:spPr>
            <a:solidFill>
              <a:schemeClr val="accent2">
                <a:lumMod val="60000"/>
                <a:lumOff val="40000"/>
              </a:schemeClr>
            </a:solidFill>
            <a:ln/>
            <a:effectLst/>
            <a:sp3d/>
          </c:spP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'4-P-I_map'!$W$112:$AK$112</c:f>
              <c:numCache>
                <c:formatCode>0.0_ </c:formatCode>
                <c:ptCount val="15"/>
                <c:pt idx="0">
                  <c:v>0</c:v>
                </c:pt>
                <c:pt idx="1">
                  <c:v>0</c:v>
                </c:pt>
                <c:pt idx="2">
                  <c:v>94.962822085265458</c:v>
                </c:pt>
                <c:pt idx="3">
                  <c:v>142.2205624511125</c:v>
                </c:pt>
                <c:pt idx="4">
                  <c:v>209.0074339382995</c:v>
                </c:pt>
                <c:pt idx="5">
                  <c:v>339.0033505365048</c:v>
                </c:pt>
                <c:pt idx="6">
                  <c:v>370.71962845412855</c:v>
                </c:pt>
                <c:pt idx="7">
                  <c:v>400</c:v>
                </c:pt>
                <c:pt idx="8">
                  <c:v>400</c:v>
                </c:pt>
                <c:pt idx="9">
                  <c:v>400</c:v>
                </c:pt>
                <c:pt idx="10">
                  <c:v>400</c:v>
                </c:pt>
                <c:pt idx="11">
                  <c:v>400</c:v>
                </c:pt>
                <c:pt idx="12">
                  <c:v>400</c:v>
                </c:pt>
                <c:pt idx="13">
                  <c:v>400</c:v>
                </c:pt>
                <c:pt idx="14">
                  <c:v>0</c:v>
                </c:pt>
              </c:numCache>
            </c:numRef>
          </c:val>
          <c:extLst>
            <c:ext xmlns:c16="http://schemas.microsoft.com/office/drawing/2014/chart" uri="{C3380CC4-5D6E-409C-BE32-E72D297353CC}">
              <c16:uniqueId val="{0000000C-604E-4806-9B75-6FCCAB3EE3AD}"/>
            </c:ext>
          </c:extLst>
        </c:ser>
        <c:ser>
          <c:idx val="13"/>
          <c:order val="13"/>
          <c:tx>
            <c:strRef>
              <c:f>'4-P-I_map'!$V$113</c:f>
              <c:strCache>
                <c:ptCount val="1"/>
                <c:pt idx="0">
                  <c:v>30℃</c:v>
                </c:pt>
              </c:strCache>
            </c:strRef>
          </c:tx>
          <c:spPr>
            <a:solidFill>
              <a:schemeClr val="accent4">
                <a:lumMod val="60000"/>
                <a:lumOff val="40000"/>
              </a:schemeClr>
            </a:solidFill>
            <a:ln/>
            <a:effectLst/>
            <a:sp3d/>
          </c:spP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'4-P-I_map'!$W$113:$AK$113</c:f>
              <c:numCache>
                <c:formatCode>0.0_ </c:formatCode>
                <c:ptCount val="15"/>
                <c:pt idx="0">
                  <c:v>0</c:v>
                </c:pt>
                <c:pt idx="1">
                  <c:v>0</c:v>
                </c:pt>
                <c:pt idx="2">
                  <c:v>94.962822085265458</c:v>
                </c:pt>
                <c:pt idx="3">
                  <c:v>142.2205624511125</c:v>
                </c:pt>
                <c:pt idx="4">
                  <c:v>209.0074339382995</c:v>
                </c:pt>
                <c:pt idx="5">
                  <c:v>339.0033505365048</c:v>
                </c:pt>
                <c:pt idx="6">
                  <c:v>370.71962845412855</c:v>
                </c:pt>
                <c:pt idx="7">
                  <c:v>400</c:v>
                </c:pt>
                <c:pt idx="8">
                  <c:v>400</c:v>
                </c:pt>
                <c:pt idx="9">
                  <c:v>400</c:v>
                </c:pt>
                <c:pt idx="10">
                  <c:v>400</c:v>
                </c:pt>
                <c:pt idx="11">
                  <c:v>400</c:v>
                </c:pt>
                <c:pt idx="12">
                  <c:v>400</c:v>
                </c:pt>
                <c:pt idx="13">
                  <c:v>400</c:v>
                </c:pt>
                <c:pt idx="14">
                  <c:v>0</c:v>
                </c:pt>
              </c:numCache>
            </c:numRef>
          </c:val>
          <c:extLst>
            <c:ext xmlns:c16="http://schemas.microsoft.com/office/drawing/2014/chart" uri="{C3380CC4-5D6E-409C-BE32-E72D297353CC}">
              <c16:uniqueId val="{0000000D-604E-4806-9B75-6FCCAB3EE3AD}"/>
            </c:ext>
          </c:extLst>
        </c:ser>
        <c:ser>
          <c:idx val="14"/>
          <c:order val="14"/>
          <c:tx>
            <c:strRef>
              <c:f>'4-P-I_map'!$V$114</c:f>
              <c:strCache>
                <c:ptCount val="1"/>
                <c:pt idx="0">
                  <c:v>35℃</c:v>
                </c:pt>
              </c:strCache>
            </c:strRef>
          </c:tx>
          <c:spPr>
            <a:solidFill>
              <a:schemeClr val="accent6">
                <a:lumMod val="60000"/>
                <a:lumOff val="40000"/>
              </a:schemeClr>
            </a:solidFill>
            <a:ln/>
            <a:effectLst/>
            <a:sp3d/>
          </c:spP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'4-P-I_map'!$W$114:$AK$114</c:f>
              <c:numCache>
                <c:formatCode>0.0_ </c:formatCode>
                <c:ptCount val="15"/>
                <c:pt idx="0">
                  <c:v>0</c:v>
                </c:pt>
                <c:pt idx="1">
                  <c:v>0</c:v>
                </c:pt>
                <c:pt idx="2">
                  <c:v>94.962822085265458</c:v>
                </c:pt>
                <c:pt idx="3">
                  <c:v>142.2205624511125</c:v>
                </c:pt>
                <c:pt idx="4">
                  <c:v>209.0074339382995</c:v>
                </c:pt>
                <c:pt idx="5">
                  <c:v>339.0033505365048</c:v>
                </c:pt>
                <c:pt idx="6">
                  <c:v>370.71962845412855</c:v>
                </c:pt>
                <c:pt idx="7">
                  <c:v>381.38503569823689</c:v>
                </c:pt>
                <c:pt idx="8">
                  <c:v>381.38503569823689</c:v>
                </c:pt>
                <c:pt idx="9">
                  <c:v>381.38503569823689</c:v>
                </c:pt>
                <c:pt idx="10">
                  <c:v>381.38503569823689</c:v>
                </c:pt>
                <c:pt idx="11">
                  <c:v>381.38503569823689</c:v>
                </c:pt>
                <c:pt idx="12">
                  <c:v>381.38503569823689</c:v>
                </c:pt>
                <c:pt idx="13">
                  <c:v>381.38503569823689</c:v>
                </c:pt>
                <c:pt idx="14">
                  <c:v>0</c:v>
                </c:pt>
              </c:numCache>
            </c:numRef>
          </c:val>
          <c:extLst>
            <c:ext xmlns:c16="http://schemas.microsoft.com/office/drawing/2014/chart" uri="{C3380CC4-5D6E-409C-BE32-E72D297353CC}">
              <c16:uniqueId val="{0000000E-604E-4806-9B75-6FCCAB3EE3AD}"/>
            </c:ext>
          </c:extLst>
        </c:ser>
        <c:ser>
          <c:idx val="15"/>
          <c:order val="15"/>
          <c:tx>
            <c:strRef>
              <c:f>'4-P-I_map'!$V$115</c:f>
              <c:strCache>
                <c:ptCount val="1"/>
                <c:pt idx="0">
                  <c:v>40℃</c:v>
                </c:pt>
              </c:strCache>
            </c:strRef>
          </c:tx>
          <c:spPr>
            <a:solidFill>
              <a:schemeClr val="accent2">
                <a:lumMod val="50000"/>
              </a:schemeClr>
            </a:solidFill>
            <a:ln/>
            <a:effectLst/>
            <a:sp3d/>
          </c:spP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'4-P-I_map'!$W$115:$AK$115</c:f>
              <c:numCache>
                <c:formatCode>0.0_ </c:formatCode>
                <c:ptCount val="15"/>
                <c:pt idx="0">
                  <c:v>0</c:v>
                </c:pt>
                <c:pt idx="1">
                  <c:v>0</c:v>
                </c:pt>
                <c:pt idx="2">
                  <c:v>75.970257668212369</c:v>
                </c:pt>
                <c:pt idx="3">
                  <c:v>113.77644996089001</c:v>
                </c:pt>
                <c:pt idx="4">
                  <c:v>167.20594715063962</c:v>
                </c:pt>
                <c:pt idx="5">
                  <c:v>271.20268042920384</c:v>
                </c:pt>
                <c:pt idx="6">
                  <c:v>296.57570276330284</c:v>
                </c:pt>
                <c:pt idx="7">
                  <c:v>332.41071725333717</c:v>
                </c:pt>
                <c:pt idx="8">
                  <c:v>361.81361349331632</c:v>
                </c:pt>
                <c:pt idx="9">
                  <c:v>361.81361349331632</c:v>
                </c:pt>
                <c:pt idx="10">
                  <c:v>361.81361349331632</c:v>
                </c:pt>
                <c:pt idx="11">
                  <c:v>361.81361349331632</c:v>
                </c:pt>
                <c:pt idx="12">
                  <c:v>361.81361349331632</c:v>
                </c:pt>
                <c:pt idx="13">
                  <c:v>361.81361349331632</c:v>
                </c:pt>
                <c:pt idx="14">
                  <c:v>0</c:v>
                </c:pt>
              </c:numCache>
            </c:numRef>
          </c:val>
          <c:extLst>
            <c:ext xmlns:c16="http://schemas.microsoft.com/office/drawing/2014/chart" uri="{C3380CC4-5D6E-409C-BE32-E72D297353CC}">
              <c16:uniqueId val="{0000000F-604E-4806-9B75-6FCCAB3EE3AD}"/>
            </c:ext>
          </c:extLst>
        </c:ser>
        <c:ser>
          <c:idx val="16"/>
          <c:order val="16"/>
          <c:tx>
            <c:strRef>
              <c:f>'4-P-I_map'!$V$116</c:f>
              <c:strCache>
                <c:ptCount val="1"/>
                <c:pt idx="0">
                  <c:v>45℃</c:v>
                </c:pt>
              </c:strCache>
            </c:strRef>
          </c:tx>
          <c:spPr>
            <a:solidFill>
              <a:schemeClr val="accent4">
                <a:lumMod val="50000"/>
              </a:schemeClr>
            </a:solidFill>
            <a:ln/>
            <a:effectLst/>
            <a:sp3d/>
          </c:spP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'4-P-I_map'!$W$116:$AK$116</c:f>
              <c:numCache>
                <c:formatCode>0.0_ </c:formatCode>
                <c:ptCount val="15"/>
                <c:pt idx="0">
                  <c:v>0</c:v>
                </c:pt>
                <c:pt idx="1">
                  <c:v>0</c:v>
                </c:pt>
                <c:pt idx="2">
                  <c:v>66.473975459685818</c:v>
                </c:pt>
                <c:pt idx="3">
                  <c:v>99.554393715778744</c:v>
                </c:pt>
                <c:pt idx="4">
                  <c:v>146.30520375680965</c:v>
                </c:pt>
                <c:pt idx="5">
                  <c:v>237.30234537555333</c:v>
                </c:pt>
                <c:pt idx="6">
                  <c:v>259.50373991788996</c:v>
                </c:pt>
                <c:pt idx="7">
                  <c:v>290.85937759666996</c:v>
                </c:pt>
                <c:pt idx="8">
                  <c:v>334.72454355638274</c:v>
                </c:pt>
                <c:pt idx="9">
                  <c:v>341.12114616897668</c:v>
                </c:pt>
                <c:pt idx="10">
                  <c:v>341.12114616897668</c:v>
                </c:pt>
                <c:pt idx="11">
                  <c:v>341.12114616897668</c:v>
                </c:pt>
                <c:pt idx="12">
                  <c:v>341.12114616897668</c:v>
                </c:pt>
                <c:pt idx="13">
                  <c:v>341.12114616897668</c:v>
                </c:pt>
                <c:pt idx="14">
                  <c:v>0</c:v>
                </c:pt>
              </c:numCache>
            </c:numRef>
          </c:val>
          <c:extLst>
            <c:ext xmlns:c16="http://schemas.microsoft.com/office/drawing/2014/chart" uri="{C3380CC4-5D6E-409C-BE32-E72D297353CC}">
              <c16:uniqueId val="{00000010-604E-4806-9B75-6FCCAB3EE3AD}"/>
            </c:ext>
          </c:extLst>
        </c:ser>
        <c:ser>
          <c:idx val="17"/>
          <c:order val="17"/>
          <c:tx>
            <c:strRef>
              <c:f>'4-P-I_map'!$V$117</c:f>
              <c:strCache>
                <c:ptCount val="1"/>
                <c:pt idx="0">
                  <c:v>50℃</c:v>
                </c:pt>
              </c:strCache>
            </c:strRef>
          </c:tx>
          <c:spPr>
            <a:solidFill>
              <a:schemeClr val="accent6">
                <a:lumMod val="50000"/>
              </a:schemeClr>
            </a:solidFill>
            <a:ln/>
            <a:effectLst/>
            <a:sp3d/>
          </c:spP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'4-P-I_map'!$W$117:$AK$117</c:f>
              <c:numCache>
                <c:formatCode>0.0_ </c:formatCode>
                <c:ptCount val="15"/>
                <c:pt idx="0">
                  <c:v>0</c:v>
                </c:pt>
                <c:pt idx="1">
                  <c:v>0</c:v>
                </c:pt>
                <c:pt idx="2">
                  <c:v>56.977693251159273</c:v>
                </c:pt>
                <c:pt idx="3">
                  <c:v>85.332337470667497</c:v>
                </c:pt>
                <c:pt idx="4">
                  <c:v>125.40446036297969</c:v>
                </c:pt>
                <c:pt idx="5">
                  <c:v>203.40201032190288</c:v>
                </c:pt>
                <c:pt idx="6">
                  <c:v>222.43177707247713</c:v>
                </c:pt>
                <c:pt idx="7">
                  <c:v>249.30803794000283</c:v>
                </c:pt>
                <c:pt idx="8">
                  <c:v>286.90675161975662</c:v>
                </c:pt>
                <c:pt idx="9">
                  <c:v>319.08961408698622</c:v>
                </c:pt>
                <c:pt idx="10">
                  <c:v>319.08961408698622</c:v>
                </c:pt>
                <c:pt idx="11">
                  <c:v>319.08961408698622</c:v>
                </c:pt>
                <c:pt idx="12">
                  <c:v>319.08961408698622</c:v>
                </c:pt>
                <c:pt idx="13">
                  <c:v>319.08961408698622</c:v>
                </c:pt>
                <c:pt idx="14">
                  <c:v>0</c:v>
                </c:pt>
              </c:numCache>
            </c:numRef>
          </c:val>
          <c:extLst>
            <c:ext xmlns:c16="http://schemas.microsoft.com/office/drawing/2014/chart" uri="{C3380CC4-5D6E-409C-BE32-E72D297353CC}">
              <c16:uniqueId val="{00000011-604E-4806-9B75-6FCCAB3EE3AD}"/>
            </c:ext>
          </c:extLst>
        </c:ser>
        <c:ser>
          <c:idx val="18"/>
          <c:order val="18"/>
          <c:tx>
            <c:strRef>
              <c:f>'4-P-I_map'!$V$118</c:f>
              <c:strCache>
                <c:ptCount val="1"/>
                <c:pt idx="0">
                  <c:v>55℃</c:v>
                </c:pt>
              </c:strCache>
            </c:strRef>
          </c:tx>
          <c:spPr>
            <a:solidFill>
              <a:schemeClr val="accent2">
                <a:lumMod val="70000"/>
                <a:lumOff val="30000"/>
              </a:schemeClr>
            </a:solidFill>
            <a:ln/>
            <a:effectLst/>
            <a:sp3d/>
          </c:spP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'4-P-I_map'!$W$118:$AK$118</c:f>
              <c:numCache>
                <c:formatCode>0.0_ </c:formatCode>
                <c:ptCount val="15"/>
                <c:pt idx="0">
                  <c:v>0</c:v>
                </c:pt>
                <c:pt idx="1">
                  <c:v>0</c:v>
                </c:pt>
                <c:pt idx="2">
                  <c:v>20.526000000000003</c:v>
                </c:pt>
                <c:pt idx="3">
                  <c:v>20.526000000000003</c:v>
                </c:pt>
                <c:pt idx="4">
                  <c:v>20.526000000000003</c:v>
                </c:pt>
                <c:pt idx="5">
                  <c:v>20.526000000000003</c:v>
                </c:pt>
                <c:pt idx="6">
                  <c:v>20.526000000000003</c:v>
                </c:pt>
                <c:pt idx="7">
                  <c:v>20.526000000000003</c:v>
                </c:pt>
                <c:pt idx="8">
                  <c:v>20.526000000000003</c:v>
                </c:pt>
                <c:pt idx="9">
                  <c:v>20.526000000000003</c:v>
                </c:pt>
                <c:pt idx="10">
                  <c:v>20.526000000000003</c:v>
                </c:pt>
                <c:pt idx="11">
                  <c:v>20.526000000000003</c:v>
                </c:pt>
                <c:pt idx="12">
                  <c:v>20.526000000000003</c:v>
                </c:pt>
                <c:pt idx="13">
                  <c:v>20.526000000000003</c:v>
                </c:pt>
                <c:pt idx="14">
                  <c:v>0</c:v>
                </c:pt>
              </c:numCache>
            </c:numRef>
          </c:val>
          <c:extLst>
            <c:ext xmlns:c16="http://schemas.microsoft.com/office/drawing/2014/chart" uri="{C3380CC4-5D6E-409C-BE32-E72D297353CC}">
              <c16:uniqueId val="{00000012-604E-4806-9B75-6FCCAB3EE3AD}"/>
            </c:ext>
          </c:extLst>
        </c:ser>
        <c:ser>
          <c:idx val="19"/>
          <c:order val="19"/>
          <c:tx>
            <c:strRef>
              <c:f>'4-P-I_map'!$V$119</c:f>
              <c:strCache>
                <c:ptCount val="1"/>
                <c:pt idx="0">
                  <c:v>60℃</c:v>
                </c:pt>
              </c:strCache>
            </c:strRef>
          </c:tx>
          <c:spPr>
            <a:solidFill>
              <a:schemeClr val="accent4">
                <a:lumMod val="70000"/>
                <a:lumOff val="30000"/>
              </a:schemeClr>
            </a:solidFill>
            <a:ln/>
            <a:effectLst/>
            <a:sp3d/>
          </c:spPr>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'4-P-I_map'!$W$119:$AK$119</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604E-4806-9B75-6FCCAB3EE3AD}"/>
            </c:ext>
          </c:extLst>
        </c:ser>
        <c:ser>
          <c:idx val="20"/>
          <c:order val="20"/>
          <c:tx>
            <c:strRef>
              <c:f>'4-P-I_map'!$V$120</c:f>
              <c:strCache>
                <c:ptCount val="1"/>
                <c:pt idx="0">
                  <c:v>65℃</c:v>
                </c:pt>
              </c:strCache>
            </c:strRef>
          </c:tx>
          <c:cat>
            <c:strRef>
              <c:f>'4-P-I_map'!$W$99:$AK$99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'4-P-I_map'!$W$120:$AK$120</c:f>
              <c:numCache>
                <c:formatCode>[Red][&lt;0]"NA";0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604E-4806-9B75-6FCCAB3EE3AD}"/>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574026112"/>
        <c:axId val="574027648"/>
        <c:axId val="573996544"/>
      </c:surface3DChart>
      <c:catAx>
        <c:axId val="574026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4027648"/>
        <c:crosses val="autoZero"/>
        <c:auto val="1"/>
        <c:lblAlgn val="ctr"/>
        <c:lblOffset val="100"/>
        <c:noMultiLvlLbl val="0"/>
      </c:catAx>
      <c:valAx>
        <c:axId val="574027648"/>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4026112"/>
        <c:crosses val="autoZero"/>
        <c:crossBetween val="midCat"/>
      </c:valAx>
      <c:serAx>
        <c:axId val="57399654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4027648"/>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'4-P-I_map'!$D$143</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'4-P-I_map'!$E$143:$S$143</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8A37-40AF-8BC8-1B1FA3F27C15}"/>
            </c:ext>
          </c:extLst>
        </c:ser>
        <c:ser>
          <c:idx val="1"/>
          <c:order val="1"/>
          <c:tx>
            <c:strRef>
              <c:f>'4-P-I_map'!$D$144</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'4-P-I_map'!$E$144:$S$144</c:f>
              <c:numCache>
                <c:formatCode>0.0_ </c:formatCode>
                <c:ptCount val="15"/>
                <c:pt idx="0">
                  <c:v>0</c:v>
                </c:pt>
                <c:pt idx="1">
                  <c:v>0.58014552896290028</c:v>
                </c:pt>
                <c:pt idx="2">
                  <c:v>0.62650351575717367</c:v>
                </c:pt>
                <c:pt idx="3">
                  <c:v>0.56337146512336733</c:v>
                </c:pt>
                <c:pt idx="4">
                  <c:v>0.49771913060058898</c:v>
                </c:pt>
                <c:pt idx="5">
                  <c:v>0.41890552156426919</c:v>
                </c:pt>
                <c:pt idx="6">
                  <c:v>0.33547788622286673</c:v>
                </c:pt>
                <c:pt idx="7">
                  <c:v>0.25159727731062337</c:v>
                </c:pt>
                <c:pt idx="8">
                  <c:v>0.24792395872485959</c:v>
                </c:pt>
                <c:pt idx="9">
                  <c:v>0.24441620344385548</c:v>
                </c:pt>
                <c:pt idx="10">
                  <c:v>0.23371066987905975</c:v>
                </c:pt>
                <c:pt idx="11">
                  <c:v>0.21420704185832229</c:v>
                </c:pt>
                <c:pt idx="12">
                  <c:v>0.15703311947537887</c:v>
                </c:pt>
                <c:pt idx="13">
                  <c:v>0</c:v>
                </c:pt>
                <c:pt idx="14">
                  <c:v>0</c:v>
                </c:pt>
              </c:numCache>
            </c:numRef>
          </c:val>
          <c:smooth val="0"/>
          <c:extLst>
            <c:ext xmlns:c16="http://schemas.microsoft.com/office/drawing/2014/chart" uri="{C3380CC4-5D6E-409C-BE32-E72D297353CC}">
              <c16:uniqueId val="{00000001-8A37-40AF-8BC8-1B1FA3F27C15}"/>
            </c:ext>
          </c:extLst>
        </c:ser>
        <c:ser>
          <c:idx val="2"/>
          <c:order val="2"/>
          <c:tx>
            <c:strRef>
              <c:f>'4-P-I_map'!$D$145</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'4-P-I_map'!$E$145:$S$145</c:f>
              <c:numCache>
                <c:formatCode>0.0_ </c:formatCode>
                <c:ptCount val="15"/>
                <c:pt idx="0">
                  <c:v>0</c:v>
                </c:pt>
                <c:pt idx="1">
                  <c:v>1.1602910579258006</c:v>
                </c:pt>
                <c:pt idx="2">
                  <c:v>1.2530070315143473</c:v>
                </c:pt>
                <c:pt idx="3">
                  <c:v>1.1267429302467347</c:v>
                </c:pt>
                <c:pt idx="4">
                  <c:v>0.99543826120117795</c:v>
                </c:pt>
                <c:pt idx="5">
                  <c:v>0.83781104312853838</c:v>
                </c:pt>
                <c:pt idx="6">
                  <c:v>0.67095577244573346</c:v>
                </c:pt>
                <c:pt idx="7">
                  <c:v>0.50319455462124674</c:v>
                </c:pt>
                <c:pt idx="8">
                  <c:v>0.49584791744971918</c:v>
                </c:pt>
                <c:pt idx="9">
                  <c:v>0.48883240688771096</c:v>
                </c:pt>
                <c:pt idx="10">
                  <c:v>0.4674213397581195</c:v>
                </c:pt>
                <c:pt idx="11">
                  <c:v>0.42841408371664458</c:v>
                </c:pt>
                <c:pt idx="12">
                  <c:v>0.31406623895075775</c:v>
                </c:pt>
                <c:pt idx="13">
                  <c:v>0</c:v>
                </c:pt>
                <c:pt idx="14">
                  <c:v>0</c:v>
                </c:pt>
              </c:numCache>
            </c:numRef>
          </c:val>
          <c:smooth val="0"/>
          <c:extLst>
            <c:ext xmlns:c16="http://schemas.microsoft.com/office/drawing/2014/chart" uri="{C3380CC4-5D6E-409C-BE32-E72D297353CC}">
              <c16:uniqueId val="{00000002-8A37-40AF-8BC8-1B1FA3F27C15}"/>
            </c:ext>
          </c:extLst>
        </c:ser>
        <c:ser>
          <c:idx val="3"/>
          <c:order val="3"/>
          <c:tx>
            <c:strRef>
              <c:f>'4-P-I_map'!$D$146</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'4-P-I_map'!$E$146:$S$146</c:f>
              <c:numCache>
                <c:formatCode>0.0_ </c:formatCode>
                <c:ptCount val="15"/>
                <c:pt idx="0">
                  <c:v>0</c:v>
                </c:pt>
                <c:pt idx="1">
                  <c:v>2.3205821158516011</c:v>
                </c:pt>
                <c:pt idx="2">
                  <c:v>2.5060140630286947</c:v>
                </c:pt>
                <c:pt idx="3">
                  <c:v>2.2534858604934693</c:v>
                </c:pt>
                <c:pt idx="4">
                  <c:v>1.9908765224023559</c:v>
                </c:pt>
                <c:pt idx="5">
                  <c:v>1.6756220862570768</c:v>
                </c:pt>
                <c:pt idx="6">
                  <c:v>1.3419115448914669</c:v>
                </c:pt>
                <c:pt idx="7">
                  <c:v>1.0063891092424935</c:v>
                </c:pt>
                <c:pt idx="8">
                  <c:v>0.99169583489943836</c:v>
                </c:pt>
                <c:pt idx="9">
                  <c:v>0.97766481377542191</c:v>
                </c:pt>
                <c:pt idx="10">
                  <c:v>0.93484267951623901</c:v>
                </c:pt>
                <c:pt idx="11">
                  <c:v>0.85682816743328916</c:v>
                </c:pt>
                <c:pt idx="12">
                  <c:v>0.6281324779015155</c:v>
                </c:pt>
                <c:pt idx="13">
                  <c:v>0</c:v>
                </c:pt>
                <c:pt idx="14">
                  <c:v>0</c:v>
                </c:pt>
              </c:numCache>
            </c:numRef>
          </c:val>
          <c:smooth val="0"/>
          <c:extLst>
            <c:ext xmlns:c16="http://schemas.microsoft.com/office/drawing/2014/chart" uri="{C3380CC4-5D6E-409C-BE32-E72D297353CC}">
              <c16:uniqueId val="{00000003-8A37-40AF-8BC8-1B1FA3F27C15}"/>
            </c:ext>
          </c:extLst>
        </c:ser>
        <c:ser>
          <c:idx val="4"/>
          <c:order val="4"/>
          <c:tx>
            <c:strRef>
              <c:f>'4-P-I_map'!$D$147</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'4-P-I_map'!$E$147:$S$147</c:f>
              <c:numCache>
                <c:formatCode>0.0_ </c:formatCode>
                <c:ptCount val="15"/>
                <c:pt idx="0">
                  <c:v>0</c:v>
                </c:pt>
                <c:pt idx="1">
                  <c:v>4.423804460642657</c:v>
                </c:pt>
                <c:pt idx="2">
                  <c:v>4.7772996761164874</c:v>
                </c:pt>
                <c:pt idx="3">
                  <c:v>4.234260446239948</c:v>
                </c:pt>
                <c:pt idx="4">
                  <c:v>3.6469366735410294</c:v>
                </c:pt>
                <c:pt idx="5">
                  <c:v>3.1861438784689824</c:v>
                </c:pt>
                <c:pt idx="6">
                  <c:v>2.6682681315169274</c:v>
                </c:pt>
                <c:pt idx="7">
                  <c:v>2.1470712911679088</c:v>
                </c:pt>
                <c:pt idx="8">
                  <c:v>2.0009185576067359</c:v>
                </c:pt>
                <c:pt idx="9">
                  <c:v>1.8547960300064537</c:v>
                </c:pt>
                <c:pt idx="10">
                  <c:v>1.7656855068698172</c:v>
                </c:pt>
                <c:pt idx="11">
                  <c:v>1.5858656593354112</c:v>
                </c:pt>
                <c:pt idx="12">
                  <c:v>1.1106728014514695</c:v>
                </c:pt>
                <c:pt idx="13">
                  <c:v>0</c:v>
                </c:pt>
                <c:pt idx="14">
                  <c:v>0</c:v>
                </c:pt>
              </c:numCache>
            </c:numRef>
          </c:val>
          <c:smooth val="0"/>
          <c:extLst>
            <c:ext xmlns:c16="http://schemas.microsoft.com/office/drawing/2014/chart" uri="{C3380CC4-5D6E-409C-BE32-E72D297353CC}">
              <c16:uniqueId val="{00000004-8A37-40AF-8BC8-1B1FA3F27C15}"/>
            </c:ext>
          </c:extLst>
        </c:ser>
        <c:ser>
          <c:idx val="5"/>
          <c:order val="5"/>
          <c:tx>
            <c:strRef>
              <c:f>'4-P-I_map'!$D$148</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'4-P-I_map'!$E$148:$S$148</c:f>
              <c:numCache>
                <c:formatCode>0.0_ </c:formatCode>
                <c:ptCount val="15"/>
                <c:pt idx="0">
                  <c:v>0</c:v>
                </c:pt>
                <c:pt idx="1">
                  <c:v>7.8114961118361839</c:v>
                </c:pt>
                <c:pt idx="2">
                  <c:v>8.4356933442846938</c:v>
                </c:pt>
                <c:pt idx="3">
                  <c:v>7.3928783274001137</c:v>
                </c:pt>
                <c:pt idx="4">
                  <c:v>6.0791354276958298</c:v>
                </c:pt>
                <c:pt idx="5">
                  <c:v>5.4532089312308294</c:v>
                </c:pt>
                <c:pt idx="6">
                  <c:v>4.8935648624901331</c:v>
                </c:pt>
                <c:pt idx="7">
                  <c:v>4.1505144225396737</c:v>
                </c:pt>
                <c:pt idx="8">
                  <c:v>3.6707702481078126</c:v>
                </c:pt>
                <c:pt idx="9">
                  <c:v>3.1886695802880038</c:v>
                </c:pt>
                <c:pt idx="10">
                  <c:v>3.0490409702746244</c:v>
                </c:pt>
                <c:pt idx="11">
                  <c:v>2.7449201232147389</c:v>
                </c:pt>
                <c:pt idx="12">
                  <c:v>1.833893080431668</c:v>
                </c:pt>
                <c:pt idx="13">
                  <c:v>0</c:v>
                </c:pt>
                <c:pt idx="14">
                  <c:v>0</c:v>
                </c:pt>
              </c:numCache>
            </c:numRef>
          </c:val>
          <c:smooth val="0"/>
          <c:extLst>
            <c:ext xmlns:c16="http://schemas.microsoft.com/office/drawing/2014/chart" uri="{C3380CC4-5D6E-409C-BE32-E72D297353CC}">
              <c16:uniqueId val="{00000005-8A37-40AF-8BC8-1B1FA3F27C15}"/>
            </c:ext>
          </c:extLst>
        </c:ser>
        <c:ser>
          <c:idx val="6"/>
          <c:order val="6"/>
          <c:tx>
            <c:strRef>
              <c:f>'4-P-I_map'!$D$149</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'4-P-I_map'!$E$149:$S$149</c:f>
              <c:numCache>
                <c:formatCode>0.0_ </c:formatCode>
                <c:ptCount val="15"/>
                <c:pt idx="0">
                  <c:v>0</c:v>
                </c:pt>
                <c:pt idx="1">
                  <c:v>12.868121063405477</c:v>
                </c:pt>
                <c:pt idx="2">
                  <c:v>13.896380623366003</c:v>
                </c:pt>
                <c:pt idx="3">
                  <c:v>12.074867292608353</c:v>
                </c:pt>
                <c:pt idx="4">
                  <c:v>9.4871003550942259</c:v>
                </c:pt>
                <c:pt idx="5">
                  <c:v>8.526538314574962</c:v>
                </c:pt>
                <c:pt idx="6">
                  <c:v>8.1200487426529246</c:v>
                </c:pt>
                <c:pt idx="7">
                  <c:v>7.3382783973116759</c:v>
                </c:pt>
                <c:pt idx="8">
                  <c:v>6.273096928008342</c:v>
                </c:pt>
                <c:pt idx="9">
                  <c:v>5.2010922549931591</c:v>
                </c:pt>
                <c:pt idx="10">
                  <c:v>4.7658813715591863</c:v>
                </c:pt>
                <c:pt idx="11">
                  <c:v>4.2094671007865028</c:v>
                </c:pt>
                <c:pt idx="12">
                  <c:v>2.85172180738628</c:v>
                </c:pt>
                <c:pt idx="13">
                  <c:v>0</c:v>
                </c:pt>
                <c:pt idx="14">
                  <c:v>0</c:v>
                </c:pt>
              </c:numCache>
            </c:numRef>
          </c:val>
          <c:smooth val="0"/>
          <c:extLst>
            <c:ext xmlns:c16="http://schemas.microsoft.com/office/drawing/2014/chart" uri="{C3380CC4-5D6E-409C-BE32-E72D297353CC}">
              <c16:uniqueId val="{00000006-8A37-40AF-8BC8-1B1FA3F27C15}"/>
            </c:ext>
          </c:extLst>
        </c:ser>
        <c:ser>
          <c:idx val="7"/>
          <c:order val="7"/>
          <c:tx>
            <c:strRef>
              <c:f>'4-P-I_map'!$D$150</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'4-P-I_map'!$E$150:$S$150</c:f>
              <c:numCache>
                <c:formatCode>0.0_ </c:formatCode>
                <c:ptCount val="15"/>
                <c:pt idx="0">
                  <c:v>0</c:v>
                </c:pt>
                <c:pt idx="1">
                  <c:v>19.903310853934709</c:v>
                </c:pt>
                <c:pt idx="2">
                  <c:v>20.742916594753364</c:v>
                </c:pt>
                <c:pt idx="3">
                  <c:v>17.467377378637053</c:v>
                </c:pt>
                <c:pt idx="4">
                  <c:v>13.946946724176868</c:v>
                </c:pt>
                <c:pt idx="5">
                  <c:v>12.567142517799619</c:v>
                </c:pt>
                <c:pt idx="6">
                  <c:v>11.908286631421138</c:v>
                </c:pt>
                <c:pt idx="7">
                  <c:v>11.200535177965053</c:v>
                </c:pt>
                <c:pt idx="8">
                  <c:v>9.8472499541882996</c:v>
                </c:pt>
                <c:pt idx="9">
                  <c:v>8.0865505669518125</c:v>
                </c:pt>
                <c:pt idx="10">
                  <c:v>7.0473708178750556</c:v>
                </c:pt>
                <c:pt idx="11">
                  <c:v>6.3723486157690319</c:v>
                </c:pt>
                <c:pt idx="12">
                  <c:v>4.21503294042855</c:v>
                </c:pt>
                <c:pt idx="13">
                  <c:v>0</c:v>
                </c:pt>
                <c:pt idx="14">
                  <c:v>0</c:v>
                </c:pt>
              </c:numCache>
            </c:numRef>
          </c:val>
          <c:smooth val="0"/>
          <c:extLst>
            <c:ext xmlns:c16="http://schemas.microsoft.com/office/drawing/2014/chart" uri="{C3380CC4-5D6E-409C-BE32-E72D297353CC}">
              <c16:uniqueId val="{00000007-8A37-40AF-8BC8-1B1FA3F27C15}"/>
            </c:ext>
          </c:extLst>
        </c:ser>
        <c:ser>
          <c:idx val="8"/>
          <c:order val="8"/>
          <c:tx>
            <c:strRef>
              <c:f>'4-P-I_map'!$D$151</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'4-P-I_map'!$E$151:$S$151</c:f>
              <c:numCache>
                <c:formatCode>0.0_ </c:formatCode>
                <c:ptCount val="15"/>
                <c:pt idx="0">
                  <c:v>0</c:v>
                </c:pt>
                <c:pt idx="1">
                  <c:v>29.071748297580342</c:v>
                </c:pt>
                <c:pt idx="2">
                  <c:v>27.982371027243431</c:v>
                </c:pt>
                <c:pt idx="3">
                  <c:v>23.926059309339383</c:v>
                </c:pt>
                <c:pt idx="4">
                  <c:v>19.421557163857305</c:v>
                </c:pt>
                <c:pt idx="5">
                  <c:v>17.555624075123578</c:v>
                </c:pt>
                <c:pt idx="6">
                  <c:v>16.573991537538628</c:v>
                </c:pt>
                <c:pt idx="7">
                  <c:v>15.525581085179127</c:v>
                </c:pt>
                <c:pt idx="8">
                  <c:v>13.677236105036588</c:v>
                </c:pt>
                <c:pt idx="9">
                  <c:v>12.034540622057287</c:v>
                </c:pt>
                <c:pt idx="10">
                  <c:v>10.880290265244867</c:v>
                </c:pt>
                <c:pt idx="11">
                  <c:v>9.7950562116579558</c:v>
                </c:pt>
                <c:pt idx="12">
                  <c:v>5.9489495216409107</c:v>
                </c:pt>
                <c:pt idx="13">
                  <c:v>0</c:v>
                </c:pt>
                <c:pt idx="14">
                  <c:v>0</c:v>
                </c:pt>
              </c:numCache>
            </c:numRef>
          </c:val>
          <c:smooth val="0"/>
          <c:extLst>
            <c:ext xmlns:c16="http://schemas.microsoft.com/office/drawing/2014/chart" uri="{C3380CC4-5D6E-409C-BE32-E72D297353CC}">
              <c16:uniqueId val="{00000008-8A37-40AF-8BC8-1B1FA3F27C15}"/>
            </c:ext>
          </c:extLst>
        </c:ser>
        <c:ser>
          <c:idx val="9"/>
          <c:order val="9"/>
          <c:tx>
            <c:strRef>
              <c:f>'4-P-I_map'!$D$152</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'4-P-I_map'!$E$152:$S$152</c:f>
              <c:numCache>
                <c:formatCode>0.0_ </c:formatCode>
                <c:ptCount val="15"/>
                <c:pt idx="0">
                  <c:v>0</c:v>
                </c:pt>
                <c:pt idx="1">
                  <c:v>40.309775020970875</c:v>
                </c:pt>
                <c:pt idx="2">
                  <c:v>38.407722783466234</c:v>
                </c:pt>
                <c:pt idx="3">
                  <c:v>33.306841217051058</c:v>
                </c:pt>
                <c:pt idx="4">
                  <c:v>27.462641548898088</c:v>
                </c:pt>
                <c:pt idx="5">
                  <c:v>24.915923370911671</c:v>
                </c:pt>
                <c:pt idx="6">
                  <c:v>23.463955938741751</c:v>
                </c:pt>
                <c:pt idx="7">
                  <c:v>21.915472530156503</c:v>
                </c:pt>
                <c:pt idx="8">
                  <c:v>19.35308083657257</c:v>
                </c:pt>
                <c:pt idx="9">
                  <c:v>17.208016654293157</c:v>
                </c:pt>
                <c:pt idx="10">
                  <c:v>15.979820964795065</c:v>
                </c:pt>
                <c:pt idx="11">
                  <c:v>13.418546189946021</c:v>
                </c:pt>
                <c:pt idx="12">
                  <c:v>8.0503433963735329</c:v>
                </c:pt>
                <c:pt idx="13">
                  <c:v>0</c:v>
                </c:pt>
                <c:pt idx="14">
                  <c:v>0</c:v>
                </c:pt>
              </c:numCache>
            </c:numRef>
          </c:val>
          <c:smooth val="0"/>
          <c:extLst>
            <c:ext xmlns:c16="http://schemas.microsoft.com/office/drawing/2014/chart" uri="{C3380CC4-5D6E-409C-BE32-E72D297353CC}">
              <c16:uniqueId val="{00000009-8A37-40AF-8BC8-1B1FA3F27C15}"/>
            </c:ext>
          </c:extLst>
        </c:ser>
        <c:ser>
          <c:idx val="10"/>
          <c:order val="10"/>
          <c:tx>
            <c:strRef>
              <c:f>'4-P-I_map'!$D$153</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'4-P-I_map'!$E$153:$S$153</c:f>
              <c:numCache>
                <c:formatCode>0.0_ </c:formatCode>
                <c:ptCount val="15"/>
                <c:pt idx="0">
                  <c:v>0</c:v>
                </c:pt>
                <c:pt idx="1">
                  <c:v>51.201561824834542</c:v>
                </c:pt>
                <c:pt idx="2">
                  <c:v>47.348069788302297</c:v>
                </c:pt>
                <c:pt idx="3">
                  <c:v>41.599157766476942</c:v>
                </c:pt>
                <c:pt idx="4">
                  <c:v>34.813584111771945</c:v>
                </c:pt>
                <c:pt idx="5">
                  <c:v>31.716664608899773</c:v>
                </c:pt>
                <c:pt idx="6">
                  <c:v>29.82566699372348</c:v>
                </c:pt>
                <c:pt idx="7">
                  <c:v>27.804689117713991</c:v>
                </c:pt>
                <c:pt idx="8">
                  <c:v>24.621868766093549</c:v>
                </c:pt>
                <c:pt idx="9">
                  <c:v>23.721824747500804</c:v>
                </c:pt>
                <c:pt idx="10">
                  <c:v>21.047200981954784</c:v>
                </c:pt>
                <c:pt idx="11">
                  <c:v>17.610987601417701</c:v>
                </c:pt>
                <c:pt idx="12">
                  <c:v>10.484285350172877</c:v>
                </c:pt>
                <c:pt idx="13">
                  <c:v>0</c:v>
                </c:pt>
                <c:pt idx="14">
                  <c:v>0</c:v>
                </c:pt>
              </c:numCache>
            </c:numRef>
          </c:val>
          <c:smooth val="0"/>
          <c:extLst>
            <c:ext xmlns:c16="http://schemas.microsoft.com/office/drawing/2014/chart" uri="{C3380CC4-5D6E-409C-BE32-E72D297353CC}">
              <c16:uniqueId val="{0000000A-8A37-40AF-8BC8-1B1FA3F27C15}"/>
            </c:ext>
          </c:extLst>
        </c:ser>
        <c:ser>
          <c:idx val="11"/>
          <c:order val="11"/>
          <c:tx>
            <c:strRef>
              <c:f>'4-P-I_map'!$D$154</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'4-P-I_map'!$E$154:$S$154</c:f>
              <c:numCache>
                <c:formatCode>0.0_ </c:formatCode>
                <c:ptCount val="15"/>
                <c:pt idx="0">
                  <c:v>0</c:v>
                </c:pt>
                <c:pt idx="1">
                  <c:v>59.734996766538181</c:v>
                </c:pt>
                <c:pt idx="2">
                  <c:v>56.139456242756857</c:v>
                </c:pt>
                <c:pt idx="3">
                  <c:v>49.922124213420119</c:v>
                </c:pt>
                <c:pt idx="4">
                  <c:v>42.373530872547271</c:v>
                </c:pt>
                <c:pt idx="5">
                  <c:v>38.780722862904014</c:v>
                </c:pt>
                <c:pt idx="6">
                  <c:v>36.451605495524333</c:v>
                </c:pt>
                <c:pt idx="7">
                  <c:v>33.949144894330651</c:v>
                </c:pt>
                <c:pt idx="8">
                  <c:v>30.155939284046298</c:v>
                </c:pt>
                <c:pt idx="9">
                  <c:v>31.624412527425502</c:v>
                </c:pt>
                <c:pt idx="10">
                  <c:v>26.622931148087357</c:v>
                </c:pt>
                <c:pt idx="11">
                  <c:v>22.402833682964797</c:v>
                </c:pt>
                <c:pt idx="12">
                  <c:v>13.184820476352488</c:v>
                </c:pt>
                <c:pt idx="13">
                  <c:v>0</c:v>
                </c:pt>
                <c:pt idx="14">
                  <c:v>0</c:v>
                </c:pt>
              </c:numCache>
            </c:numRef>
          </c:val>
          <c:smooth val="0"/>
          <c:extLst>
            <c:ext xmlns:c16="http://schemas.microsoft.com/office/drawing/2014/chart" uri="{C3380CC4-5D6E-409C-BE32-E72D297353CC}">
              <c16:uniqueId val="{0000000B-8A37-40AF-8BC8-1B1FA3F27C15}"/>
            </c:ext>
          </c:extLst>
        </c:ser>
        <c:ser>
          <c:idx val="12"/>
          <c:order val="12"/>
          <c:tx>
            <c:strRef>
              <c:f>'4-P-I_map'!$D$155</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'4-P-I_map'!$E$155:$S$155</c:f>
              <c:numCache>
                <c:formatCode>0.0_ </c:formatCode>
                <c:ptCount val="15"/>
                <c:pt idx="0">
                  <c:v>0</c:v>
                </c:pt>
                <c:pt idx="1">
                  <c:v>75.777822589854821</c:v>
                </c:pt>
                <c:pt idx="2">
                  <c:v>72.278425087425418</c:v>
                </c:pt>
                <c:pt idx="3">
                  <c:v>64.995634932655335</c:v>
                </c:pt>
                <c:pt idx="4">
                  <c:v>55.914711467380556</c:v>
                </c:pt>
                <c:pt idx="5">
                  <c:v>51.426543641058963</c:v>
                </c:pt>
                <c:pt idx="6">
                  <c:v>48.357636061717187</c:v>
                </c:pt>
                <c:pt idx="7">
                  <c:v>45.032745677226778</c:v>
                </c:pt>
                <c:pt idx="8">
                  <c:v>40.136094920929978</c:v>
                </c:pt>
                <c:pt idx="9">
                  <c:v>40.885584875332995</c:v>
                </c:pt>
                <c:pt idx="10">
                  <c:v>36.514429543005726</c:v>
                </c:pt>
                <c:pt idx="11">
                  <c:v>27.69601572106205</c:v>
                </c:pt>
                <c:pt idx="12">
                  <c:v>16.059908185359962</c:v>
                </c:pt>
                <c:pt idx="13">
                  <c:v>0</c:v>
                </c:pt>
                <c:pt idx="14">
                  <c:v>0</c:v>
                </c:pt>
              </c:numCache>
            </c:numRef>
          </c:val>
          <c:smooth val="0"/>
          <c:extLst>
            <c:ext xmlns:c16="http://schemas.microsoft.com/office/drawing/2014/chart" uri="{C3380CC4-5D6E-409C-BE32-E72D297353CC}">
              <c16:uniqueId val="{0000000C-8A37-40AF-8BC8-1B1FA3F27C15}"/>
            </c:ext>
          </c:extLst>
        </c:ser>
        <c:ser>
          <c:idx val="13"/>
          <c:order val="13"/>
          <c:tx>
            <c:strRef>
              <c:f>'4-P-I_map'!$D$156</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'4-P-I_map'!$E$156:$S$156</c:f>
              <c:numCache>
                <c:formatCode>0.0_ </c:formatCode>
                <c:ptCount val="15"/>
                <c:pt idx="0">
                  <c:v>0</c:v>
                </c:pt>
                <c:pt idx="1">
                  <c:v>75.777822589854821</c:v>
                </c:pt>
                <c:pt idx="2">
                  <c:v>72.278425087425418</c:v>
                </c:pt>
                <c:pt idx="3">
                  <c:v>64.995634932655335</c:v>
                </c:pt>
                <c:pt idx="4">
                  <c:v>55.914711467380556</c:v>
                </c:pt>
                <c:pt idx="5">
                  <c:v>51.426543641058963</c:v>
                </c:pt>
                <c:pt idx="6">
                  <c:v>48.357636061717187</c:v>
                </c:pt>
                <c:pt idx="7">
                  <c:v>45.032745677226778</c:v>
                </c:pt>
                <c:pt idx="8">
                  <c:v>40.136094920929978</c:v>
                </c:pt>
                <c:pt idx="9">
                  <c:v>40.885584875332995</c:v>
                </c:pt>
                <c:pt idx="10">
                  <c:v>36.514429543005726</c:v>
                </c:pt>
                <c:pt idx="11">
                  <c:v>27.69601572106205</c:v>
                </c:pt>
                <c:pt idx="12">
                  <c:v>16.059908185359962</c:v>
                </c:pt>
                <c:pt idx="13">
                  <c:v>0</c:v>
                </c:pt>
                <c:pt idx="14">
                  <c:v>0</c:v>
                </c:pt>
              </c:numCache>
            </c:numRef>
          </c:val>
          <c:smooth val="0"/>
          <c:extLst>
            <c:ext xmlns:c16="http://schemas.microsoft.com/office/drawing/2014/chart" uri="{C3380CC4-5D6E-409C-BE32-E72D297353CC}">
              <c16:uniqueId val="{0000000D-8A37-40AF-8BC8-1B1FA3F27C15}"/>
            </c:ext>
          </c:extLst>
        </c:ser>
        <c:ser>
          <c:idx val="14"/>
          <c:order val="14"/>
          <c:tx>
            <c:strRef>
              <c:f>'4-P-I_map'!$D$157</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'4-P-I_map'!$E$157:$S$157</c:f>
              <c:numCache>
                <c:formatCode>0.0_ </c:formatCode>
                <c:ptCount val="15"/>
                <c:pt idx="0">
                  <c:v>0</c:v>
                </c:pt>
                <c:pt idx="1">
                  <c:v>75.777822589854821</c:v>
                </c:pt>
                <c:pt idx="2">
                  <c:v>72.278425087425418</c:v>
                </c:pt>
                <c:pt idx="3">
                  <c:v>64.995634932655335</c:v>
                </c:pt>
                <c:pt idx="4">
                  <c:v>55.914711467380556</c:v>
                </c:pt>
                <c:pt idx="5">
                  <c:v>51.426543641058963</c:v>
                </c:pt>
                <c:pt idx="6">
                  <c:v>48.357636061717187</c:v>
                </c:pt>
                <c:pt idx="7">
                  <c:v>45.032745677226778</c:v>
                </c:pt>
                <c:pt idx="8">
                  <c:v>40.136094920929978</c:v>
                </c:pt>
                <c:pt idx="9">
                  <c:v>40.885584875332995</c:v>
                </c:pt>
                <c:pt idx="10">
                  <c:v>36.514429543005726</c:v>
                </c:pt>
                <c:pt idx="11">
                  <c:v>27.69601572106205</c:v>
                </c:pt>
                <c:pt idx="12">
                  <c:v>16.059908185359962</c:v>
                </c:pt>
                <c:pt idx="13">
                  <c:v>0</c:v>
                </c:pt>
                <c:pt idx="14">
                  <c:v>0</c:v>
                </c:pt>
              </c:numCache>
            </c:numRef>
          </c:val>
          <c:smooth val="0"/>
          <c:extLst>
            <c:ext xmlns:c16="http://schemas.microsoft.com/office/drawing/2014/chart" uri="{C3380CC4-5D6E-409C-BE32-E72D297353CC}">
              <c16:uniqueId val="{0000000E-8A37-40AF-8BC8-1B1FA3F27C15}"/>
            </c:ext>
          </c:extLst>
        </c:ser>
        <c:ser>
          <c:idx val="15"/>
          <c:order val="15"/>
          <c:tx>
            <c:strRef>
              <c:f>'4-P-I_map'!$D$158</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'4-P-I_map'!$E$158:$S$158</c:f>
              <c:numCache>
                <c:formatCode>0.0_ </c:formatCode>
                <c:ptCount val="15"/>
                <c:pt idx="0">
                  <c:v>0</c:v>
                </c:pt>
                <c:pt idx="1">
                  <c:v>60.622258071883863</c:v>
                </c:pt>
                <c:pt idx="2">
                  <c:v>57.822740069940338</c:v>
                </c:pt>
                <c:pt idx="3">
                  <c:v>51.996507946124268</c:v>
                </c:pt>
                <c:pt idx="4">
                  <c:v>44.731769173904446</c:v>
                </c:pt>
                <c:pt idx="5">
                  <c:v>41.141234912847175</c:v>
                </c:pt>
                <c:pt idx="6">
                  <c:v>38.686108849373753</c:v>
                </c:pt>
                <c:pt idx="7">
                  <c:v>36.026196541781424</c:v>
                </c:pt>
                <c:pt idx="8">
                  <c:v>32.108875936743992</c:v>
                </c:pt>
                <c:pt idx="9">
                  <c:v>36.507847104943082</c:v>
                </c:pt>
                <c:pt idx="10">
                  <c:v>29.211543634404578</c:v>
                </c:pt>
                <c:pt idx="11">
                  <c:v>22.156812576849639</c:v>
                </c:pt>
                <c:pt idx="12">
                  <c:v>12.847926548287971</c:v>
                </c:pt>
                <c:pt idx="13">
                  <c:v>0</c:v>
                </c:pt>
                <c:pt idx="14">
                  <c:v>0</c:v>
                </c:pt>
              </c:numCache>
            </c:numRef>
          </c:val>
          <c:smooth val="0"/>
          <c:extLst>
            <c:ext xmlns:c16="http://schemas.microsoft.com/office/drawing/2014/chart" uri="{C3380CC4-5D6E-409C-BE32-E72D297353CC}">
              <c16:uniqueId val="{0000000F-8A37-40AF-8BC8-1B1FA3F27C15}"/>
            </c:ext>
          </c:extLst>
        </c:ser>
        <c:ser>
          <c:idx val="16"/>
          <c:order val="16"/>
          <c:tx>
            <c:strRef>
              <c:f>'4-P-I_map'!$D$159</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'4-P-I_map'!$E$159:$S$159</c:f>
              <c:numCache>
                <c:formatCode>0.0_ </c:formatCode>
                <c:ptCount val="15"/>
                <c:pt idx="0">
                  <c:v>0</c:v>
                </c:pt>
                <c:pt idx="1">
                  <c:v>53.044475812898376</c:v>
                </c:pt>
                <c:pt idx="2">
                  <c:v>50.594897561197797</c:v>
                </c:pt>
                <c:pt idx="3">
                  <c:v>45.496944452858727</c:v>
                </c:pt>
                <c:pt idx="4">
                  <c:v>39.140298027166381</c:v>
                </c:pt>
                <c:pt idx="5">
                  <c:v>35.998580548741266</c:v>
                </c:pt>
                <c:pt idx="6">
                  <c:v>33.850345243202021</c:v>
                </c:pt>
                <c:pt idx="7">
                  <c:v>31.52292197405874</c:v>
                </c:pt>
                <c:pt idx="8">
                  <c:v>28.095266444650981</c:v>
                </c:pt>
                <c:pt idx="9">
                  <c:v>31.944366216825188</c:v>
                </c:pt>
                <c:pt idx="10">
                  <c:v>25.560100680104007</c:v>
                </c:pt>
                <c:pt idx="11">
                  <c:v>19.387211004743435</c:v>
                </c:pt>
                <c:pt idx="12">
                  <c:v>11.241935729751974</c:v>
                </c:pt>
                <c:pt idx="13">
                  <c:v>0</c:v>
                </c:pt>
                <c:pt idx="14">
                  <c:v>0</c:v>
                </c:pt>
              </c:numCache>
            </c:numRef>
          </c:val>
          <c:smooth val="0"/>
          <c:extLst>
            <c:ext xmlns:c16="http://schemas.microsoft.com/office/drawing/2014/chart" uri="{C3380CC4-5D6E-409C-BE32-E72D297353CC}">
              <c16:uniqueId val="{00000010-8A37-40AF-8BC8-1B1FA3F27C15}"/>
            </c:ext>
          </c:extLst>
        </c:ser>
        <c:ser>
          <c:idx val="17"/>
          <c:order val="17"/>
          <c:tx>
            <c:strRef>
              <c:f>'4-P-I_map'!$D$160</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'4-P-I_map'!$E$160:$S$160</c:f>
              <c:numCache>
                <c:formatCode>0.0_ </c:formatCode>
                <c:ptCount val="15"/>
                <c:pt idx="0">
                  <c:v>0</c:v>
                </c:pt>
                <c:pt idx="1">
                  <c:v>39.467159211954097</c:v>
                </c:pt>
                <c:pt idx="2">
                  <c:v>42.620881776749137</c:v>
                </c:pt>
                <c:pt idx="3">
                  <c:v>36.679758623242698</c:v>
                </c:pt>
                <c:pt idx="4">
                  <c:v>30.520806058213431</c:v>
                </c:pt>
                <c:pt idx="5">
                  <c:v>28.877543627701215</c:v>
                </c:pt>
                <c:pt idx="6">
                  <c:v>26.960278980070541</c:v>
                </c:pt>
                <c:pt idx="7">
                  <c:v>25.015868737548075</c:v>
                </c:pt>
                <c:pt idx="8">
                  <c:v>22.326339671710123</c:v>
                </c:pt>
                <c:pt idx="9">
                  <c:v>19.625080740159838</c:v>
                </c:pt>
                <c:pt idx="10">
                  <c:v>19.331196117122019</c:v>
                </c:pt>
                <c:pt idx="11">
                  <c:v>16.617609432637227</c:v>
                </c:pt>
                <c:pt idx="12">
                  <c:v>9.6359449112159776</c:v>
                </c:pt>
                <c:pt idx="13">
                  <c:v>0</c:v>
                </c:pt>
                <c:pt idx="14">
                  <c:v>0</c:v>
                </c:pt>
              </c:numCache>
            </c:numRef>
          </c:val>
          <c:smooth val="0"/>
          <c:extLst>
            <c:ext xmlns:c16="http://schemas.microsoft.com/office/drawing/2014/chart" uri="{C3380CC4-5D6E-409C-BE32-E72D297353CC}">
              <c16:uniqueId val="{00000011-8A37-40AF-8BC8-1B1FA3F27C15}"/>
            </c:ext>
          </c:extLst>
        </c:ser>
        <c:ser>
          <c:idx val="18"/>
          <c:order val="18"/>
          <c:tx>
            <c:strRef>
              <c:f>'4-P-I_map'!$D$161</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'4-P-I_map'!$E$161:$S$161</c:f>
              <c:numCache>
                <c:formatCode>0.0_ </c:formatCode>
                <c:ptCount val="15"/>
                <c:pt idx="0">
                  <c:v>0</c:v>
                </c:pt>
                <c:pt idx="1">
                  <c:v>5.8276392900000014</c:v>
                </c:pt>
                <c:pt idx="2">
                  <c:v>5.8276392900000014</c:v>
                </c:pt>
                <c:pt idx="3">
                  <c:v>5.8276392900000014</c:v>
                </c:pt>
                <c:pt idx="4">
                  <c:v>5.8276392900000014</c:v>
                </c:pt>
                <c:pt idx="5">
                  <c:v>5.8276392900000014</c:v>
                </c:pt>
                <c:pt idx="6">
                  <c:v>5.8276392900000014</c:v>
                </c:pt>
                <c:pt idx="7">
                  <c:v>5.8276392900000014</c:v>
                </c:pt>
                <c:pt idx="8">
                  <c:v>5.8276392900000014</c:v>
                </c:pt>
                <c:pt idx="9">
                  <c:v>5.8276392900000014</c:v>
                </c:pt>
                <c:pt idx="10">
                  <c:v>5.8276392900000014</c:v>
                </c:pt>
                <c:pt idx="11">
                  <c:v>5.8276392900000014</c:v>
                </c:pt>
                <c:pt idx="12">
                  <c:v>5.8276392900000014</c:v>
                </c:pt>
                <c:pt idx="13">
                  <c:v>0</c:v>
                </c:pt>
                <c:pt idx="14">
                  <c:v>0</c:v>
                </c:pt>
              </c:numCache>
            </c:numRef>
          </c:val>
          <c:smooth val="0"/>
          <c:extLst>
            <c:ext xmlns:c16="http://schemas.microsoft.com/office/drawing/2014/chart" uri="{C3380CC4-5D6E-409C-BE32-E72D297353CC}">
              <c16:uniqueId val="{00000012-8A37-40AF-8BC8-1B1FA3F27C15}"/>
            </c:ext>
          </c:extLst>
        </c:ser>
        <c:ser>
          <c:idx val="19"/>
          <c:order val="19"/>
          <c:tx>
            <c:strRef>
              <c:f>'4-P-I_map'!$D$162</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'4-P-I_map'!$E$162:$S$162</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8A37-40AF-8BC8-1B1FA3F27C15}"/>
            </c:ext>
          </c:extLst>
        </c:ser>
        <c:ser>
          <c:idx val="20"/>
          <c:order val="20"/>
          <c:tx>
            <c:strRef>
              <c:f>'4-P-I_map'!$D$163</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'4-P-I_map'!$E$163:$S$163</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8A37-40AF-8BC8-1B1FA3F27C15}"/>
            </c:ext>
          </c:extLst>
        </c:ser>
        <c:dLbls>
          <c:showLegendKey val="0"/>
          <c:showVal val="0"/>
          <c:showCatName val="0"/>
          <c:showSerName val="0"/>
          <c:showPercent val="0"/>
          <c:showBubbleSize val="0"/>
        </c:dLbls>
        <c:marker val="1"/>
        <c:smooth val="0"/>
        <c:axId val="574094720"/>
        <c:axId val="574502400"/>
      </c:lineChart>
      <c:catAx>
        <c:axId val="57409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4502400"/>
        <c:crosses val="autoZero"/>
        <c:auto val="1"/>
        <c:lblAlgn val="ctr"/>
        <c:lblOffset val="100"/>
        <c:noMultiLvlLbl val="0"/>
      </c:catAx>
      <c:valAx>
        <c:axId val="574502400"/>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4094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'4-P-I_map'!$D$143</c:f>
              <c:strCache>
                <c:ptCount val="1"/>
                <c:pt idx="0">
                  <c:v>&lt; -30℃</c:v>
                </c:pt>
              </c:strCache>
            </c:strRef>
          </c:tx>
          <c:spPr>
            <a:solidFill>
              <a:schemeClr val="accent2"/>
            </a:solidFill>
            <a:ln/>
            <a:effectLst/>
            <a:sp3d/>
          </c:spP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'4-P-I_map'!$E$143:$S$143</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9E43-4B98-963C-0CB58D96D734}"/>
            </c:ext>
          </c:extLst>
        </c:ser>
        <c:ser>
          <c:idx val="1"/>
          <c:order val="1"/>
          <c:tx>
            <c:strRef>
              <c:f>'4-P-I_map'!$D$144</c:f>
              <c:strCache>
                <c:ptCount val="1"/>
                <c:pt idx="0">
                  <c:v>-30℃</c:v>
                </c:pt>
              </c:strCache>
            </c:strRef>
          </c:tx>
          <c:spPr>
            <a:solidFill>
              <a:schemeClr val="accent4"/>
            </a:solidFill>
            <a:ln/>
            <a:effectLst/>
            <a:sp3d/>
          </c:spP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'4-P-I_map'!$E$144:$S$144</c:f>
              <c:numCache>
                <c:formatCode>0.0_ </c:formatCode>
                <c:ptCount val="15"/>
                <c:pt idx="0">
                  <c:v>0</c:v>
                </c:pt>
                <c:pt idx="1">
                  <c:v>0.58014552896290028</c:v>
                </c:pt>
                <c:pt idx="2">
                  <c:v>0.62650351575717367</c:v>
                </c:pt>
                <c:pt idx="3">
                  <c:v>0.56337146512336733</c:v>
                </c:pt>
                <c:pt idx="4">
                  <c:v>0.49771913060058898</c:v>
                </c:pt>
                <c:pt idx="5">
                  <c:v>0.41890552156426919</c:v>
                </c:pt>
                <c:pt idx="6">
                  <c:v>0.33547788622286673</c:v>
                </c:pt>
                <c:pt idx="7">
                  <c:v>0.25159727731062337</c:v>
                </c:pt>
                <c:pt idx="8">
                  <c:v>0.24792395872485959</c:v>
                </c:pt>
                <c:pt idx="9">
                  <c:v>0.24441620344385548</c:v>
                </c:pt>
                <c:pt idx="10">
                  <c:v>0.23371066987905975</c:v>
                </c:pt>
                <c:pt idx="11">
                  <c:v>0.21420704185832229</c:v>
                </c:pt>
                <c:pt idx="12">
                  <c:v>0.15703311947537887</c:v>
                </c:pt>
                <c:pt idx="13">
                  <c:v>0</c:v>
                </c:pt>
                <c:pt idx="14">
                  <c:v>0</c:v>
                </c:pt>
              </c:numCache>
            </c:numRef>
          </c:val>
          <c:extLst>
            <c:ext xmlns:c16="http://schemas.microsoft.com/office/drawing/2014/chart" uri="{C3380CC4-5D6E-409C-BE32-E72D297353CC}">
              <c16:uniqueId val="{00000001-9E43-4B98-963C-0CB58D96D734}"/>
            </c:ext>
          </c:extLst>
        </c:ser>
        <c:ser>
          <c:idx val="2"/>
          <c:order val="2"/>
          <c:tx>
            <c:strRef>
              <c:f>'4-P-I_map'!$D$145</c:f>
              <c:strCache>
                <c:ptCount val="1"/>
                <c:pt idx="0">
                  <c:v>-25℃</c:v>
                </c:pt>
              </c:strCache>
            </c:strRef>
          </c:tx>
          <c:spPr>
            <a:solidFill>
              <a:schemeClr val="accent6"/>
            </a:solidFill>
            <a:ln/>
            <a:effectLst/>
            <a:sp3d/>
          </c:spP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'4-P-I_map'!$E$145:$S$145</c:f>
              <c:numCache>
                <c:formatCode>0.0_ </c:formatCode>
                <c:ptCount val="15"/>
                <c:pt idx="0">
                  <c:v>0</c:v>
                </c:pt>
                <c:pt idx="1">
                  <c:v>1.1602910579258006</c:v>
                </c:pt>
                <c:pt idx="2">
                  <c:v>1.2530070315143473</c:v>
                </c:pt>
                <c:pt idx="3">
                  <c:v>1.1267429302467347</c:v>
                </c:pt>
                <c:pt idx="4">
                  <c:v>0.99543826120117795</c:v>
                </c:pt>
                <c:pt idx="5">
                  <c:v>0.83781104312853838</c:v>
                </c:pt>
                <c:pt idx="6">
                  <c:v>0.67095577244573346</c:v>
                </c:pt>
                <c:pt idx="7">
                  <c:v>0.50319455462124674</c:v>
                </c:pt>
                <c:pt idx="8">
                  <c:v>0.49584791744971918</c:v>
                </c:pt>
                <c:pt idx="9">
                  <c:v>0.48883240688771096</c:v>
                </c:pt>
                <c:pt idx="10">
                  <c:v>0.4674213397581195</c:v>
                </c:pt>
                <c:pt idx="11">
                  <c:v>0.42841408371664458</c:v>
                </c:pt>
                <c:pt idx="12">
                  <c:v>0.31406623895075775</c:v>
                </c:pt>
                <c:pt idx="13">
                  <c:v>0</c:v>
                </c:pt>
                <c:pt idx="14">
                  <c:v>0</c:v>
                </c:pt>
              </c:numCache>
            </c:numRef>
          </c:val>
          <c:extLst>
            <c:ext xmlns:c16="http://schemas.microsoft.com/office/drawing/2014/chart" uri="{C3380CC4-5D6E-409C-BE32-E72D297353CC}">
              <c16:uniqueId val="{00000002-9E43-4B98-963C-0CB58D96D734}"/>
            </c:ext>
          </c:extLst>
        </c:ser>
        <c:ser>
          <c:idx val="3"/>
          <c:order val="3"/>
          <c:tx>
            <c:strRef>
              <c:f>'4-P-I_map'!$D$146</c:f>
              <c:strCache>
                <c:ptCount val="1"/>
                <c:pt idx="0">
                  <c:v>-20℃</c:v>
                </c:pt>
              </c:strCache>
            </c:strRef>
          </c:tx>
          <c:spPr>
            <a:solidFill>
              <a:schemeClr val="accent2">
                <a:lumMod val="60000"/>
              </a:schemeClr>
            </a:solidFill>
            <a:ln/>
            <a:effectLst/>
            <a:sp3d/>
          </c:spP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'4-P-I_map'!$E$146:$S$146</c:f>
              <c:numCache>
                <c:formatCode>0.0_ </c:formatCode>
                <c:ptCount val="15"/>
                <c:pt idx="0">
                  <c:v>0</c:v>
                </c:pt>
                <c:pt idx="1">
                  <c:v>2.3205821158516011</c:v>
                </c:pt>
                <c:pt idx="2">
                  <c:v>2.5060140630286947</c:v>
                </c:pt>
                <c:pt idx="3">
                  <c:v>2.2534858604934693</c:v>
                </c:pt>
                <c:pt idx="4">
                  <c:v>1.9908765224023559</c:v>
                </c:pt>
                <c:pt idx="5">
                  <c:v>1.6756220862570768</c:v>
                </c:pt>
                <c:pt idx="6">
                  <c:v>1.3419115448914669</c:v>
                </c:pt>
                <c:pt idx="7">
                  <c:v>1.0063891092424935</c:v>
                </c:pt>
                <c:pt idx="8">
                  <c:v>0.99169583489943836</c:v>
                </c:pt>
                <c:pt idx="9">
                  <c:v>0.97766481377542191</c:v>
                </c:pt>
                <c:pt idx="10">
                  <c:v>0.93484267951623901</c:v>
                </c:pt>
                <c:pt idx="11">
                  <c:v>0.85682816743328916</c:v>
                </c:pt>
                <c:pt idx="12">
                  <c:v>0.6281324779015155</c:v>
                </c:pt>
                <c:pt idx="13">
                  <c:v>0</c:v>
                </c:pt>
                <c:pt idx="14">
                  <c:v>0</c:v>
                </c:pt>
              </c:numCache>
            </c:numRef>
          </c:val>
          <c:extLst>
            <c:ext xmlns:c16="http://schemas.microsoft.com/office/drawing/2014/chart" uri="{C3380CC4-5D6E-409C-BE32-E72D297353CC}">
              <c16:uniqueId val="{00000003-9E43-4B98-963C-0CB58D96D734}"/>
            </c:ext>
          </c:extLst>
        </c:ser>
        <c:ser>
          <c:idx val="4"/>
          <c:order val="4"/>
          <c:tx>
            <c:strRef>
              <c:f>'4-P-I_map'!$D$147</c:f>
              <c:strCache>
                <c:ptCount val="1"/>
                <c:pt idx="0">
                  <c:v>-15℃</c:v>
                </c:pt>
              </c:strCache>
            </c:strRef>
          </c:tx>
          <c:spPr>
            <a:solidFill>
              <a:schemeClr val="accent4">
                <a:lumMod val="60000"/>
              </a:schemeClr>
            </a:solidFill>
            <a:ln/>
            <a:effectLst/>
            <a:sp3d/>
          </c:spP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'4-P-I_map'!$E$147:$S$147</c:f>
              <c:numCache>
                <c:formatCode>0.0_ </c:formatCode>
                <c:ptCount val="15"/>
                <c:pt idx="0">
                  <c:v>0</c:v>
                </c:pt>
                <c:pt idx="1">
                  <c:v>4.423804460642657</c:v>
                </c:pt>
                <c:pt idx="2">
                  <c:v>4.7772996761164874</c:v>
                </c:pt>
                <c:pt idx="3">
                  <c:v>4.234260446239948</c:v>
                </c:pt>
                <c:pt idx="4">
                  <c:v>3.6469366735410294</c:v>
                </c:pt>
                <c:pt idx="5">
                  <c:v>3.1861438784689824</c:v>
                </c:pt>
                <c:pt idx="6">
                  <c:v>2.6682681315169274</c:v>
                </c:pt>
                <c:pt idx="7">
                  <c:v>2.1470712911679088</c:v>
                </c:pt>
                <c:pt idx="8">
                  <c:v>2.0009185576067359</c:v>
                </c:pt>
                <c:pt idx="9">
                  <c:v>1.8547960300064537</c:v>
                </c:pt>
                <c:pt idx="10">
                  <c:v>1.7656855068698172</c:v>
                </c:pt>
                <c:pt idx="11">
                  <c:v>1.5858656593354112</c:v>
                </c:pt>
                <c:pt idx="12">
                  <c:v>1.1106728014514695</c:v>
                </c:pt>
                <c:pt idx="13">
                  <c:v>0</c:v>
                </c:pt>
                <c:pt idx="14">
                  <c:v>0</c:v>
                </c:pt>
              </c:numCache>
            </c:numRef>
          </c:val>
          <c:extLst>
            <c:ext xmlns:c16="http://schemas.microsoft.com/office/drawing/2014/chart" uri="{C3380CC4-5D6E-409C-BE32-E72D297353CC}">
              <c16:uniqueId val="{00000004-9E43-4B98-963C-0CB58D96D734}"/>
            </c:ext>
          </c:extLst>
        </c:ser>
        <c:ser>
          <c:idx val="5"/>
          <c:order val="5"/>
          <c:tx>
            <c:strRef>
              <c:f>'4-P-I_map'!$D$148</c:f>
              <c:strCache>
                <c:ptCount val="1"/>
                <c:pt idx="0">
                  <c:v>-10℃</c:v>
                </c:pt>
              </c:strCache>
            </c:strRef>
          </c:tx>
          <c:spPr>
            <a:solidFill>
              <a:schemeClr val="accent6">
                <a:lumMod val="60000"/>
              </a:schemeClr>
            </a:solidFill>
            <a:ln/>
            <a:effectLst/>
            <a:sp3d/>
          </c:spP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'4-P-I_map'!$E$148:$S$148</c:f>
              <c:numCache>
                <c:formatCode>0.0_ </c:formatCode>
                <c:ptCount val="15"/>
                <c:pt idx="0">
                  <c:v>0</c:v>
                </c:pt>
                <c:pt idx="1">
                  <c:v>7.8114961118361839</c:v>
                </c:pt>
                <c:pt idx="2">
                  <c:v>8.4356933442846938</c:v>
                </c:pt>
                <c:pt idx="3">
                  <c:v>7.3928783274001137</c:v>
                </c:pt>
                <c:pt idx="4">
                  <c:v>6.0791354276958298</c:v>
                </c:pt>
                <c:pt idx="5">
                  <c:v>5.4532089312308294</c:v>
                </c:pt>
                <c:pt idx="6">
                  <c:v>4.8935648624901331</c:v>
                </c:pt>
                <c:pt idx="7">
                  <c:v>4.1505144225396737</c:v>
                </c:pt>
                <c:pt idx="8">
                  <c:v>3.6707702481078126</c:v>
                </c:pt>
                <c:pt idx="9">
                  <c:v>3.1886695802880038</c:v>
                </c:pt>
                <c:pt idx="10">
                  <c:v>3.0490409702746244</c:v>
                </c:pt>
                <c:pt idx="11">
                  <c:v>2.7449201232147389</c:v>
                </c:pt>
                <c:pt idx="12">
                  <c:v>1.833893080431668</c:v>
                </c:pt>
                <c:pt idx="13">
                  <c:v>0</c:v>
                </c:pt>
                <c:pt idx="14">
                  <c:v>0</c:v>
                </c:pt>
              </c:numCache>
            </c:numRef>
          </c:val>
          <c:extLst>
            <c:ext xmlns:c16="http://schemas.microsoft.com/office/drawing/2014/chart" uri="{C3380CC4-5D6E-409C-BE32-E72D297353CC}">
              <c16:uniqueId val="{00000005-9E43-4B98-963C-0CB58D96D734}"/>
            </c:ext>
          </c:extLst>
        </c:ser>
        <c:ser>
          <c:idx val="6"/>
          <c:order val="6"/>
          <c:tx>
            <c:strRef>
              <c:f>'4-P-I_map'!$D$149</c:f>
              <c:strCache>
                <c:ptCount val="1"/>
                <c:pt idx="0">
                  <c:v>-5℃</c:v>
                </c:pt>
              </c:strCache>
            </c:strRef>
          </c:tx>
          <c:spPr>
            <a:solidFill>
              <a:schemeClr val="accent2">
                <a:lumMod val="80000"/>
                <a:lumOff val="20000"/>
              </a:schemeClr>
            </a:solidFill>
            <a:ln/>
            <a:effectLst/>
            <a:sp3d/>
          </c:spP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'4-P-I_map'!$E$149:$S$149</c:f>
              <c:numCache>
                <c:formatCode>0.0_ </c:formatCode>
                <c:ptCount val="15"/>
                <c:pt idx="0">
                  <c:v>0</c:v>
                </c:pt>
                <c:pt idx="1">
                  <c:v>12.868121063405477</c:v>
                </c:pt>
                <c:pt idx="2">
                  <c:v>13.896380623366003</c:v>
                </c:pt>
                <c:pt idx="3">
                  <c:v>12.074867292608353</c:v>
                </c:pt>
                <c:pt idx="4">
                  <c:v>9.4871003550942259</c:v>
                </c:pt>
                <c:pt idx="5">
                  <c:v>8.526538314574962</c:v>
                </c:pt>
                <c:pt idx="6">
                  <c:v>8.1200487426529246</c:v>
                </c:pt>
                <c:pt idx="7">
                  <c:v>7.3382783973116759</c:v>
                </c:pt>
                <c:pt idx="8">
                  <c:v>6.273096928008342</c:v>
                </c:pt>
                <c:pt idx="9">
                  <c:v>5.2010922549931591</c:v>
                </c:pt>
                <c:pt idx="10">
                  <c:v>4.7658813715591863</c:v>
                </c:pt>
                <c:pt idx="11">
                  <c:v>4.2094671007865028</c:v>
                </c:pt>
                <c:pt idx="12">
                  <c:v>2.85172180738628</c:v>
                </c:pt>
                <c:pt idx="13">
                  <c:v>0</c:v>
                </c:pt>
                <c:pt idx="14">
                  <c:v>0</c:v>
                </c:pt>
              </c:numCache>
            </c:numRef>
          </c:val>
          <c:extLst>
            <c:ext xmlns:c16="http://schemas.microsoft.com/office/drawing/2014/chart" uri="{C3380CC4-5D6E-409C-BE32-E72D297353CC}">
              <c16:uniqueId val="{00000006-9E43-4B98-963C-0CB58D96D734}"/>
            </c:ext>
          </c:extLst>
        </c:ser>
        <c:ser>
          <c:idx val="7"/>
          <c:order val="7"/>
          <c:tx>
            <c:strRef>
              <c:f>'4-P-I_map'!$D$150</c:f>
              <c:strCache>
                <c:ptCount val="1"/>
                <c:pt idx="0">
                  <c:v>0℃</c:v>
                </c:pt>
              </c:strCache>
            </c:strRef>
          </c:tx>
          <c:spPr>
            <a:solidFill>
              <a:schemeClr val="accent4">
                <a:lumMod val="80000"/>
                <a:lumOff val="20000"/>
              </a:schemeClr>
            </a:solidFill>
            <a:ln/>
            <a:effectLst/>
            <a:sp3d/>
          </c:spP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'4-P-I_map'!$E$150:$S$150</c:f>
              <c:numCache>
                <c:formatCode>0.0_ </c:formatCode>
                <c:ptCount val="15"/>
                <c:pt idx="0">
                  <c:v>0</c:v>
                </c:pt>
                <c:pt idx="1">
                  <c:v>19.903310853934709</c:v>
                </c:pt>
                <c:pt idx="2">
                  <c:v>20.742916594753364</c:v>
                </c:pt>
                <c:pt idx="3">
                  <c:v>17.467377378637053</c:v>
                </c:pt>
                <c:pt idx="4">
                  <c:v>13.946946724176868</c:v>
                </c:pt>
                <c:pt idx="5">
                  <c:v>12.567142517799619</c:v>
                </c:pt>
                <c:pt idx="6">
                  <c:v>11.908286631421138</c:v>
                </c:pt>
                <c:pt idx="7">
                  <c:v>11.200535177965053</c:v>
                </c:pt>
                <c:pt idx="8">
                  <c:v>9.8472499541882996</c:v>
                </c:pt>
                <c:pt idx="9">
                  <c:v>8.0865505669518125</c:v>
                </c:pt>
                <c:pt idx="10">
                  <c:v>7.0473708178750556</c:v>
                </c:pt>
                <c:pt idx="11">
                  <c:v>6.3723486157690319</c:v>
                </c:pt>
                <c:pt idx="12">
                  <c:v>4.21503294042855</c:v>
                </c:pt>
                <c:pt idx="13">
                  <c:v>0</c:v>
                </c:pt>
                <c:pt idx="14">
                  <c:v>0</c:v>
                </c:pt>
              </c:numCache>
            </c:numRef>
          </c:val>
          <c:extLst>
            <c:ext xmlns:c16="http://schemas.microsoft.com/office/drawing/2014/chart" uri="{C3380CC4-5D6E-409C-BE32-E72D297353CC}">
              <c16:uniqueId val="{00000007-9E43-4B98-963C-0CB58D96D734}"/>
            </c:ext>
          </c:extLst>
        </c:ser>
        <c:ser>
          <c:idx val="8"/>
          <c:order val="8"/>
          <c:tx>
            <c:strRef>
              <c:f>'4-P-I_map'!$D$151</c:f>
              <c:strCache>
                <c:ptCount val="1"/>
                <c:pt idx="0">
                  <c:v>5℃</c:v>
                </c:pt>
              </c:strCache>
            </c:strRef>
          </c:tx>
          <c:spPr>
            <a:solidFill>
              <a:schemeClr val="accent6">
                <a:lumMod val="80000"/>
                <a:lumOff val="20000"/>
              </a:schemeClr>
            </a:solidFill>
            <a:ln/>
            <a:effectLst/>
            <a:sp3d/>
          </c:spP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'4-P-I_map'!$E$151:$S$151</c:f>
              <c:numCache>
                <c:formatCode>0.0_ </c:formatCode>
                <c:ptCount val="15"/>
                <c:pt idx="0">
                  <c:v>0</c:v>
                </c:pt>
                <c:pt idx="1">
                  <c:v>29.071748297580342</c:v>
                </c:pt>
                <c:pt idx="2">
                  <c:v>27.982371027243431</c:v>
                </c:pt>
                <c:pt idx="3">
                  <c:v>23.926059309339383</c:v>
                </c:pt>
                <c:pt idx="4">
                  <c:v>19.421557163857305</c:v>
                </c:pt>
                <c:pt idx="5">
                  <c:v>17.555624075123578</c:v>
                </c:pt>
                <c:pt idx="6">
                  <c:v>16.573991537538628</c:v>
                </c:pt>
                <c:pt idx="7">
                  <c:v>15.525581085179127</c:v>
                </c:pt>
                <c:pt idx="8">
                  <c:v>13.677236105036588</c:v>
                </c:pt>
                <c:pt idx="9">
                  <c:v>12.034540622057287</c:v>
                </c:pt>
                <c:pt idx="10">
                  <c:v>10.880290265244867</c:v>
                </c:pt>
                <c:pt idx="11">
                  <c:v>9.7950562116579558</c:v>
                </c:pt>
                <c:pt idx="12">
                  <c:v>5.9489495216409107</c:v>
                </c:pt>
                <c:pt idx="13">
                  <c:v>0</c:v>
                </c:pt>
                <c:pt idx="14">
                  <c:v>0</c:v>
                </c:pt>
              </c:numCache>
            </c:numRef>
          </c:val>
          <c:extLst>
            <c:ext xmlns:c16="http://schemas.microsoft.com/office/drawing/2014/chart" uri="{C3380CC4-5D6E-409C-BE32-E72D297353CC}">
              <c16:uniqueId val="{00000008-9E43-4B98-963C-0CB58D96D734}"/>
            </c:ext>
          </c:extLst>
        </c:ser>
        <c:ser>
          <c:idx val="9"/>
          <c:order val="9"/>
          <c:tx>
            <c:strRef>
              <c:f>'4-P-I_map'!$D$152</c:f>
              <c:strCache>
                <c:ptCount val="1"/>
                <c:pt idx="0">
                  <c:v>10℃</c:v>
                </c:pt>
              </c:strCache>
            </c:strRef>
          </c:tx>
          <c:spPr>
            <a:solidFill>
              <a:schemeClr val="accent2">
                <a:lumMod val="80000"/>
              </a:schemeClr>
            </a:solidFill>
            <a:ln/>
            <a:effectLst/>
            <a:sp3d/>
          </c:spP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'4-P-I_map'!$E$152:$S$152</c:f>
              <c:numCache>
                <c:formatCode>0.0_ </c:formatCode>
                <c:ptCount val="15"/>
                <c:pt idx="0">
                  <c:v>0</c:v>
                </c:pt>
                <c:pt idx="1">
                  <c:v>40.309775020970875</c:v>
                </c:pt>
                <c:pt idx="2">
                  <c:v>38.407722783466234</c:v>
                </c:pt>
                <c:pt idx="3">
                  <c:v>33.306841217051058</c:v>
                </c:pt>
                <c:pt idx="4">
                  <c:v>27.462641548898088</c:v>
                </c:pt>
                <c:pt idx="5">
                  <c:v>24.915923370911671</c:v>
                </c:pt>
                <c:pt idx="6">
                  <c:v>23.463955938741751</c:v>
                </c:pt>
                <c:pt idx="7">
                  <c:v>21.915472530156503</c:v>
                </c:pt>
                <c:pt idx="8">
                  <c:v>19.35308083657257</c:v>
                </c:pt>
                <c:pt idx="9">
                  <c:v>17.208016654293157</c:v>
                </c:pt>
                <c:pt idx="10">
                  <c:v>15.979820964795065</c:v>
                </c:pt>
                <c:pt idx="11">
                  <c:v>13.418546189946021</c:v>
                </c:pt>
                <c:pt idx="12">
                  <c:v>8.0503433963735329</c:v>
                </c:pt>
                <c:pt idx="13">
                  <c:v>0</c:v>
                </c:pt>
                <c:pt idx="14">
                  <c:v>0</c:v>
                </c:pt>
              </c:numCache>
            </c:numRef>
          </c:val>
          <c:extLst>
            <c:ext xmlns:c16="http://schemas.microsoft.com/office/drawing/2014/chart" uri="{C3380CC4-5D6E-409C-BE32-E72D297353CC}">
              <c16:uniqueId val="{00000009-9E43-4B98-963C-0CB58D96D734}"/>
            </c:ext>
          </c:extLst>
        </c:ser>
        <c:ser>
          <c:idx val="10"/>
          <c:order val="10"/>
          <c:tx>
            <c:strRef>
              <c:f>'4-P-I_map'!$D$153</c:f>
              <c:strCache>
                <c:ptCount val="1"/>
                <c:pt idx="0">
                  <c:v>15℃</c:v>
                </c:pt>
              </c:strCache>
            </c:strRef>
          </c:tx>
          <c:spPr>
            <a:solidFill>
              <a:schemeClr val="accent4">
                <a:lumMod val="80000"/>
              </a:schemeClr>
            </a:solidFill>
            <a:ln/>
            <a:effectLst/>
            <a:sp3d/>
          </c:spP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'4-P-I_map'!$E$153:$S$153</c:f>
              <c:numCache>
                <c:formatCode>0.0_ </c:formatCode>
                <c:ptCount val="15"/>
                <c:pt idx="0">
                  <c:v>0</c:v>
                </c:pt>
                <c:pt idx="1">
                  <c:v>51.201561824834542</c:v>
                </c:pt>
                <c:pt idx="2">
                  <c:v>47.348069788302297</c:v>
                </c:pt>
                <c:pt idx="3">
                  <c:v>41.599157766476942</c:v>
                </c:pt>
                <c:pt idx="4">
                  <c:v>34.813584111771945</c:v>
                </c:pt>
                <c:pt idx="5">
                  <c:v>31.716664608899773</c:v>
                </c:pt>
                <c:pt idx="6">
                  <c:v>29.82566699372348</c:v>
                </c:pt>
                <c:pt idx="7">
                  <c:v>27.804689117713991</c:v>
                </c:pt>
                <c:pt idx="8">
                  <c:v>24.621868766093549</c:v>
                </c:pt>
                <c:pt idx="9">
                  <c:v>23.721824747500804</c:v>
                </c:pt>
                <c:pt idx="10">
                  <c:v>21.047200981954784</c:v>
                </c:pt>
                <c:pt idx="11">
                  <c:v>17.610987601417701</c:v>
                </c:pt>
                <c:pt idx="12">
                  <c:v>10.484285350172877</c:v>
                </c:pt>
                <c:pt idx="13">
                  <c:v>0</c:v>
                </c:pt>
                <c:pt idx="14">
                  <c:v>0</c:v>
                </c:pt>
              </c:numCache>
            </c:numRef>
          </c:val>
          <c:extLst>
            <c:ext xmlns:c16="http://schemas.microsoft.com/office/drawing/2014/chart" uri="{C3380CC4-5D6E-409C-BE32-E72D297353CC}">
              <c16:uniqueId val="{0000000A-9E43-4B98-963C-0CB58D96D734}"/>
            </c:ext>
          </c:extLst>
        </c:ser>
        <c:ser>
          <c:idx val="11"/>
          <c:order val="11"/>
          <c:tx>
            <c:strRef>
              <c:f>'4-P-I_map'!$D$154</c:f>
              <c:strCache>
                <c:ptCount val="1"/>
                <c:pt idx="0">
                  <c:v>20℃</c:v>
                </c:pt>
              </c:strCache>
            </c:strRef>
          </c:tx>
          <c:spPr>
            <a:solidFill>
              <a:schemeClr val="accent6">
                <a:lumMod val="80000"/>
              </a:schemeClr>
            </a:solidFill>
            <a:ln/>
            <a:effectLst/>
            <a:sp3d/>
          </c:spP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'4-P-I_map'!$E$154:$S$154</c:f>
              <c:numCache>
                <c:formatCode>0.0_ </c:formatCode>
                <c:ptCount val="15"/>
                <c:pt idx="0">
                  <c:v>0</c:v>
                </c:pt>
                <c:pt idx="1">
                  <c:v>59.734996766538181</c:v>
                </c:pt>
                <c:pt idx="2">
                  <c:v>56.139456242756857</c:v>
                </c:pt>
                <c:pt idx="3">
                  <c:v>49.922124213420119</c:v>
                </c:pt>
                <c:pt idx="4">
                  <c:v>42.373530872547271</c:v>
                </c:pt>
                <c:pt idx="5">
                  <c:v>38.780722862904014</c:v>
                </c:pt>
                <c:pt idx="6">
                  <c:v>36.451605495524333</c:v>
                </c:pt>
                <c:pt idx="7">
                  <c:v>33.949144894330651</c:v>
                </c:pt>
                <c:pt idx="8">
                  <c:v>30.155939284046298</c:v>
                </c:pt>
                <c:pt idx="9">
                  <c:v>31.624412527425502</c:v>
                </c:pt>
                <c:pt idx="10">
                  <c:v>26.622931148087357</c:v>
                </c:pt>
                <c:pt idx="11">
                  <c:v>22.402833682964797</c:v>
                </c:pt>
                <c:pt idx="12">
                  <c:v>13.184820476352488</c:v>
                </c:pt>
                <c:pt idx="13">
                  <c:v>0</c:v>
                </c:pt>
                <c:pt idx="14">
                  <c:v>0</c:v>
                </c:pt>
              </c:numCache>
            </c:numRef>
          </c:val>
          <c:extLst>
            <c:ext xmlns:c16="http://schemas.microsoft.com/office/drawing/2014/chart" uri="{C3380CC4-5D6E-409C-BE32-E72D297353CC}">
              <c16:uniqueId val="{0000000B-9E43-4B98-963C-0CB58D96D734}"/>
            </c:ext>
          </c:extLst>
        </c:ser>
        <c:ser>
          <c:idx val="12"/>
          <c:order val="12"/>
          <c:tx>
            <c:strRef>
              <c:f>'4-P-I_map'!$D$155</c:f>
              <c:strCache>
                <c:ptCount val="1"/>
                <c:pt idx="0">
                  <c:v>25℃</c:v>
                </c:pt>
              </c:strCache>
            </c:strRef>
          </c:tx>
          <c:spPr>
            <a:solidFill>
              <a:schemeClr val="accent2">
                <a:lumMod val="60000"/>
                <a:lumOff val="40000"/>
              </a:schemeClr>
            </a:solidFill>
            <a:ln/>
            <a:effectLst/>
            <a:sp3d/>
          </c:spP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'4-P-I_map'!$E$155:$S$155</c:f>
              <c:numCache>
                <c:formatCode>0.0_ </c:formatCode>
                <c:ptCount val="15"/>
                <c:pt idx="0">
                  <c:v>0</c:v>
                </c:pt>
                <c:pt idx="1">
                  <c:v>75.777822589854821</c:v>
                </c:pt>
                <c:pt idx="2">
                  <c:v>72.278425087425418</c:v>
                </c:pt>
                <c:pt idx="3">
                  <c:v>64.995634932655335</c:v>
                </c:pt>
                <c:pt idx="4">
                  <c:v>55.914711467380556</c:v>
                </c:pt>
                <c:pt idx="5">
                  <c:v>51.426543641058963</c:v>
                </c:pt>
                <c:pt idx="6">
                  <c:v>48.357636061717187</c:v>
                </c:pt>
                <c:pt idx="7">
                  <c:v>45.032745677226778</c:v>
                </c:pt>
                <c:pt idx="8">
                  <c:v>40.136094920929978</c:v>
                </c:pt>
                <c:pt idx="9">
                  <c:v>40.885584875332995</c:v>
                </c:pt>
                <c:pt idx="10">
                  <c:v>36.514429543005726</c:v>
                </c:pt>
                <c:pt idx="11">
                  <c:v>27.69601572106205</c:v>
                </c:pt>
                <c:pt idx="12">
                  <c:v>16.059908185359962</c:v>
                </c:pt>
                <c:pt idx="13">
                  <c:v>0</c:v>
                </c:pt>
                <c:pt idx="14">
                  <c:v>0</c:v>
                </c:pt>
              </c:numCache>
            </c:numRef>
          </c:val>
          <c:extLst>
            <c:ext xmlns:c16="http://schemas.microsoft.com/office/drawing/2014/chart" uri="{C3380CC4-5D6E-409C-BE32-E72D297353CC}">
              <c16:uniqueId val="{0000000C-9E43-4B98-963C-0CB58D96D734}"/>
            </c:ext>
          </c:extLst>
        </c:ser>
        <c:ser>
          <c:idx val="13"/>
          <c:order val="13"/>
          <c:tx>
            <c:strRef>
              <c:f>'4-P-I_map'!$D$156</c:f>
              <c:strCache>
                <c:ptCount val="1"/>
                <c:pt idx="0">
                  <c:v>30℃</c:v>
                </c:pt>
              </c:strCache>
            </c:strRef>
          </c:tx>
          <c:spPr>
            <a:solidFill>
              <a:schemeClr val="accent4">
                <a:lumMod val="60000"/>
                <a:lumOff val="40000"/>
              </a:schemeClr>
            </a:solidFill>
            <a:ln/>
            <a:effectLst/>
            <a:sp3d/>
          </c:spP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'4-P-I_map'!$E$156:$S$156</c:f>
              <c:numCache>
                <c:formatCode>0.0_ </c:formatCode>
                <c:ptCount val="15"/>
                <c:pt idx="0">
                  <c:v>0</c:v>
                </c:pt>
                <c:pt idx="1">
                  <c:v>75.777822589854821</c:v>
                </c:pt>
                <c:pt idx="2">
                  <c:v>72.278425087425418</c:v>
                </c:pt>
                <c:pt idx="3">
                  <c:v>64.995634932655335</c:v>
                </c:pt>
                <c:pt idx="4">
                  <c:v>55.914711467380556</c:v>
                </c:pt>
                <c:pt idx="5">
                  <c:v>51.426543641058963</c:v>
                </c:pt>
                <c:pt idx="6">
                  <c:v>48.357636061717187</c:v>
                </c:pt>
                <c:pt idx="7">
                  <c:v>45.032745677226778</c:v>
                </c:pt>
                <c:pt idx="8">
                  <c:v>40.136094920929978</c:v>
                </c:pt>
                <c:pt idx="9">
                  <c:v>40.885584875332995</c:v>
                </c:pt>
                <c:pt idx="10">
                  <c:v>36.514429543005726</c:v>
                </c:pt>
                <c:pt idx="11">
                  <c:v>27.69601572106205</c:v>
                </c:pt>
                <c:pt idx="12">
                  <c:v>16.059908185359962</c:v>
                </c:pt>
                <c:pt idx="13">
                  <c:v>0</c:v>
                </c:pt>
                <c:pt idx="14">
                  <c:v>0</c:v>
                </c:pt>
              </c:numCache>
            </c:numRef>
          </c:val>
          <c:extLst>
            <c:ext xmlns:c16="http://schemas.microsoft.com/office/drawing/2014/chart" uri="{C3380CC4-5D6E-409C-BE32-E72D297353CC}">
              <c16:uniqueId val="{0000000D-9E43-4B98-963C-0CB58D96D734}"/>
            </c:ext>
          </c:extLst>
        </c:ser>
        <c:ser>
          <c:idx val="14"/>
          <c:order val="14"/>
          <c:tx>
            <c:strRef>
              <c:f>'4-P-I_map'!$D$157</c:f>
              <c:strCache>
                <c:ptCount val="1"/>
                <c:pt idx="0">
                  <c:v>35℃</c:v>
                </c:pt>
              </c:strCache>
            </c:strRef>
          </c:tx>
          <c:spPr>
            <a:solidFill>
              <a:schemeClr val="accent6">
                <a:lumMod val="60000"/>
                <a:lumOff val="40000"/>
              </a:schemeClr>
            </a:solidFill>
            <a:ln/>
            <a:effectLst/>
            <a:sp3d/>
          </c:spP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'4-P-I_map'!$E$157:$S$157</c:f>
              <c:numCache>
                <c:formatCode>0.0_ </c:formatCode>
                <c:ptCount val="15"/>
                <c:pt idx="0">
                  <c:v>0</c:v>
                </c:pt>
                <c:pt idx="1">
                  <c:v>75.777822589854821</c:v>
                </c:pt>
                <c:pt idx="2">
                  <c:v>72.278425087425418</c:v>
                </c:pt>
                <c:pt idx="3">
                  <c:v>64.995634932655335</c:v>
                </c:pt>
                <c:pt idx="4">
                  <c:v>55.914711467380556</c:v>
                </c:pt>
                <c:pt idx="5">
                  <c:v>51.426543641058963</c:v>
                </c:pt>
                <c:pt idx="6">
                  <c:v>48.357636061717187</c:v>
                </c:pt>
                <c:pt idx="7">
                  <c:v>45.032745677226778</c:v>
                </c:pt>
                <c:pt idx="8">
                  <c:v>40.136094920929978</c:v>
                </c:pt>
                <c:pt idx="9">
                  <c:v>40.885584875332995</c:v>
                </c:pt>
                <c:pt idx="10">
                  <c:v>36.514429543005726</c:v>
                </c:pt>
                <c:pt idx="11">
                  <c:v>27.69601572106205</c:v>
                </c:pt>
                <c:pt idx="12">
                  <c:v>16.059908185359962</c:v>
                </c:pt>
                <c:pt idx="13">
                  <c:v>0</c:v>
                </c:pt>
                <c:pt idx="14">
                  <c:v>0</c:v>
                </c:pt>
              </c:numCache>
            </c:numRef>
          </c:val>
          <c:extLst>
            <c:ext xmlns:c16="http://schemas.microsoft.com/office/drawing/2014/chart" uri="{C3380CC4-5D6E-409C-BE32-E72D297353CC}">
              <c16:uniqueId val="{0000000E-9E43-4B98-963C-0CB58D96D734}"/>
            </c:ext>
          </c:extLst>
        </c:ser>
        <c:ser>
          <c:idx val="15"/>
          <c:order val="15"/>
          <c:tx>
            <c:strRef>
              <c:f>'4-P-I_map'!$D$158</c:f>
              <c:strCache>
                <c:ptCount val="1"/>
                <c:pt idx="0">
                  <c:v>40℃</c:v>
                </c:pt>
              </c:strCache>
            </c:strRef>
          </c:tx>
          <c:spPr>
            <a:solidFill>
              <a:schemeClr val="accent2">
                <a:lumMod val="50000"/>
              </a:schemeClr>
            </a:solidFill>
            <a:ln/>
            <a:effectLst/>
            <a:sp3d/>
          </c:spP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'4-P-I_map'!$E$158:$S$158</c:f>
              <c:numCache>
                <c:formatCode>0.0_ </c:formatCode>
                <c:ptCount val="15"/>
                <c:pt idx="0">
                  <c:v>0</c:v>
                </c:pt>
                <c:pt idx="1">
                  <c:v>60.622258071883863</c:v>
                </c:pt>
                <c:pt idx="2">
                  <c:v>57.822740069940338</c:v>
                </c:pt>
                <c:pt idx="3">
                  <c:v>51.996507946124268</c:v>
                </c:pt>
                <c:pt idx="4">
                  <c:v>44.731769173904446</c:v>
                </c:pt>
                <c:pt idx="5">
                  <c:v>41.141234912847175</c:v>
                </c:pt>
                <c:pt idx="6">
                  <c:v>38.686108849373753</c:v>
                </c:pt>
                <c:pt idx="7">
                  <c:v>36.026196541781424</c:v>
                </c:pt>
                <c:pt idx="8">
                  <c:v>32.108875936743992</c:v>
                </c:pt>
                <c:pt idx="9">
                  <c:v>36.507847104943082</c:v>
                </c:pt>
                <c:pt idx="10">
                  <c:v>29.211543634404578</c:v>
                </c:pt>
                <c:pt idx="11">
                  <c:v>22.156812576849639</c:v>
                </c:pt>
                <c:pt idx="12">
                  <c:v>12.847926548287971</c:v>
                </c:pt>
                <c:pt idx="13">
                  <c:v>0</c:v>
                </c:pt>
                <c:pt idx="14">
                  <c:v>0</c:v>
                </c:pt>
              </c:numCache>
            </c:numRef>
          </c:val>
          <c:extLst>
            <c:ext xmlns:c16="http://schemas.microsoft.com/office/drawing/2014/chart" uri="{C3380CC4-5D6E-409C-BE32-E72D297353CC}">
              <c16:uniqueId val="{0000000F-9E43-4B98-963C-0CB58D96D734}"/>
            </c:ext>
          </c:extLst>
        </c:ser>
        <c:ser>
          <c:idx val="16"/>
          <c:order val="16"/>
          <c:tx>
            <c:strRef>
              <c:f>'4-P-I_map'!$D$159</c:f>
              <c:strCache>
                <c:ptCount val="1"/>
                <c:pt idx="0">
                  <c:v>45℃</c:v>
                </c:pt>
              </c:strCache>
            </c:strRef>
          </c:tx>
          <c:spPr>
            <a:solidFill>
              <a:schemeClr val="accent4">
                <a:lumMod val="50000"/>
              </a:schemeClr>
            </a:solidFill>
            <a:ln/>
            <a:effectLst/>
            <a:sp3d/>
          </c:spP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'4-P-I_map'!$E$159:$S$159</c:f>
              <c:numCache>
                <c:formatCode>0.0_ </c:formatCode>
                <c:ptCount val="15"/>
                <c:pt idx="0">
                  <c:v>0</c:v>
                </c:pt>
                <c:pt idx="1">
                  <c:v>53.044475812898376</c:v>
                </c:pt>
                <c:pt idx="2">
                  <c:v>50.594897561197797</c:v>
                </c:pt>
                <c:pt idx="3">
                  <c:v>45.496944452858727</c:v>
                </c:pt>
                <c:pt idx="4">
                  <c:v>39.140298027166381</c:v>
                </c:pt>
                <c:pt idx="5">
                  <c:v>35.998580548741266</c:v>
                </c:pt>
                <c:pt idx="6">
                  <c:v>33.850345243202021</c:v>
                </c:pt>
                <c:pt idx="7">
                  <c:v>31.52292197405874</c:v>
                </c:pt>
                <c:pt idx="8">
                  <c:v>28.095266444650981</c:v>
                </c:pt>
                <c:pt idx="9">
                  <c:v>31.944366216825188</c:v>
                </c:pt>
                <c:pt idx="10">
                  <c:v>25.560100680104007</c:v>
                </c:pt>
                <c:pt idx="11">
                  <c:v>19.387211004743435</c:v>
                </c:pt>
                <c:pt idx="12">
                  <c:v>11.241935729751974</c:v>
                </c:pt>
                <c:pt idx="13">
                  <c:v>0</c:v>
                </c:pt>
                <c:pt idx="14">
                  <c:v>0</c:v>
                </c:pt>
              </c:numCache>
            </c:numRef>
          </c:val>
          <c:extLst>
            <c:ext xmlns:c16="http://schemas.microsoft.com/office/drawing/2014/chart" uri="{C3380CC4-5D6E-409C-BE32-E72D297353CC}">
              <c16:uniqueId val="{00000010-9E43-4B98-963C-0CB58D96D734}"/>
            </c:ext>
          </c:extLst>
        </c:ser>
        <c:ser>
          <c:idx val="17"/>
          <c:order val="17"/>
          <c:tx>
            <c:strRef>
              <c:f>'4-P-I_map'!$D$160</c:f>
              <c:strCache>
                <c:ptCount val="1"/>
                <c:pt idx="0">
                  <c:v>50℃</c:v>
                </c:pt>
              </c:strCache>
            </c:strRef>
          </c:tx>
          <c:spPr>
            <a:solidFill>
              <a:schemeClr val="accent6">
                <a:lumMod val="50000"/>
              </a:schemeClr>
            </a:solidFill>
            <a:ln/>
            <a:effectLst/>
            <a:sp3d/>
          </c:spP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'4-P-I_map'!$E$160:$S$160</c:f>
              <c:numCache>
                <c:formatCode>0.0_ </c:formatCode>
                <c:ptCount val="15"/>
                <c:pt idx="0">
                  <c:v>0</c:v>
                </c:pt>
                <c:pt idx="1">
                  <c:v>39.467159211954097</c:v>
                </c:pt>
                <c:pt idx="2">
                  <c:v>42.620881776749137</c:v>
                </c:pt>
                <c:pt idx="3">
                  <c:v>36.679758623242698</c:v>
                </c:pt>
                <c:pt idx="4">
                  <c:v>30.520806058213431</c:v>
                </c:pt>
                <c:pt idx="5">
                  <c:v>28.877543627701215</c:v>
                </c:pt>
                <c:pt idx="6">
                  <c:v>26.960278980070541</c:v>
                </c:pt>
                <c:pt idx="7">
                  <c:v>25.015868737548075</c:v>
                </c:pt>
                <c:pt idx="8">
                  <c:v>22.326339671710123</c:v>
                </c:pt>
                <c:pt idx="9">
                  <c:v>19.625080740159838</c:v>
                </c:pt>
                <c:pt idx="10">
                  <c:v>19.331196117122019</c:v>
                </c:pt>
                <c:pt idx="11">
                  <c:v>16.617609432637227</c:v>
                </c:pt>
                <c:pt idx="12">
                  <c:v>9.6359449112159776</c:v>
                </c:pt>
                <c:pt idx="13">
                  <c:v>0</c:v>
                </c:pt>
                <c:pt idx="14">
                  <c:v>0</c:v>
                </c:pt>
              </c:numCache>
            </c:numRef>
          </c:val>
          <c:extLst>
            <c:ext xmlns:c16="http://schemas.microsoft.com/office/drawing/2014/chart" uri="{C3380CC4-5D6E-409C-BE32-E72D297353CC}">
              <c16:uniqueId val="{00000011-9E43-4B98-963C-0CB58D96D734}"/>
            </c:ext>
          </c:extLst>
        </c:ser>
        <c:ser>
          <c:idx val="18"/>
          <c:order val="18"/>
          <c:tx>
            <c:strRef>
              <c:f>'4-P-I_map'!$D$161</c:f>
              <c:strCache>
                <c:ptCount val="1"/>
                <c:pt idx="0">
                  <c:v>55℃</c:v>
                </c:pt>
              </c:strCache>
            </c:strRef>
          </c:tx>
          <c:spPr>
            <a:solidFill>
              <a:schemeClr val="accent2">
                <a:lumMod val="70000"/>
                <a:lumOff val="30000"/>
              </a:schemeClr>
            </a:solidFill>
            <a:ln/>
            <a:effectLst/>
            <a:sp3d/>
          </c:spP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'4-P-I_map'!$E$161:$S$161</c:f>
              <c:numCache>
                <c:formatCode>0.0_ </c:formatCode>
                <c:ptCount val="15"/>
                <c:pt idx="0">
                  <c:v>0</c:v>
                </c:pt>
                <c:pt idx="1">
                  <c:v>5.8276392900000014</c:v>
                </c:pt>
                <c:pt idx="2">
                  <c:v>5.8276392900000014</c:v>
                </c:pt>
                <c:pt idx="3">
                  <c:v>5.8276392900000014</c:v>
                </c:pt>
                <c:pt idx="4">
                  <c:v>5.8276392900000014</c:v>
                </c:pt>
                <c:pt idx="5">
                  <c:v>5.8276392900000014</c:v>
                </c:pt>
                <c:pt idx="6">
                  <c:v>5.8276392900000014</c:v>
                </c:pt>
                <c:pt idx="7">
                  <c:v>5.8276392900000014</c:v>
                </c:pt>
                <c:pt idx="8">
                  <c:v>5.8276392900000014</c:v>
                </c:pt>
                <c:pt idx="9">
                  <c:v>5.8276392900000014</c:v>
                </c:pt>
                <c:pt idx="10">
                  <c:v>5.8276392900000014</c:v>
                </c:pt>
                <c:pt idx="11">
                  <c:v>5.8276392900000014</c:v>
                </c:pt>
                <c:pt idx="12">
                  <c:v>5.8276392900000014</c:v>
                </c:pt>
                <c:pt idx="13">
                  <c:v>0</c:v>
                </c:pt>
                <c:pt idx="14">
                  <c:v>0</c:v>
                </c:pt>
              </c:numCache>
            </c:numRef>
          </c:val>
          <c:extLst>
            <c:ext xmlns:c16="http://schemas.microsoft.com/office/drawing/2014/chart" uri="{C3380CC4-5D6E-409C-BE32-E72D297353CC}">
              <c16:uniqueId val="{00000012-9E43-4B98-963C-0CB58D96D734}"/>
            </c:ext>
          </c:extLst>
        </c:ser>
        <c:ser>
          <c:idx val="19"/>
          <c:order val="19"/>
          <c:tx>
            <c:strRef>
              <c:f>'4-P-I_map'!$D$162</c:f>
              <c:strCache>
                <c:ptCount val="1"/>
                <c:pt idx="0">
                  <c:v>60℃</c:v>
                </c:pt>
              </c:strCache>
            </c:strRef>
          </c:tx>
          <c:spPr>
            <a:solidFill>
              <a:schemeClr val="accent4">
                <a:lumMod val="70000"/>
                <a:lumOff val="30000"/>
              </a:schemeClr>
            </a:solidFill>
            <a:ln/>
            <a:effectLst/>
            <a:sp3d/>
          </c:spPr>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'4-P-I_map'!$E$162:$S$162</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9E43-4B98-963C-0CB58D96D734}"/>
            </c:ext>
          </c:extLst>
        </c:ser>
        <c:ser>
          <c:idx val="20"/>
          <c:order val="20"/>
          <c:tx>
            <c:strRef>
              <c:f>'4-P-I_map'!$D$163</c:f>
              <c:strCache>
                <c:ptCount val="1"/>
                <c:pt idx="0">
                  <c:v>65℃</c:v>
                </c:pt>
              </c:strCache>
            </c:strRef>
          </c:tx>
          <c:cat>
            <c:strRef>
              <c:f>'4-P-I_map'!$E$142:$S$142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'4-P-I_map'!$E$163:$S$163</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9E43-4B98-963C-0CB58D96D734}"/>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574599168"/>
        <c:axId val="574600704"/>
        <c:axId val="574569984"/>
      </c:surface3DChart>
      <c:catAx>
        <c:axId val="574599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4600704"/>
        <c:crosses val="autoZero"/>
        <c:auto val="1"/>
        <c:lblAlgn val="ctr"/>
        <c:lblOffset val="100"/>
        <c:noMultiLvlLbl val="0"/>
      </c:catAx>
      <c:valAx>
        <c:axId val="574600704"/>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4599168"/>
        <c:crosses val="autoZero"/>
        <c:crossBetween val="midCat"/>
      </c:valAx>
      <c:serAx>
        <c:axId val="57456998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4600704"/>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'4-P-I_map'!$V$143</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'4-P-I_map'!$W$143:$AK$143</c:f>
              <c:numCache>
                <c:formatCode>0.0_ </c:formatCode>
                <c:ptCount val="15"/>
                <c:pt idx="0">
                  <c:v>0</c:v>
                </c:pt>
                <c:pt idx="1">
                  <c:v>0</c:v>
                </c:pt>
                <c:pt idx="2">
                  <c:v>2.2429162644695388</c:v>
                </c:pt>
                <c:pt idx="3">
                  <c:v>2.8995189011416023</c:v>
                </c:pt>
                <c:pt idx="4">
                  <c:v>3.9891967066728995</c:v>
                </c:pt>
                <c:pt idx="5">
                  <c:v>4.8532489744520211</c:v>
                </c:pt>
                <c:pt idx="6">
                  <c:v>5.5910966404431637</c:v>
                </c:pt>
                <c:pt idx="7">
                  <c:v>6.4297258464804017</c:v>
                </c:pt>
                <c:pt idx="8">
                  <c:v>7.5299286356737714</c:v>
                </c:pt>
                <c:pt idx="9">
                  <c:v>9.0562579400391847</c:v>
                </c:pt>
                <c:pt idx="10">
                  <c:v>11.345444856045223</c:v>
                </c:pt>
                <c:pt idx="11">
                  <c:v>15.269984216115763</c:v>
                </c:pt>
                <c:pt idx="12">
                  <c:v>15.289512519107859</c:v>
                </c:pt>
                <c:pt idx="13">
                  <c:v>16.699570867507926</c:v>
                </c:pt>
                <c:pt idx="14">
                  <c:v>0</c:v>
                </c:pt>
              </c:numCache>
            </c:numRef>
          </c:val>
          <c:smooth val="0"/>
          <c:extLst>
            <c:ext xmlns:c16="http://schemas.microsoft.com/office/drawing/2014/chart" uri="{C3380CC4-5D6E-409C-BE32-E72D297353CC}">
              <c16:uniqueId val="{00000000-FBBA-4086-B424-D5A320B928DD}"/>
            </c:ext>
          </c:extLst>
        </c:ser>
        <c:ser>
          <c:idx val="1"/>
          <c:order val="1"/>
          <c:tx>
            <c:strRef>
              <c:f>'4-P-I_map'!$V$144</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'4-P-I_map'!$W$144:$AK$144</c:f>
              <c:numCache>
                <c:formatCode>0.0_ </c:formatCode>
                <c:ptCount val="15"/>
                <c:pt idx="0">
                  <c:v>0</c:v>
                </c:pt>
                <c:pt idx="1">
                  <c:v>0</c:v>
                </c:pt>
                <c:pt idx="2">
                  <c:v>3.4004829507455328</c:v>
                </c:pt>
                <c:pt idx="3">
                  <c:v>4.411248712647871</c:v>
                </c:pt>
                <c:pt idx="4">
                  <c:v>6.1448977781382244</c:v>
                </c:pt>
                <c:pt idx="5">
                  <c:v>7.5285991784624757</c:v>
                </c:pt>
                <c:pt idx="6">
                  <c:v>8.9046217340938352</c:v>
                </c:pt>
                <c:pt idx="7">
                  <c:v>10.25570804509784</c:v>
                </c:pt>
                <c:pt idx="8">
                  <c:v>11.865222895217855</c:v>
                </c:pt>
                <c:pt idx="9">
                  <c:v>14.03778736972812</c:v>
                </c:pt>
                <c:pt idx="10">
                  <c:v>17.036244406901286</c:v>
                </c:pt>
                <c:pt idx="11">
                  <c:v>22.022862823061633</c:v>
                </c:pt>
                <c:pt idx="12">
                  <c:v>22.051027170311468</c:v>
                </c:pt>
                <c:pt idx="13">
                  <c:v>24.084658714380382</c:v>
                </c:pt>
                <c:pt idx="14">
                  <c:v>0</c:v>
                </c:pt>
              </c:numCache>
            </c:numRef>
          </c:val>
          <c:smooth val="0"/>
          <c:extLst>
            <c:ext xmlns:c16="http://schemas.microsoft.com/office/drawing/2014/chart" uri="{C3380CC4-5D6E-409C-BE32-E72D297353CC}">
              <c16:uniqueId val="{00000001-FBBA-4086-B424-D5A320B928DD}"/>
            </c:ext>
          </c:extLst>
        </c:ser>
        <c:ser>
          <c:idx val="2"/>
          <c:order val="2"/>
          <c:tx>
            <c:strRef>
              <c:f>'4-P-I_map'!$V$145</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'4-P-I_map'!$W$145:$AK$145</c:f>
              <c:numCache>
                <c:formatCode>0.0_ </c:formatCode>
                <c:ptCount val="15"/>
                <c:pt idx="0">
                  <c:v>0</c:v>
                </c:pt>
                <c:pt idx="1">
                  <c:v>0</c:v>
                </c:pt>
                <c:pt idx="2">
                  <c:v>4.4080736170483359</c:v>
                </c:pt>
                <c:pt idx="3">
                  <c:v>5.7910637349738785</c:v>
                </c:pt>
                <c:pt idx="4">
                  <c:v>8.3378000609478686</c:v>
                </c:pt>
                <c:pt idx="5">
                  <c:v>10.682112331025692</c:v>
                </c:pt>
                <c:pt idx="6">
                  <c:v>12.764265581838357</c:v>
                </c:pt>
                <c:pt idx="7">
                  <c:v>15.288884321594825</c:v>
                </c:pt>
                <c:pt idx="8">
                  <c:v>17.274036874020048</c:v>
                </c:pt>
                <c:pt idx="9">
                  <c:v>19.819565554125127</c:v>
                </c:pt>
                <c:pt idx="10">
                  <c:v>22.787808432806216</c:v>
                </c:pt>
                <c:pt idx="11">
                  <c:v>27.640549222093242</c:v>
                </c:pt>
                <c:pt idx="12">
                  <c:v>27.675897851956748</c:v>
                </c:pt>
                <c:pt idx="13">
                  <c:v>30.228276861218717</c:v>
                </c:pt>
                <c:pt idx="14">
                  <c:v>0</c:v>
                </c:pt>
              </c:numCache>
            </c:numRef>
          </c:val>
          <c:smooth val="0"/>
          <c:extLst>
            <c:ext xmlns:c16="http://schemas.microsoft.com/office/drawing/2014/chart" uri="{C3380CC4-5D6E-409C-BE32-E72D297353CC}">
              <c16:uniqueId val="{00000002-FBBA-4086-B424-D5A320B928DD}"/>
            </c:ext>
          </c:extLst>
        </c:ser>
        <c:ser>
          <c:idx val="3"/>
          <c:order val="3"/>
          <c:tx>
            <c:strRef>
              <c:f>'4-P-I_map'!$V$146</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'4-P-I_map'!$W$146:$AK$146</c:f>
              <c:numCache>
                <c:formatCode>0.0_ </c:formatCode>
                <c:ptCount val="15"/>
                <c:pt idx="0">
                  <c:v>0</c:v>
                </c:pt>
                <c:pt idx="1">
                  <c:v>0</c:v>
                </c:pt>
                <c:pt idx="2">
                  <c:v>5.90454700829725</c:v>
                </c:pt>
                <c:pt idx="3">
                  <c:v>7.9540384034144127</c:v>
                </c:pt>
                <c:pt idx="4">
                  <c:v>11.842151534490419</c:v>
                </c:pt>
                <c:pt idx="5">
                  <c:v>16.284687622349473</c:v>
                </c:pt>
                <c:pt idx="6">
                  <c:v>19.680521587563984</c:v>
                </c:pt>
                <c:pt idx="7">
                  <c:v>24.790118032630446</c:v>
                </c:pt>
                <c:pt idx="8">
                  <c:v>30.397964686613875</c:v>
                </c:pt>
                <c:pt idx="9">
                  <c:v>33.699435255417278</c:v>
                </c:pt>
                <c:pt idx="10">
                  <c:v>35.316930239687984</c:v>
                </c:pt>
                <c:pt idx="11">
                  <c:v>37.105606677938148</c:v>
                </c:pt>
                <c:pt idx="12">
                  <c:v>37.153059872365667</c:v>
                </c:pt>
                <c:pt idx="13">
                  <c:v>40.579459646470006</c:v>
                </c:pt>
                <c:pt idx="14">
                  <c:v>0</c:v>
                </c:pt>
              </c:numCache>
            </c:numRef>
          </c:val>
          <c:smooth val="0"/>
          <c:extLst>
            <c:ext xmlns:c16="http://schemas.microsoft.com/office/drawing/2014/chart" uri="{C3380CC4-5D6E-409C-BE32-E72D297353CC}">
              <c16:uniqueId val="{00000003-FBBA-4086-B424-D5A320B928DD}"/>
            </c:ext>
          </c:extLst>
        </c:ser>
        <c:ser>
          <c:idx val="4"/>
          <c:order val="4"/>
          <c:tx>
            <c:strRef>
              <c:f>'4-P-I_map'!$V$147</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'4-P-I_map'!$W$147:$AK$147</c:f>
              <c:numCache>
                <c:formatCode>0.0_ </c:formatCode>
                <c:ptCount val="15"/>
                <c:pt idx="0">
                  <c:v>0</c:v>
                </c:pt>
                <c:pt idx="1">
                  <c:v>0</c:v>
                </c:pt>
                <c:pt idx="2">
                  <c:v>6.887251421673648</c:v>
                </c:pt>
                <c:pt idx="3">
                  <c:v>11.280719499519689</c:v>
                </c:pt>
                <c:pt idx="4">
                  <c:v>16.768887143913386</c:v>
                </c:pt>
                <c:pt idx="5">
                  <c:v>23.364297993371746</c:v>
                </c:pt>
                <c:pt idx="6">
                  <c:v>27.813271059801636</c:v>
                </c:pt>
                <c:pt idx="7">
                  <c:v>34.28665610840563</c:v>
                </c:pt>
                <c:pt idx="8">
                  <c:v>38.79090051071514</c:v>
                </c:pt>
                <c:pt idx="9">
                  <c:v>42.748760256405191</c:v>
                </c:pt>
                <c:pt idx="10">
                  <c:v>44.944471548572864</c:v>
                </c:pt>
                <c:pt idx="11">
                  <c:v>47.388113689531096</c:v>
                </c:pt>
                <c:pt idx="12">
                  <c:v>47.448716859073109</c:v>
                </c:pt>
                <c:pt idx="13">
                  <c:v>51.824622189239314</c:v>
                </c:pt>
                <c:pt idx="14">
                  <c:v>0</c:v>
                </c:pt>
              </c:numCache>
            </c:numRef>
          </c:val>
          <c:smooth val="0"/>
          <c:extLst>
            <c:ext xmlns:c16="http://schemas.microsoft.com/office/drawing/2014/chart" uri="{C3380CC4-5D6E-409C-BE32-E72D297353CC}">
              <c16:uniqueId val="{00000004-FBBA-4086-B424-D5A320B928DD}"/>
            </c:ext>
          </c:extLst>
        </c:ser>
        <c:ser>
          <c:idx val="5"/>
          <c:order val="5"/>
          <c:tx>
            <c:strRef>
              <c:f>'4-P-I_map'!$V$148</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'4-P-I_map'!$W$148:$AK$148</c:f>
              <c:numCache>
                <c:formatCode>0.0_ </c:formatCode>
                <c:ptCount val="15"/>
                <c:pt idx="0">
                  <c:v>0</c:v>
                </c:pt>
                <c:pt idx="1">
                  <c:v>0</c:v>
                </c:pt>
                <c:pt idx="2">
                  <c:v>8.3862685066935683</c:v>
                </c:pt>
                <c:pt idx="3">
                  <c:v>14.149437507496888</c:v>
                </c:pt>
                <c:pt idx="4">
                  <c:v>20.699320664618263</c:v>
                </c:pt>
                <c:pt idx="5">
                  <c:v>29.381413785362597</c:v>
                </c:pt>
                <c:pt idx="6">
                  <c:v>34.635571555047406</c:v>
                </c:pt>
                <c:pt idx="7">
                  <c:v>42.179951070201099</c:v>
                </c:pt>
                <c:pt idx="8">
                  <c:v>47.556702135235</c:v>
                </c:pt>
                <c:pt idx="9">
                  <c:v>53.049026727531988</c:v>
                </c:pt>
                <c:pt idx="10">
                  <c:v>55.918764474254459</c:v>
                </c:pt>
                <c:pt idx="11">
                  <c:v>59.096140898455793</c:v>
                </c:pt>
                <c:pt idx="12">
                  <c:v>59.171717096099201</c:v>
                </c:pt>
                <c:pt idx="13">
                  <c:v>64.628763131821344</c:v>
                </c:pt>
                <c:pt idx="14">
                  <c:v>0</c:v>
                </c:pt>
              </c:numCache>
            </c:numRef>
          </c:val>
          <c:smooth val="0"/>
          <c:extLst>
            <c:ext xmlns:c16="http://schemas.microsoft.com/office/drawing/2014/chart" uri="{C3380CC4-5D6E-409C-BE32-E72D297353CC}">
              <c16:uniqueId val="{00000005-FBBA-4086-B424-D5A320B928DD}"/>
            </c:ext>
          </c:extLst>
        </c:ser>
        <c:ser>
          <c:idx val="6"/>
          <c:order val="6"/>
          <c:tx>
            <c:strRef>
              <c:f>'4-P-I_map'!$V$149</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'4-P-I_map'!$W$149:$AK$149</c:f>
              <c:numCache>
                <c:formatCode>0.0_ </c:formatCode>
                <c:ptCount val="15"/>
                <c:pt idx="0">
                  <c:v>0</c:v>
                </c:pt>
                <c:pt idx="1">
                  <c:v>0</c:v>
                </c:pt>
                <c:pt idx="2">
                  <c:v>10.109212809704468</c:v>
                </c:pt>
                <c:pt idx="3">
                  <c:v>17.511794063110909</c:v>
                </c:pt>
                <c:pt idx="4">
                  <c:v>25.300923722290634</c:v>
                </c:pt>
                <c:pt idx="5">
                  <c:v>36.357522219120106</c:v>
                </c:pt>
                <c:pt idx="6">
                  <c:v>42.453328791280327</c:v>
                </c:pt>
                <c:pt idx="7">
                  <c:v>51.079429165618805</c:v>
                </c:pt>
                <c:pt idx="8">
                  <c:v>57.346840611762438</c:v>
                </c:pt>
                <c:pt idx="9">
                  <c:v>63.820604840259776</c:v>
                </c:pt>
                <c:pt idx="10">
                  <c:v>68.15597925316014</c:v>
                </c:pt>
                <c:pt idx="11">
                  <c:v>72.116305102112165</c:v>
                </c:pt>
                <c:pt idx="12">
                  <c:v>72.208532378628817</c:v>
                </c:pt>
                <c:pt idx="13">
                  <c:v>78.867884256522643</c:v>
                </c:pt>
                <c:pt idx="14">
                  <c:v>0</c:v>
                </c:pt>
              </c:numCache>
            </c:numRef>
          </c:val>
          <c:smooth val="0"/>
          <c:extLst>
            <c:ext xmlns:c16="http://schemas.microsoft.com/office/drawing/2014/chart" uri="{C3380CC4-5D6E-409C-BE32-E72D297353CC}">
              <c16:uniqueId val="{00000006-FBBA-4086-B424-D5A320B928DD}"/>
            </c:ext>
          </c:extLst>
        </c:ser>
        <c:ser>
          <c:idx val="7"/>
          <c:order val="7"/>
          <c:tx>
            <c:strRef>
              <c:f>'4-P-I_map'!$V$150</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'4-P-I_map'!$W$150:$AK$150</c:f>
              <c:numCache>
                <c:formatCode>0.0_ </c:formatCode>
                <c:ptCount val="15"/>
                <c:pt idx="0">
                  <c:v>0</c:v>
                </c:pt>
                <c:pt idx="1">
                  <c:v>0</c:v>
                </c:pt>
                <c:pt idx="2">
                  <c:v>11.33261574622351</c:v>
                </c:pt>
                <c:pt idx="3">
                  <c:v>20.245476181430188</c:v>
                </c:pt>
                <c:pt idx="4">
                  <c:v>29.097178875348352</c:v>
                </c:pt>
                <c:pt idx="5">
                  <c:v>42.60990097487646</c:v>
                </c:pt>
                <c:pt idx="6">
                  <c:v>49.353331800506211</c:v>
                </c:pt>
                <c:pt idx="7">
                  <c:v>58.808160501229032</c:v>
                </c:pt>
                <c:pt idx="8">
                  <c:v>66.168379882717673</c:v>
                </c:pt>
                <c:pt idx="9">
                  <c:v>73.831238558481729</c:v>
                </c:pt>
                <c:pt idx="10">
                  <c:v>80.995158374557647</c:v>
                </c:pt>
                <c:pt idx="11">
                  <c:v>83.871839237729944</c:v>
                </c:pt>
                <c:pt idx="12">
                  <c:v>83.939839237729927</c:v>
                </c:pt>
                <c:pt idx="13">
                  <c:v>88.849839237729938</c:v>
                </c:pt>
                <c:pt idx="14">
                  <c:v>0</c:v>
                </c:pt>
              </c:numCache>
            </c:numRef>
          </c:val>
          <c:smooth val="0"/>
          <c:extLst>
            <c:ext xmlns:c16="http://schemas.microsoft.com/office/drawing/2014/chart" uri="{C3380CC4-5D6E-409C-BE32-E72D297353CC}">
              <c16:uniqueId val="{00000007-FBBA-4086-B424-D5A320B928DD}"/>
            </c:ext>
          </c:extLst>
        </c:ser>
        <c:ser>
          <c:idx val="8"/>
          <c:order val="8"/>
          <c:tx>
            <c:strRef>
              <c:f>'4-P-I_map'!$V$151</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'4-P-I_map'!$W$151:$AK$151</c:f>
              <c:numCache>
                <c:formatCode>0.0_ </c:formatCode>
                <c:ptCount val="15"/>
                <c:pt idx="0">
                  <c:v>0</c:v>
                </c:pt>
                <c:pt idx="1">
                  <c:v>0</c:v>
                </c:pt>
                <c:pt idx="2">
                  <c:v>15.664814415223788</c:v>
                </c:pt>
                <c:pt idx="3">
                  <c:v>23.005923332999973</c:v>
                </c:pt>
                <c:pt idx="4">
                  <c:v>33.021733015993611</c:v>
                </c:pt>
                <c:pt idx="5">
                  <c:v>49.098132921080627</c:v>
                </c:pt>
                <c:pt idx="6">
                  <c:v>56.377572795717157</c:v>
                </c:pt>
                <c:pt idx="7">
                  <c:v>66.487503491578764</c:v>
                </c:pt>
                <c:pt idx="8">
                  <c:v>74.939925903547177</c:v>
                </c:pt>
                <c:pt idx="9">
                  <c:v>83.717874019431051</c:v>
                </c:pt>
                <c:pt idx="10">
                  <c:v>88.792732499622431</c:v>
                </c:pt>
                <c:pt idx="11">
                  <c:v>91.216369965334295</c:v>
                </c:pt>
                <c:pt idx="12">
                  <c:v>91.284369965334292</c:v>
                </c:pt>
                <c:pt idx="13">
                  <c:v>96.194369965334289</c:v>
                </c:pt>
                <c:pt idx="14">
                  <c:v>0</c:v>
                </c:pt>
              </c:numCache>
            </c:numRef>
          </c:val>
          <c:smooth val="0"/>
          <c:extLst>
            <c:ext xmlns:c16="http://schemas.microsoft.com/office/drawing/2014/chart" uri="{C3380CC4-5D6E-409C-BE32-E72D297353CC}">
              <c16:uniqueId val="{00000008-FBBA-4086-B424-D5A320B928DD}"/>
            </c:ext>
          </c:extLst>
        </c:ser>
        <c:ser>
          <c:idx val="9"/>
          <c:order val="9"/>
          <c:tx>
            <c:strRef>
              <c:f>'4-P-I_map'!$V$152</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'4-P-I_map'!$W$152:$AK$152</c:f>
              <c:numCache>
                <c:formatCode>0.0_ </c:formatCode>
                <c:ptCount val="15"/>
                <c:pt idx="0">
                  <c:v>0</c:v>
                </c:pt>
                <c:pt idx="1">
                  <c:v>0</c:v>
                </c:pt>
                <c:pt idx="2">
                  <c:v>18.036170516575769</c:v>
                </c:pt>
                <c:pt idx="3">
                  <c:v>25.724594207805076</c:v>
                </c:pt>
                <c:pt idx="4">
                  <c:v>36.974432298182101</c:v>
                </c:pt>
                <c:pt idx="5">
                  <c:v>55.62508514374813</c:v>
                </c:pt>
                <c:pt idx="6">
                  <c:v>63.299340724905178</c:v>
                </c:pt>
                <c:pt idx="7">
                  <c:v>73.874523634715246</c:v>
                </c:pt>
                <c:pt idx="8">
                  <c:v>83.426083749427903</c:v>
                </c:pt>
                <c:pt idx="9">
                  <c:v>92.7969415110868</c:v>
                </c:pt>
                <c:pt idx="10">
                  <c:v>94.828244659658921</c:v>
                </c:pt>
                <c:pt idx="11">
                  <c:v>96.87354780823101</c:v>
                </c:pt>
                <c:pt idx="12">
                  <c:v>96.941547808231022</c:v>
                </c:pt>
                <c:pt idx="13">
                  <c:v>101.85154780823102</c:v>
                </c:pt>
                <c:pt idx="14">
                  <c:v>0</c:v>
                </c:pt>
              </c:numCache>
            </c:numRef>
          </c:val>
          <c:smooth val="0"/>
          <c:extLst>
            <c:ext xmlns:c16="http://schemas.microsoft.com/office/drawing/2014/chart" uri="{C3380CC4-5D6E-409C-BE32-E72D297353CC}">
              <c16:uniqueId val="{00000009-FBBA-4086-B424-D5A320B928DD}"/>
            </c:ext>
          </c:extLst>
        </c:ser>
        <c:ser>
          <c:idx val="10"/>
          <c:order val="10"/>
          <c:tx>
            <c:strRef>
              <c:f>'4-P-I_map'!$V$153</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'4-P-I_map'!$W$153:$AK$153</c:f>
              <c:numCache>
                <c:formatCode>0.0_ </c:formatCode>
                <c:ptCount val="15"/>
                <c:pt idx="0">
                  <c:v>0</c:v>
                </c:pt>
                <c:pt idx="1">
                  <c:v>0</c:v>
                </c:pt>
                <c:pt idx="2">
                  <c:v>19.38678363609576</c:v>
                </c:pt>
                <c:pt idx="3">
                  <c:v>28.309082700731569</c:v>
                </c:pt>
                <c:pt idx="4">
                  <c:v>40.825363579105705</c:v>
                </c:pt>
                <c:pt idx="5">
                  <c:v>61.946303608361895</c:v>
                </c:pt>
                <c:pt idx="6">
                  <c:v>69.855053410063988</c:v>
                </c:pt>
                <c:pt idx="7">
                  <c:v>80.705301513906647</c:v>
                </c:pt>
                <c:pt idx="8">
                  <c:v>91.378497734236348</c:v>
                </c:pt>
                <c:pt idx="9">
                  <c:v>97.849983901885679</c:v>
                </c:pt>
                <c:pt idx="10">
                  <c:v>99.563575107783862</c:v>
                </c:pt>
                <c:pt idx="11">
                  <c:v>101.29116631368204</c:v>
                </c:pt>
                <c:pt idx="12">
                  <c:v>101.35916631368205</c:v>
                </c:pt>
                <c:pt idx="13">
                  <c:v>106.26916631368204</c:v>
                </c:pt>
                <c:pt idx="14">
                  <c:v>0</c:v>
                </c:pt>
              </c:numCache>
            </c:numRef>
          </c:val>
          <c:smooth val="0"/>
          <c:extLst>
            <c:ext xmlns:c16="http://schemas.microsoft.com/office/drawing/2014/chart" uri="{C3380CC4-5D6E-409C-BE32-E72D297353CC}">
              <c16:uniqueId val="{0000000A-FBBA-4086-B424-D5A320B928DD}"/>
            </c:ext>
          </c:extLst>
        </c:ser>
        <c:ser>
          <c:idx val="11"/>
          <c:order val="11"/>
          <c:tx>
            <c:strRef>
              <c:f>'4-P-I_map'!$V$154</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'4-P-I_map'!$W$154:$AK$154</c:f>
              <c:numCache>
                <c:formatCode>0.0_ </c:formatCode>
                <c:ptCount val="15"/>
                <c:pt idx="0">
                  <c:v>0</c:v>
                </c:pt>
                <c:pt idx="1">
                  <c:v>0</c:v>
                </c:pt>
                <c:pt idx="2">
                  <c:v>22.470612011332168</c:v>
                </c:pt>
                <c:pt idx="3">
                  <c:v>33.57898863282167</c:v>
                </c:pt>
                <c:pt idx="4">
                  <c:v>48.054605096596447</c:v>
                </c:pt>
                <c:pt idx="5">
                  <c:v>72.258245417757948</c:v>
                </c:pt>
                <c:pt idx="6">
                  <c:v>80.646995127520327</c:v>
                </c:pt>
                <c:pt idx="7">
                  <c:v>92.017620562051292</c:v>
                </c:pt>
                <c:pt idx="8">
                  <c:v>99.647844731695869</c:v>
                </c:pt>
                <c:pt idx="9">
                  <c:v>101.8786685550719</c:v>
                </c:pt>
                <c:pt idx="10">
                  <c:v>103.3234923784479</c:v>
                </c:pt>
                <c:pt idx="11">
                  <c:v>104.78231620182392</c:v>
                </c:pt>
                <c:pt idx="12">
                  <c:v>104.85031620182393</c:v>
                </c:pt>
                <c:pt idx="13">
                  <c:v>109.76031620182391</c:v>
                </c:pt>
                <c:pt idx="14">
                  <c:v>0</c:v>
                </c:pt>
              </c:numCache>
            </c:numRef>
          </c:val>
          <c:smooth val="0"/>
          <c:extLst>
            <c:ext xmlns:c16="http://schemas.microsoft.com/office/drawing/2014/chart" uri="{C3380CC4-5D6E-409C-BE32-E72D297353CC}">
              <c16:uniqueId val="{0000000B-FBBA-4086-B424-D5A320B928DD}"/>
            </c:ext>
          </c:extLst>
        </c:ser>
        <c:ser>
          <c:idx val="12"/>
          <c:order val="12"/>
          <c:tx>
            <c:strRef>
              <c:f>'4-P-I_map'!$V$155</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'4-P-I_map'!$W$155:$AK$155</c:f>
              <c:numCache>
                <c:formatCode>0.0_ </c:formatCode>
                <c:ptCount val="15"/>
                <c:pt idx="0">
                  <c:v>0</c:v>
                </c:pt>
                <c:pt idx="1">
                  <c:v>0</c:v>
                </c:pt>
                <c:pt idx="2">
                  <c:v>25.883167783888513</c:v>
                </c:pt>
                <c:pt idx="3">
                  <c:v>39.605615334825899</c:v>
                </c:pt>
                <c:pt idx="4">
                  <c:v>56.196418078219452</c:v>
                </c:pt>
                <c:pt idx="5">
                  <c:v>83.454332154291265</c:v>
                </c:pt>
                <c:pt idx="6">
                  <c:v>92.203648863312708</c:v>
                </c:pt>
                <c:pt idx="7">
                  <c:v>101.24176207093264</c:v>
                </c:pt>
                <c:pt idx="8">
                  <c:v>103.12326005759138</c:v>
                </c:pt>
                <c:pt idx="9">
                  <c:v>105.12475804425006</c:v>
                </c:pt>
                <c:pt idx="10">
                  <c:v>106.34025603090878</c:v>
                </c:pt>
                <c:pt idx="11">
                  <c:v>107.56975401756748</c:v>
                </c:pt>
                <c:pt idx="12">
                  <c:v>107.63775401756746</c:v>
                </c:pt>
                <c:pt idx="13">
                  <c:v>112.54775401756747</c:v>
                </c:pt>
                <c:pt idx="14">
                  <c:v>0</c:v>
                </c:pt>
              </c:numCache>
            </c:numRef>
          </c:val>
          <c:smooth val="0"/>
          <c:extLst>
            <c:ext xmlns:c16="http://schemas.microsoft.com/office/drawing/2014/chart" uri="{C3380CC4-5D6E-409C-BE32-E72D297353CC}">
              <c16:uniqueId val="{0000000C-FBBA-4086-B424-D5A320B928DD}"/>
            </c:ext>
          </c:extLst>
        </c:ser>
        <c:ser>
          <c:idx val="13"/>
          <c:order val="13"/>
          <c:tx>
            <c:strRef>
              <c:f>'4-P-I_map'!$V$156</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'4-P-I_map'!$W$156:$AK$156</c:f>
              <c:numCache>
                <c:formatCode>0.0_ </c:formatCode>
                <c:ptCount val="15"/>
                <c:pt idx="0">
                  <c:v>0</c:v>
                </c:pt>
                <c:pt idx="1">
                  <c:v>0</c:v>
                </c:pt>
                <c:pt idx="2">
                  <c:v>26.423655461946971</c:v>
                </c:pt>
                <c:pt idx="3">
                  <c:v>40.395148039075565</c:v>
                </c:pt>
                <c:pt idx="4">
                  <c:v>57.634993264508296</c:v>
                </c:pt>
                <c:pt idx="5">
                  <c:v>86.704027137311314</c:v>
                </c:pt>
                <c:pt idx="6">
                  <c:v>95.450209113790009</c:v>
                </c:pt>
                <c:pt idx="7">
                  <c:v>104.27674087930592</c:v>
                </c:pt>
                <c:pt idx="8">
                  <c:v>105.96068886196431</c:v>
                </c:pt>
                <c:pt idx="9">
                  <c:v>107.76463684462271</c:v>
                </c:pt>
                <c:pt idx="10">
                  <c:v>108.78258482728116</c:v>
                </c:pt>
                <c:pt idx="11">
                  <c:v>109.81453280993956</c:v>
                </c:pt>
                <c:pt idx="12">
                  <c:v>109.88253280993956</c:v>
                </c:pt>
                <c:pt idx="13">
                  <c:v>114.79253280993956</c:v>
                </c:pt>
                <c:pt idx="14">
                  <c:v>0</c:v>
                </c:pt>
              </c:numCache>
            </c:numRef>
          </c:val>
          <c:smooth val="0"/>
          <c:extLst>
            <c:ext xmlns:c16="http://schemas.microsoft.com/office/drawing/2014/chart" uri="{C3380CC4-5D6E-409C-BE32-E72D297353CC}">
              <c16:uniqueId val="{0000000D-FBBA-4086-B424-D5A320B928DD}"/>
            </c:ext>
          </c:extLst>
        </c:ser>
        <c:ser>
          <c:idx val="14"/>
          <c:order val="14"/>
          <c:tx>
            <c:strRef>
              <c:f>'4-P-I_map'!$V$157</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'4-P-I_map'!$W$157:$AK$157</c:f>
              <c:numCache>
                <c:formatCode>0.0_ </c:formatCode>
                <c:ptCount val="15"/>
                <c:pt idx="0">
                  <c:v>0</c:v>
                </c:pt>
                <c:pt idx="1">
                  <c:v>0</c:v>
                </c:pt>
                <c:pt idx="2">
                  <c:v>26.866467036465135</c:v>
                </c:pt>
                <c:pt idx="3">
                  <c:v>41.023010257377564</c:v>
                </c:pt>
                <c:pt idx="4">
                  <c:v>58.838031039279194</c:v>
                </c:pt>
                <c:pt idx="5">
                  <c:v>89.414466038271343</c:v>
                </c:pt>
                <c:pt idx="6">
                  <c:v>98.148027382849619</c:v>
                </c:pt>
                <c:pt idx="7">
                  <c:v>102.91684364406211</c:v>
                </c:pt>
                <c:pt idx="8">
                  <c:v>104.32201387332655</c:v>
                </c:pt>
                <c:pt idx="9">
                  <c:v>105.84159961330047</c:v>
                </c:pt>
                <c:pt idx="10">
                  <c:v>106.61176375812734</c:v>
                </c:pt>
                <c:pt idx="11">
                  <c:v>107.39527637920365</c:v>
                </c:pt>
                <c:pt idx="12">
                  <c:v>107.46011183527236</c:v>
                </c:pt>
                <c:pt idx="13">
                  <c:v>112.1416131484682</c:v>
                </c:pt>
                <c:pt idx="14">
                  <c:v>0</c:v>
                </c:pt>
              </c:numCache>
            </c:numRef>
          </c:val>
          <c:smooth val="0"/>
          <c:extLst>
            <c:ext xmlns:c16="http://schemas.microsoft.com/office/drawing/2014/chart" uri="{C3380CC4-5D6E-409C-BE32-E72D297353CC}">
              <c16:uniqueId val="{0000000E-FBBA-4086-B424-D5A320B928DD}"/>
            </c:ext>
          </c:extLst>
        </c:ser>
        <c:ser>
          <c:idx val="15"/>
          <c:order val="15"/>
          <c:tx>
            <c:strRef>
              <c:f>'4-P-I_map'!$V$158</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'4-P-I_map'!$W$158:$AK$158</c:f>
              <c:numCache>
                <c:formatCode>0.0_ </c:formatCode>
                <c:ptCount val="15"/>
                <c:pt idx="0">
                  <c:v>0</c:v>
                </c:pt>
                <c:pt idx="1">
                  <c:v>0</c:v>
                </c:pt>
                <c:pt idx="2">
                  <c:v>22.227076122833708</c:v>
                </c:pt>
                <c:pt idx="3">
                  <c:v>33.872116537513868</c:v>
                </c:pt>
                <c:pt idx="4">
                  <c:v>49.175560723346791</c:v>
                </c:pt>
                <c:pt idx="5">
                  <c:v>76.494751687464827</c:v>
                </c:pt>
                <c:pt idx="6">
                  <c:v>83.766139294538846</c:v>
                </c:pt>
                <c:pt idx="7">
                  <c:v>93.669605971595857</c:v>
                </c:pt>
                <c:pt idx="8">
                  <c:v>101.61617892794305</c:v>
                </c:pt>
                <c:pt idx="9">
                  <c:v>102.89762368111265</c:v>
                </c:pt>
                <c:pt idx="10">
                  <c:v>103.46810468376788</c:v>
                </c:pt>
                <c:pt idx="11">
                  <c:v>104.05124916289537</c:v>
                </c:pt>
                <c:pt idx="12">
                  <c:v>104.11275747718923</c:v>
                </c:pt>
                <c:pt idx="13">
                  <c:v>108.55401958281969</c:v>
                </c:pt>
                <c:pt idx="14">
                  <c:v>0</c:v>
                </c:pt>
              </c:numCache>
            </c:numRef>
          </c:val>
          <c:smooth val="0"/>
          <c:extLst>
            <c:ext xmlns:c16="http://schemas.microsoft.com/office/drawing/2014/chart" uri="{C3380CC4-5D6E-409C-BE32-E72D297353CC}">
              <c16:uniqueId val="{0000000F-FBBA-4086-B424-D5A320B928DD}"/>
            </c:ext>
          </c:extLst>
        </c:ser>
        <c:ser>
          <c:idx val="16"/>
          <c:order val="16"/>
          <c:tx>
            <c:strRef>
              <c:f>'4-P-I_map'!$V$159</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'4-P-I_map'!$W$159:$AK$159</c:f>
              <c:numCache>
                <c:formatCode>0.0_ </c:formatCode>
                <c:ptCount val="15"/>
                <c:pt idx="0">
                  <c:v>0</c:v>
                </c:pt>
                <c:pt idx="1">
                  <c:v>0</c:v>
                </c:pt>
                <c:pt idx="2">
                  <c:v>19.79114915392389</c:v>
                </c:pt>
                <c:pt idx="3">
                  <c:v>30.12324064376498</c:v>
                </c:pt>
                <c:pt idx="4">
                  <c:v>44.015965814895509</c:v>
                </c:pt>
                <c:pt idx="5">
                  <c:v>69.251160909300665</c:v>
                </c:pt>
                <c:pt idx="6">
                  <c:v>75.733752782070653</c:v>
                </c:pt>
                <c:pt idx="7">
                  <c:v>84.60462190754032</c:v>
                </c:pt>
                <c:pt idx="8">
                  <c:v>96.39115426679291</c:v>
                </c:pt>
                <c:pt idx="9">
                  <c:v>99.034977329074408</c:v>
                </c:pt>
                <c:pt idx="10">
                  <c:v>99.445323393624221</c:v>
                </c:pt>
                <c:pt idx="11">
                  <c:v>99.867608698289956</c:v>
                </c:pt>
                <c:pt idx="12">
                  <c:v>99.925599293138688</c:v>
                </c:pt>
                <c:pt idx="13">
                  <c:v>104.11286136236286</c:v>
                </c:pt>
                <c:pt idx="14">
                  <c:v>0</c:v>
                </c:pt>
              </c:numCache>
            </c:numRef>
          </c:val>
          <c:smooth val="0"/>
          <c:extLst>
            <c:ext xmlns:c16="http://schemas.microsoft.com/office/drawing/2014/chart" uri="{C3380CC4-5D6E-409C-BE32-E72D297353CC}">
              <c16:uniqueId val="{00000010-FBBA-4086-B424-D5A320B928DD}"/>
            </c:ext>
          </c:extLst>
        </c:ser>
        <c:ser>
          <c:idx val="17"/>
          <c:order val="17"/>
          <c:tx>
            <c:strRef>
              <c:f>'4-P-I_map'!$V$160</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'4-P-I_map'!$W$160:$AK$160</c:f>
              <c:numCache>
                <c:formatCode>0.0_ </c:formatCode>
                <c:ptCount val="15"/>
                <c:pt idx="0">
                  <c:v>0</c:v>
                </c:pt>
                <c:pt idx="1">
                  <c:v>0</c:v>
                </c:pt>
                <c:pt idx="2">
                  <c:v>17.203189312185341</c:v>
                </c:pt>
                <c:pt idx="3">
                  <c:v>26.159860115791048</c:v>
                </c:pt>
                <c:pt idx="4">
                  <c:v>38.425791606514821</c:v>
                </c:pt>
                <c:pt idx="5">
                  <c:v>61.010892611800251</c:v>
                </c:pt>
                <c:pt idx="6">
                  <c:v>66.672207594834887</c:v>
                </c:pt>
                <c:pt idx="7">
                  <c:v>74.451187158665917</c:v>
                </c:pt>
                <c:pt idx="8">
                  <c:v>85.072577625175938</c:v>
                </c:pt>
                <c:pt idx="9">
                  <c:v>94.300162785186387</c:v>
                </c:pt>
                <c:pt idx="10">
                  <c:v>94.583304402167968</c:v>
                </c:pt>
                <c:pt idx="11">
                  <c:v>94.877614155642576</c:v>
                </c:pt>
                <c:pt idx="12">
                  <c:v>94.93185939003736</c:v>
                </c:pt>
                <c:pt idx="13">
                  <c:v>98.848684402955115</c:v>
                </c:pt>
                <c:pt idx="14">
                  <c:v>0</c:v>
                </c:pt>
              </c:numCache>
            </c:numRef>
          </c:val>
          <c:smooth val="0"/>
          <c:extLst>
            <c:ext xmlns:c16="http://schemas.microsoft.com/office/drawing/2014/chart" uri="{C3380CC4-5D6E-409C-BE32-E72D297353CC}">
              <c16:uniqueId val="{00000011-FBBA-4086-B424-D5A320B928DD}"/>
            </c:ext>
          </c:extLst>
        </c:ser>
        <c:ser>
          <c:idx val="18"/>
          <c:order val="18"/>
          <c:tx>
            <c:strRef>
              <c:f>'4-P-I_map'!$V$161</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'4-P-I_map'!$W$161:$AK$161</c:f>
              <c:numCache>
                <c:formatCode>0.0_ </c:formatCode>
                <c:ptCount val="15"/>
                <c:pt idx="0">
                  <c:v>0</c:v>
                </c:pt>
                <c:pt idx="1">
                  <c:v>0</c:v>
                </c:pt>
                <c:pt idx="2">
                  <c:v>6.389667079837972</c:v>
                </c:pt>
                <c:pt idx="3">
                  <c:v>6.5164042709465271</c:v>
                </c:pt>
                <c:pt idx="4">
                  <c:v>6.615781238513943</c:v>
                </c:pt>
                <c:pt idx="5">
                  <c:v>6.6867758891651494</c:v>
                </c:pt>
                <c:pt idx="6">
                  <c:v>6.6990661798163575</c:v>
                </c:pt>
                <c:pt idx="7">
                  <c:v>6.7071918271715631</c:v>
                </c:pt>
                <c:pt idx="8">
                  <c:v>6.7434006845815766</c:v>
                </c:pt>
                <c:pt idx="9">
                  <c:v>6.7853460253155893</c:v>
                </c:pt>
                <c:pt idx="10">
                  <c:v>6.786115142697601</c:v>
                </c:pt>
                <c:pt idx="11">
                  <c:v>6.7888666201076138</c:v>
                </c:pt>
                <c:pt idx="12">
                  <c:v>6.7923560401076131</c:v>
                </c:pt>
                <c:pt idx="13">
                  <c:v>7.0443126901076143</c:v>
                </c:pt>
                <c:pt idx="14">
                  <c:v>0</c:v>
                </c:pt>
              </c:numCache>
            </c:numRef>
          </c:val>
          <c:smooth val="0"/>
          <c:extLst>
            <c:ext xmlns:c16="http://schemas.microsoft.com/office/drawing/2014/chart" uri="{C3380CC4-5D6E-409C-BE32-E72D297353CC}">
              <c16:uniqueId val="{00000012-FBBA-4086-B424-D5A320B928DD}"/>
            </c:ext>
          </c:extLst>
        </c:ser>
        <c:ser>
          <c:idx val="19"/>
          <c:order val="19"/>
          <c:tx>
            <c:strRef>
              <c:f>'4-P-I_map'!$V$162</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'4-P-I_map'!$W$162:$AK$162</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FBBA-4086-B424-D5A320B928DD}"/>
            </c:ext>
          </c:extLst>
        </c:ser>
        <c:ser>
          <c:idx val="20"/>
          <c:order val="20"/>
          <c:tx>
            <c:strRef>
              <c:f>'4-P-I_map'!$V$163</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'4-P-I_map'!$W$163:$AK$163</c:f>
              <c:numCache>
                <c:formatCode>[Red][&lt;0]"NA";0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FBBA-4086-B424-D5A320B928DD}"/>
            </c:ext>
          </c:extLst>
        </c:ser>
        <c:dLbls>
          <c:showLegendKey val="0"/>
          <c:showVal val="0"/>
          <c:showCatName val="0"/>
          <c:showSerName val="0"/>
          <c:showPercent val="0"/>
          <c:showBubbleSize val="0"/>
        </c:dLbls>
        <c:marker val="1"/>
        <c:smooth val="0"/>
        <c:axId val="574675968"/>
        <c:axId val="575022208"/>
      </c:lineChart>
      <c:catAx>
        <c:axId val="57467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5022208"/>
        <c:crosses val="autoZero"/>
        <c:auto val="1"/>
        <c:lblAlgn val="ctr"/>
        <c:lblOffset val="100"/>
        <c:noMultiLvlLbl val="0"/>
      </c:catAx>
      <c:valAx>
        <c:axId val="575022208"/>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4675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'4-P-I_map'!$V$143</c:f>
              <c:strCache>
                <c:ptCount val="1"/>
                <c:pt idx="0">
                  <c:v>&lt; -30℃</c:v>
                </c:pt>
              </c:strCache>
            </c:strRef>
          </c:tx>
          <c:spPr>
            <a:solidFill>
              <a:schemeClr val="accent2"/>
            </a:solidFill>
            <a:ln/>
            <a:effectLst/>
            <a:sp3d/>
          </c:spP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'4-P-I_map'!$W$143:$AK$143</c:f>
              <c:numCache>
                <c:formatCode>0.0_ </c:formatCode>
                <c:ptCount val="15"/>
                <c:pt idx="0">
                  <c:v>0</c:v>
                </c:pt>
                <c:pt idx="1">
                  <c:v>0</c:v>
                </c:pt>
                <c:pt idx="2">
                  <c:v>2.2429162644695388</c:v>
                </c:pt>
                <c:pt idx="3">
                  <c:v>2.8995189011416023</c:v>
                </c:pt>
                <c:pt idx="4">
                  <c:v>3.9891967066728995</c:v>
                </c:pt>
                <c:pt idx="5">
                  <c:v>4.8532489744520211</c:v>
                </c:pt>
                <c:pt idx="6">
                  <c:v>5.5910966404431637</c:v>
                </c:pt>
                <c:pt idx="7">
                  <c:v>6.4297258464804017</c:v>
                </c:pt>
                <c:pt idx="8">
                  <c:v>7.5299286356737714</c:v>
                </c:pt>
                <c:pt idx="9">
                  <c:v>9.0562579400391847</c:v>
                </c:pt>
                <c:pt idx="10">
                  <c:v>11.345444856045223</c:v>
                </c:pt>
                <c:pt idx="11">
                  <c:v>15.269984216115763</c:v>
                </c:pt>
                <c:pt idx="12">
                  <c:v>15.289512519107859</c:v>
                </c:pt>
                <c:pt idx="13">
                  <c:v>16.699570867507926</c:v>
                </c:pt>
                <c:pt idx="14">
                  <c:v>0</c:v>
                </c:pt>
              </c:numCache>
            </c:numRef>
          </c:val>
          <c:extLst>
            <c:ext xmlns:c16="http://schemas.microsoft.com/office/drawing/2014/chart" uri="{C3380CC4-5D6E-409C-BE32-E72D297353CC}">
              <c16:uniqueId val="{00000000-DB41-4460-8303-95C1BE0B8298}"/>
            </c:ext>
          </c:extLst>
        </c:ser>
        <c:ser>
          <c:idx val="1"/>
          <c:order val="1"/>
          <c:tx>
            <c:strRef>
              <c:f>'4-P-I_map'!$V$144</c:f>
              <c:strCache>
                <c:ptCount val="1"/>
                <c:pt idx="0">
                  <c:v>-30℃</c:v>
                </c:pt>
              </c:strCache>
            </c:strRef>
          </c:tx>
          <c:spPr>
            <a:solidFill>
              <a:schemeClr val="accent4"/>
            </a:solidFill>
            <a:ln/>
            <a:effectLst/>
            <a:sp3d/>
          </c:spP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'4-P-I_map'!$W$144:$AK$144</c:f>
              <c:numCache>
                <c:formatCode>0.0_ </c:formatCode>
                <c:ptCount val="15"/>
                <c:pt idx="0">
                  <c:v>0</c:v>
                </c:pt>
                <c:pt idx="1">
                  <c:v>0</c:v>
                </c:pt>
                <c:pt idx="2">
                  <c:v>3.4004829507455328</c:v>
                </c:pt>
                <c:pt idx="3">
                  <c:v>4.411248712647871</c:v>
                </c:pt>
                <c:pt idx="4">
                  <c:v>6.1448977781382244</c:v>
                </c:pt>
                <c:pt idx="5">
                  <c:v>7.5285991784624757</c:v>
                </c:pt>
                <c:pt idx="6">
                  <c:v>8.9046217340938352</c:v>
                </c:pt>
                <c:pt idx="7">
                  <c:v>10.25570804509784</c:v>
                </c:pt>
                <c:pt idx="8">
                  <c:v>11.865222895217855</c:v>
                </c:pt>
                <c:pt idx="9">
                  <c:v>14.03778736972812</c:v>
                </c:pt>
                <c:pt idx="10">
                  <c:v>17.036244406901286</c:v>
                </c:pt>
                <c:pt idx="11">
                  <c:v>22.022862823061633</c:v>
                </c:pt>
                <c:pt idx="12">
                  <c:v>22.051027170311468</c:v>
                </c:pt>
                <c:pt idx="13">
                  <c:v>24.084658714380382</c:v>
                </c:pt>
                <c:pt idx="14">
                  <c:v>0</c:v>
                </c:pt>
              </c:numCache>
            </c:numRef>
          </c:val>
          <c:extLst>
            <c:ext xmlns:c16="http://schemas.microsoft.com/office/drawing/2014/chart" uri="{C3380CC4-5D6E-409C-BE32-E72D297353CC}">
              <c16:uniqueId val="{00000001-DB41-4460-8303-95C1BE0B8298}"/>
            </c:ext>
          </c:extLst>
        </c:ser>
        <c:ser>
          <c:idx val="2"/>
          <c:order val="2"/>
          <c:tx>
            <c:strRef>
              <c:f>'4-P-I_map'!$V$145</c:f>
              <c:strCache>
                <c:ptCount val="1"/>
                <c:pt idx="0">
                  <c:v>-25℃</c:v>
                </c:pt>
              </c:strCache>
            </c:strRef>
          </c:tx>
          <c:spPr>
            <a:solidFill>
              <a:schemeClr val="accent6"/>
            </a:solidFill>
            <a:ln/>
            <a:effectLst/>
            <a:sp3d/>
          </c:spP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'4-P-I_map'!$W$145:$AK$145</c:f>
              <c:numCache>
                <c:formatCode>0.0_ </c:formatCode>
                <c:ptCount val="15"/>
                <c:pt idx="0">
                  <c:v>0</c:v>
                </c:pt>
                <c:pt idx="1">
                  <c:v>0</c:v>
                </c:pt>
                <c:pt idx="2">
                  <c:v>4.4080736170483359</c:v>
                </c:pt>
                <c:pt idx="3">
                  <c:v>5.7910637349738785</c:v>
                </c:pt>
                <c:pt idx="4">
                  <c:v>8.3378000609478686</c:v>
                </c:pt>
                <c:pt idx="5">
                  <c:v>10.682112331025692</c:v>
                </c:pt>
                <c:pt idx="6">
                  <c:v>12.764265581838357</c:v>
                </c:pt>
                <c:pt idx="7">
                  <c:v>15.288884321594825</c:v>
                </c:pt>
                <c:pt idx="8">
                  <c:v>17.274036874020048</c:v>
                </c:pt>
                <c:pt idx="9">
                  <c:v>19.819565554125127</c:v>
                </c:pt>
                <c:pt idx="10">
                  <c:v>22.787808432806216</c:v>
                </c:pt>
                <c:pt idx="11">
                  <c:v>27.640549222093242</c:v>
                </c:pt>
                <c:pt idx="12">
                  <c:v>27.675897851956748</c:v>
                </c:pt>
                <c:pt idx="13">
                  <c:v>30.228276861218717</c:v>
                </c:pt>
                <c:pt idx="14">
                  <c:v>0</c:v>
                </c:pt>
              </c:numCache>
            </c:numRef>
          </c:val>
          <c:extLst>
            <c:ext xmlns:c16="http://schemas.microsoft.com/office/drawing/2014/chart" uri="{C3380CC4-5D6E-409C-BE32-E72D297353CC}">
              <c16:uniqueId val="{00000002-DB41-4460-8303-95C1BE0B8298}"/>
            </c:ext>
          </c:extLst>
        </c:ser>
        <c:ser>
          <c:idx val="3"/>
          <c:order val="3"/>
          <c:tx>
            <c:strRef>
              <c:f>'4-P-I_map'!$V$146</c:f>
              <c:strCache>
                <c:ptCount val="1"/>
                <c:pt idx="0">
                  <c:v>-20℃</c:v>
                </c:pt>
              </c:strCache>
            </c:strRef>
          </c:tx>
          <c:spPr>
            <a:solidFill>
              <a:schemeClr val="accent2">
                <a:lumMod val="60000"/>
              </a:schemeClr>
            </a:solidFill>
            <a:ln/>
            <a:effectLst/>
            <a:sp3d/>
          </c:spP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'4-P-I_map'!$W$146:$AK$146</c:f>
              <c:numCache>
                <c:formatCode>0.0_ </c:formatCode>
                <c:ptCount val="15"/>
                <c:pt idx="0">
                  <c:v>0</c:v>
                </c:pt>
                <c:pt idx="1">
                  <c:v>0</c:v>
                </c:pt>
                <c:pt idx="2">
                  <c:v>5.90454700829725</c:v>
                </c:pt>
                <c:pt idx="3">
                  <c:v>7.9540384034144127</c:v>
                </c:pt>
                <c:pt idx="4">
                  <c:v>11.842151534490419</c:v>
                </c:pt>
                <c:pt idx="5">
                  <c:v>16.284687622349473</c:v>
                </c:pt>
                <c:pt idx="6">
                  <c:v>19.680521587563984</c:v>
                </c:pt>
                <c:pt idx="7">
                  <c:v>24.790118032630446</c:v>
                </c:pt>
                <c:pt idx="8">
                  <c:v>30.397964686613875</c:v>
                </c:pt>
                <c:pt idx="9">
                  <c:v>33.699435255417278</c:v>
                </c:pt>
                <c:pt idx="10">
                  <c:v>35.316930239687984</c:v>
                </c:pt>
                <c:pt idx="11">
                  <c:v>37.105606677938148</c:v>
                </c:pt>
                <c:pt idx="12">
                  <c:v>37.153059872365667</c:v>
                </c:pt>
                <c:pt idx="13">
                  <c:v>40.579459646470006</c:v>
                </c:pt>
                <c:pt idx="14">
                  <c:v>0</c:v>
                </c:pt>
              </c:numCache>
            </c:numRef>
          </c:val>
          <c:extLst>
            <c:ext xmlns:c16="http://schemas.microsoft.com/office/drawing/2014/chart" uri="{C3380CC4-5D6E-409C-BE32-E72D297353CC}">
              <c16:uniqueId val="{00000003-DB41-4460-8303-95C1BE0B8298}"/>
            </c:ext>
          </c:extLst>
        </c:ser>
        <c:ser>
          <c:idx val="4"/>
          <c:order val="4"/>
          <c:tx>
            <c:strRef>
              <c:f>'4-P-I_map'!$V$147</c:f>
              <c:strCache>
                <c:ptCount val="1"/>
                <c:pt idx="0">
                  <c:v>-15℃</c:v>
                </c:pt>
              </c:strCache>
            </c:strRef>
          </c:tx>
          <c:spPr>
            <a:solidFill>
              <a:schemeClr val="accent4">
                <a:lumMod val="60000"/>
              </a:schemeClr>
            </a:solidFill>
            <a:ln/>
            <a:effectLst/>
            <a:sp3d/>
          </c:spP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'4-P-I_map'!$W$147:$AK$147</c:f>
              <c:numCache>
                <c:formatCode>0.0_ </c:formatCode>
                <c:ptCount val="15"/>
                <c:pt idx="0">
                  <c:v>0</c:v>
                </c:pt>
                <c:pt idx="1">
                  <c:v>0</c:v>
                </c:pt>
                <c:pt idx="2">
                  <c:v>6.887251421673648</c:v>
                </c:pt>
                <c:pt idx="3">
                  <c:v>11.280719499519689</c:v>
                </c:pt>
                <c:pt idx="4">
                  <c:v>16.768887143913386</c:v>
                </c:pt>
                <c:pt idx="5">
                  <c:v>23.364297993371746</c:v>
                </c:pt>
                <c:pt idx="6">
                  <c:v>27.813271059801636</c:v>
                </c:pt>
                <c:pt idx="7">
                  <c:v>34.28665610840563</c:v>
                </c:pt>
                <c:pt idx="8">
                  <c:v>38.79090051071514</c:v>
                </c:pt>
                <c:pt idx="9">
                  <c:v>42.748760256405191</c:v>
                </c:pt>
                <c:pt idx="10">
                  <c:v>44.944471548572864</c:v>
                </c:pt>
                <c:pt idx="11">
                  <c:v>47.388113689531096</c:v>
                </c:pt>
                <c:pt idx="12">
                  <c:v>47.448716859073109</c:v>
                </c:pt>
                <c:pt idx="13">
                  <c:v>51.824622189239314</c:v>
                </c:pt>
                <c:pt idx="14">
                  <c:v>0</c:v>
                </c:pt>
              </c:numCache>
            </c:numRef>
          </c:val>
          <c:extLst>
            <c:ext xmlns:c16="http://schemas.microsoft.com/office/drawing/2014/chart" uri="{C3380CC4-5D6E-409C-BE32-E72D297353CC}">
              <c16:uniqueId val="{00000004-DB41-4460-8303-95C1BE0B8298}"/>
            </c:ext>
          </c:extLst>
        </c:ser>
        <c:ser>
          <c:idx val="5"/>
          <c:order val="5"/>
          <c:tx>
            <c:strRef>
              <c:f>'4-P-I_map'!$V$148</c:f>
              <c:strCache>
                <c:ptCount val="1"/>
                <c:pt idx="0">
                  <c:v>-10℃</c:v>
                </c:pt>
              </c:strCache>
            </c:strRef>
          </c:tx>
          <c:spPr>
            <a:solidFill>
              <a:schemeClr val="accent6">
                <a:lumMod val="60000"/>
              </a:schemeClr>
            </a:solidFill>
            <a:ln/>
            <a:effectLst/>
            <a:sp3d/>
          </c:spP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'4-P-I_map'!$W$148:$AK$148</c:f>
              <c:numCache>
                <c:formatCode>0.0_ </c:formatCode>
                <c:ptCount val="15"/>
                <c:pt idx="0">
                  <c:v>0</c:v>
                </c:pt>
                <c:pt idx="1">
                  <c:v>0</c:v>
                </c:pt>
                <c:pt idx="2">
                  <c:v>8.3862685066935683</c:v>
                </c:pt>
                <c:pt idx="3">
                  <c:v>14.149437507496888</c:v>
                </c:pt>
                <c:pt idx="4">
                  <c:v>20.699320664618263</c:v>
                </c:pt>
                <c:pt idx="5">
                  <c:v>29.381413785362597</c:v>
                </c:pt>
                <c:pt idx="6">
                  <c:v>34.635571555047406</c:v>
                </c:pt>
                <c:pt idx="7">
                  <c:v>42.179951070201099</c:v>
                </c:pt>
                <c:pt idx="8">
                  <c:v>47.556702135235</c:v>
                </c:pt>
                <c:pt idx="9">
                  <c:v>53.049026727531988</c:v>
                </c:pt>
                <c:pt idx="10">
                  <c:v>55.918764474254459</c:v>
                </c:pt>
                <c:pt idx="11">
                  <c:v>59.096140898455793</c:v>
                </c:pt>
                <c:pt idx="12">
                  <c:v>59.171717096099201</c:v>
                </c:pt>
                <c:pt idx="13">
                  <c:v>64.628763131821344</c:v>
                </c:pt>
                <c:pt idx="14">
                  <c:v>0</c:v>
                </c:pt>
              </c:numCache>
            </c:numRef>
          </c:val>
          <c:extLst>
            <c:ext xmlns:c16="http://schemas.microsoft.com/office/drawing/2014/chart" uri="{C3380CC4-5D6E-409C-BE32-E72D297353CC}">
              <c16:uniqueId val="{00000005-DB41-4460-8303-95C1BE0B8298}"/>
            </c:ext>
          </c:extLst>
        </c:ser>
        <c:ser>
          <c:idx val="6"/>
          <c:order val="6"/>
          <c:tx>
            <c:strRef>
              <c:f>'4-P-I_map'!$V$149</c:f>
              <c:strCache>
                <c:ptCount val="1"/>
                <c:pt idx="0">
                  <c:v>-5℃</c:v>
                </c:pt>
              </c:strCache>
            </c:strRef>
          </c:tx>
          <c:spPr>
            <a:solidFill>
              <a:schemeClr val="accent2">
                <a:lumMod val="80000"/>
                <a:lumOff val="20000"/>
              </a:schemeClr>
            </a:solidFill>
            <a:ln/>
            <a:effectLst/>
            <a:sp3d/>
          </c:spP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'4-P-I_map'!$W$149:$AK$149</c:f>
              <c:numCache>
                <c:formatCode>0.0_ </c:formatCode>
                <c:ptCount val="15"/>
                <c:pt idx="0">
                  <c:v>0</c:v>
                </c:pt>
                <c:pt idx="1">
                  <c:v>0</c:v>
                </c:pt>
                <c:pt idx="2">
                  <c:v>10.109212809704468</c:v>
                </c:pt>
                <c:pt idx="3">
                  <c:v>17.511794063110909</c:v>
                </c:pt>
                <c:pt idx="4">
                  <c:v>25.300923722290634</c:v>
                </c:pt>
                <c:pt idx="5">
                  <c:v>36.357522219120106</c:v>
                </c:pt>
                <c:pt idx="6">
                  <c:v>42.453328791280327</c:v>
                </c:pt>
                <c:pt idx="7">
                  <c:v>51.079429165618805</c:v>
                </c:pt>
                <c:pt idx="8">
                  <c:v>57.346840611762438</c:v>
                </c:pt>
                <c:pt idx="9">
                  <c:v>63.820604840259776</c:v>
                </c:pt>
                <c:pt idx="10">
                  <c:v>68.15597925316014</c:v>
                </c:pt>
                <c:pt idx="11">
                  <c:v>72.116305102112165</c:v>
                </c:pt>
                <c:pt idx="12">
                  <c:v>72.208532378628817</c:v>
                </c:pt>
                <c:pt idx="13">
                  <c:v>78.867884256522643</c:v>
                </c:pt>
                <c:pt idx="14">
                  <c:v>0</c:v>
                </c:pt>
              </c:numCache>
            </c:numRef>
          </c:val>
          <c:extLst>
            <c:ext xmlns:c16="http://schemas.microsoft.com/office/drawing/2014/chart" uri="{C3380CC4-5D6E-409C-BE32-E72D297353CC}">
              <c16:uniqueId val="{00000006-DB41-4460-8303-95C1BE0B8298}"/>
            </c:ext>
          </c:extLst>
        </c:ser>
        <c:ser>
          <c:idx val="7"/>
          <c:order val="7"/>
          <c:tx>
            <c:strRef>
              <c:f>'4-P-I_map'!$V$150</c:f>
              <c:strCache>
                <c:ptCount val="1"/>
                <c:pt idx="0">
                  <c:v>0℃</c:v>
                </c:pt>
              </c:strCache>
            </c:strRef>
          </c:tx>
          <c:spPr>
            <a:solidFill>
              <a:schemeClr val="accent4">
                <a:lumMod val="80000"/>
                <a:lumOff val="20000"/>
              </a:schemeClr>
            </a:solidFill>
            <a:ln/>
            <a:effectLst/>
            <a:sp3d/>
          </c:spP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'4-P-I_map'!$W$150:$AK$150</c:f>
              <c:numCache>
                <c:formatCode>0.0_ </c:formatCode>
                <c:ptCount val="15"/>
                <c:pt idx="0">
                  <c:v>0</c:v>
                </c:pt>
                <c:pt idx="1">
                  <c:v>0</c:v>
                </c:pt>
                <c:pt idx="2">
                  <c:v>11.33261574622351</c:v>
                </c:pt>
                <c:pt idx="3">
                  <c:v>20.245476181430188</c:v>
                </c:pt>
                <c:pt idx="4">
                  <c:v>29.097178875348352</c:v>
                </c:pt>
                <c:pt idx="5">
                  <c:v>42.60990097487646</c:v>
                </c:pt>
                <c:pt idx="6">
                  <c:v>49.353331800506211</c:v>
                </c:pt>
                <c:pt idx="7">
                  <c:v>58.808160501229032</c:v>
                </c:pt>
                <c:pt idx="8">
                  <c:v>66.168379882717673</c:v>
                </c:pt>
                <c:pt idx="9">
                  <c:v>73.831238558481729</c:v>
                </c:pt>
                <c:pt idx="10">
                  <c:v>80.995158374557647</c:v>
                </c:pt>
                <c:pt idx="11">
                  <c:v>83.871839237729944</c:v>
                </c:pt>
                <c:pt idx="12">
                  <c:v>83.939839237729927</c:v>
                </c:pt>
                <c:pt idx="13">
                  <c:v>88.849839237729938</c:v>
                </c:pt>
                <c:pt idx="14">
                  <c:v>0</c:v>
                </c:pt>
              </c:numCache>
            </c:numRef>
          </c:val>
          <c:extLst>
            <c:ext xmlns:c16="http://schemas.microsoft.com/office/drawing/2014/chart" uri="{C3380CC4-5D6E-409C-BE32-E72D297353CC}">
              <c16:uniqueId val="{00000007-DB41-4460-8303-95C1BE0B8298}"/>
            </c:ext>
          </c:extLst>
        </c:ser>
        <c:ser>
          <c:idx val="8"/>
          <c:order val="8"/>
          <c:tx>
            <c:strRef>
              <c:f>'4-P-I_map'!$V$151</c:f>
              <c:strCache>
                <c:ptCount val="1"/>
                <c:pt idx="0">
                  <c:v>5℃</c:v>
                </c:pt>
              </c:strCache>
            </c:strRef>
          </c:tx>
          <c:spPr>
            <a:solidFill>
              <a:schemeClr val="accent6">
                <a:lumMod val="80000"/>
                <a:lumOff val="20000"/>
              </a:schemeClr>
            </a:solidFill>
            <a:ln/>
            <a:effectLst/>
            <a:sp3d/>
          </c:spP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'4-P-I_map'!$W$151:$AK$151</c:f>
              <c:numCache>
                <c:formatCode>0.0_ </c:formatCode>
                <c:ptCount val="15"/>
                <c:pt idx="0">
                  <c:v>0</c:v>
                </c:pt>
                <c:pt idx="1">
                  <c:v>0</c:v>
                </c:pt>
                <c:pt idx="2">
                  <c:v>15.664814415223788</c:v>
                </c:pt>
                <c:pt idx="3">
                  <c:v>23.005923332999973</c:v>
                </c:pt>
                <c:pt idx="4">
                  <c:v>33.021733015993611</c:v>
                </c:pt>
                <c:pt idx="5">
                  <c:v>49.098132921080627</c:v>
                </c:pt>
                <c:pt idx="6">
                  <c:v>56.377572795717157</c:v>
                </c:pt>
                <c:pt idx="7">
                  <c:v>66.487503491578764</c:v>
                </c:pt>
                <c:pt idx="8">
                  <c:v>74.939925903547177</c:v>
                </c:pt>
                <c:pt idx="9">
                  <c:v>83.717874019431051</c:v>
                </c:pt>
                <c:pt idx="10">
                  <c:v>88.792732499622431</c:v>
                </c:pt>
                <c:pt idx="11">
                  <c:v>91.216369965334295</c:v>
                </c:pt>
                <c:pt idx="12">
                  <c:v>91.284369965334292</c:v>
                </c:pt>
                <c:pt idx="13">
                  <c:v>96.194369965334289</c:v>
                </c:pt>
                <c:pt idx="14">
                  <c:v>0</c:v>
                </c:pt>
              </c:numCache>
            </c:numRef>
          </c:val>
          <c:extLst>
            <c:ext xmlns:c16="http://schemas.microsoft.com/office/drawing/2014/chart" uri="{C3380CC4-5D6E-409C-BE32-E72D297353CC}">
              <c16:uniqueId val="{00000008-DB41-4460-8303-95C1BE0B8298}"/>
            </c:ext>
          </c:extLst>
        </c:ser>
        <c:ser>
          <c:idx val="9"/>
          <c:order val="9"/>
          <c:tx>
            <c:strRef>
              <c:f>'4-P-I_map'!$V$152</c:f>
              <c:strCache>
                <c:ptCount val="1"/>
                <c:pt idx="0">
                  <c:v>10℃</c:v>
                </c:pt>
              </c:strCache>
            </c:strRef>
          </c:tx>
          <c:spPr>
            <a:solidFill>
              <a:schemeClr val="accent2">
                <a:lumMod val="80000"/>
              </a:schemeClr>
            </a:solidFill>
            <a:ln/>
            <a:effectLst/>
            <a:sp3d/>
          </c:spP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'4-P-I_map'!$W$152:$AK$152</c:f>
              <c:numCache>
                <c:formatCode>0.0_ </c:formatCode>
                <c:ptCount val="15"/>
                <c:pt idx="0">
                  <c:v>0</c:v>
                </c:pt>
                <c:pt idx="1">
                  <c:v>0</c:v>
                </c:pt>
                <c:pt idx="2">
                  <c:v>18.036170516575769</c:v>
                </c:pt>
                <c:pt idx="3">
                  <c:v>25.724594207805076</c:v>
                </c:pt>
                <c:pt idx="4">
                  <c:v>36.974432298182101</c:v>
                </c:pt>
                <c:pt idx="5">
                  <c:v>55.62508514374813</c:v>
                </c:pt>
                <c:pt idx="6">
                  <c:v>63.299340724905178</c:v>
                </c:pt>
                <c:pt idx="7">
                  <c:v>73.874523634715246</c:v>
                </c:pt>
                <c:pt idx="8">
                  <c:v>83.426083749427903</c:v>
                </c:pt>
                <c:pt idx="9">
                  <c:v>92.7969415110868</c:v>
                </c:pt>
                <c:pt idx="10">
                  <c:v>94.828244659658921</c:v>
                </c:pt>
                <c:pt idx="11">
                  <c:v>96.87354780823101</c:v>
                </c:pt>
                <c:pt idx="12">
                  <c:v>96.941547808231022</c:v>
                </c:pt>
                <c:pt idx="13">
                  <c:v>101.85154780823102</c:v>
                </c:pt>
                <c:pt idx="14">
                  <c:v>0</c:v>
                </c:pt>
              </c:numCache>
            </c:numRef>
          </c:val>
          <c:extLst>
            <c:ext xmlns:c16="http://schemas.microsoft.com/office/drawing/2014/chart" uri="{C3380CC4-5D6E-409C-BE32-E72D297353CC}">
              <c16:uniqueId val="{00000009-DB41-4460-8303-95C1BE0B8298}"/>
            </c:ext>
          </c:extLst>
        </c:ser>
        <c:ser>
          <c:idx val="10"/>
          <c:order val="10"/>
          <c:tx>
            <c:strRef>
              <c:f>'4-P-I_map'!$V$153</c:f>
              <c:strCache>
                <c:ptCount val="1"/>
                <c:pt idx="0">
                  <c:v>15℃</c:v>
                </c:pt>
              </c:strCache>
            </c:strRef>
          </c:tx>
          <c:spPr>
            <a:solidFill>
              <a:schemeClr val="accent4">
                <a:lumMod val="80000"/>
              </a:schemeClr>
            </a:solidFill>
            <a:ln/>
            <a:effectLst/>
            <a:sp3d/>
          </c:spP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'4-P-I_map'!$W$153:$AK$153</c:f>
              <c:numCache>
                <c:formatCode>0.0_ </c:formatCode>
                <c:ptCount val="15"/>
                <c:pt idx="0">
                  <c:v>0</c:v>
                </c:pt>
                <c:pt idx="1">
                  <c:v>0</c:v>
                </c:pt>
                <c:pt idx="2">
                  <c:v>19.38678363609576</c:v>
                </c:pt>
                <c:pt idx="3">
                  <c:v>28.309082700731569</c:v>
                </c:pt>
                <c:pt idx="4">
                  <c:v>40.825363579105705</c:v>
                </c:pt>
                <c:pt idx="5">
                  <c:v>61.946303608361895</c:v>
                </c:pt>
                <c:pt idx="6">
                  <c:v>69.855053410063988</c:v>
                </c:pt>
                <c:pt idx="7">
                  <c:v>80.705301513906647</c:v>
                </c:pt>
                <c:pt idx="8">
                  <c:v>91.378497734236348</c:v>
                </c:pt>
                <c:pt idx="9">
                  <c:v>97.849983901885679</c:v>
                </c:pt>
                <c:pt idx="10">
                  <c:v>99.563575107783862</c:v>
                </c:pt>
                <c:pt idx="11">
                  <c:v>101.29116631368204</c:v>
                </c:pt>
                <c:pt idx="12">
                  <c:v>101.35916631368205</c:v>
                </c:pt>
                <c:pt idx="13">
                  <c:v>106.26916631368204</c:v>
                </c:pt>
                <c:pt idx="14">
                  <c:v>0</c:v>
                </c:pt>
              </c:numCache>
            </c:numRef>
          </c:val>
          <c:extLst>
            <c:ext xmlns:c16="http://schemas.microsoft.com/office/drawing/2014/chart" uri="{C3380CC4-5D6E-409C-BE32-E72D297353CC}">
              <c16:uniqueId val="{0000000A-DB41-4460-8303-95C1BE0B8298}"/>
            </c:ext>
          </c:extLst>
        </c:ser>
        <c:ser>
          <c:idx val="11"/>
          <c:order val="11"/>
          <c:tx>
            <c:strRef>
              <c:f>'4-P-I_map'!$V$154</c:f>
              <c:strCache>
                <c:ptCount val="1"/>
                <c:pt idx="0">
                  <c:v>20℃</c:v>
                </c:pt>
              </c:strCache>
            </c:strRef>
          </c:tx>
          <c:spPr>
            <a:solidFill>
              <a:schemeClr val="accent6">
                <a:lumMod val="80000"/>
              </a:schemeClr>
            </a:solidFill>
            <a:ln/>
            <a:effectLst/>
            <a:sp3d/>
          </c:spP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'4-P-I_map'!$W$154:$AK$154</c:f>
              <c:numCache>
                <c:formatCode>0.0_ </c:formatCode>
                <c:ptCount val="15"/>
                <c:pt idx="0">
                  <c:v>0</c:v>
                </c:pt>
                <c:pt idx="1">
                  <c:v>0</c:v>
                </c:pt>
                <c:pt idx="2">
                  <c:v>22.470612011332168</c:v>
                </c:pt>
                <c:pt idx="3">
                  <c:v>33.57898863282167</c:v>
                </c:pt>
                <c:pt idx="4">
                  <c:v>48.054605096596447</c:v>
                </c:pt>
                <c:pt idx="5">
                  <c:v>72.258245417757948</c:v>
                </c:pt>
                <c:pt idx="6">
                  <c:v>80.646995127520327</c:v>
                </c:pt>
                <c:pt idx="7">
                  <c:v>92.017620562051292</c:v>
                </c:pt>
                <c:pt idx="8">
                  <c:v>99.647844731695869</c:v>
                </c:pt>
                <c:pt idx="9">
                  <c:v>101.8786685550719</c:v>
                </c:pt>
                <c:pt idx="10">
                  <c:v>103.3234923784479</c:v>
                </c:pt>
                <c:pt idx="11">
                  <c:v>104.78231620182392</c:v>
                </c:pt>
                <c:pt idx="12">
                  <c:v>104.85031620182393</c:v>
                </c:pt>
                <c:pt idx="13">
                  <c:v>109.76031620182391</c:v>
                </c:pt>
                <c:pt idx="14">
                  <c:v>0</c:v>
                </c:pt>
              </c:numCache>
            </c:numRef>
          </c:val>
          <c:extLst>
            <c:ext xmlns:c16="http://schemas.microsoft.com/office/drawing/2014/chart" uri="{C3380CC4-5D6E-409C-BE32-E72D297353CC}">
              <c16:uniqueId val="{0000000B-DB41-4460-8303-95C1BE0B8298}"/>
            </c:ext>
          </c:extLst>
        </c:ser>
        <c:ser>
          <c:idx val="12"/>
          <c:order val="12"/>
          <c:tx>
            <c:strRef>
              <c:f>'4-P-I_map'!$V$155</c:f>
              <c:strCache>
                <c:ptCount val="1"/>
                <c:pt idx="0">
                  <c:v>25℃</c:v>
                </c:pt>
              </c:strCache>
            </c:strRef>
          </c:tx>
          <c:spPr>
            <a:solidFill>
              <a:schemeClr val="accent2">
                <a:lumMod val="60000"/>
                <a:lumOff val="40000"/>
              </a:schemeClr>
            </a:solidFill>
            <a:ln/>
            <a:effectLst/>
            <a:sp3d/>
          </c:spP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'4-P-I_map'!$W$155:$AK$155</c:f>
              <c:numCache>
                <c:formatCode>0.0_ </c:formatCode>
                <c:ptCount val="15"/>
                <c:pt idx="0">
                  <c:v>0</c:v>
                </c:pt>
                <c:pt idx="1">
                  <c:v>0</c:v>
                </c:pt>
                <c:pt idx="2">
                  <c:v>25.883167783888513</c:v>
                </c:pt>
                <c:pt idx="3">
                  <c:v>39.605615334825899</c:v>
                </c:pt>
                <c:pt idx="4">
                  <c:v>56.196418078219452</c:v>
                </c:pt>
                <c:pt idx="5">
                  <c:v>83.454332154291265</c:v>
                </c:pt>
                <c:pt idx="6">
                  <c:v>92.203648863312708</c:v>
                </c:pt>
                <c:pt idx="7">
                  <c:v>101.24176207093264</c:v>
                </c:pt>
                <c:pt idx="8">
                  <c:v>103.12326005759138</c:v>
                </c:pt>
                <c:pt idx="9">
                  <c:v>105.12475804425006</c:v>
                </c:pt>
                <c:pt idx="10">
                  <c:v>106.34025603090878</c:v>
                </c:pt>
                <c:pt idx="11">
                  <c:v>107.56975401756748</c:v>
                </c:pt>
                <c:pt idx="12">
                  <c:v>107.63775401756746</c:v>
                </c:pt>
                <c:pt idx="13">
                  <c:v>112.54775401756747</c:v>
                </c:pt>
                <c:pt idx="14">
                  <c:v>0</c:v>
                </c:pt>
              </c:numCache>
            </c:numRef>
          </c:val>
          <c:extLst>
            <c:ext xmlns:c16="http://schemas.microsoft.com/office/drawing/2014/chart" uri="{C3380CC4-5D6E-409C-BE32-E72D297353CC}">
              <c16:uniqueId val="{0000000C-DB41-4460-8303-95C1BE0B8298}"/>
            </c:ext>
          </c:extLst>
        </c:ser>
        <c:ser>
          <c:idx val="13"/>
          <c:order val="13"/>
          <c:tx>
            <c:strRef>
              <c:f>'4-P-I_map'!$V$156</c:f>
              <c:strCache>
                <c:ptCount val="1"/>
                <c:pt idx="0">
                  <c:v>30℃</c:v>
                </c:pt>
              </c:strCache>
            </c:strRef>
          </c:tx>
          <c:spPr>
            <a:solidFill>
              <a:schemeClr val="accent4">
                <a:lumMod val="60000"/>
                <a:lumOff val="40000"/>
              </a:schemeClr>
            </a:solidFill>
            <a:ln/>
            <a:effectLst/>
            <a:sp3d/>
          </c:spP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'4-P-I_map'!$W$156:$AK$156</c:f>
              <c:numCache>
                <c:formatCode>0.0_ </c:formatCode>
                <c:ptCount val="15"/>
                <c:pt idx="0">
                  <c:v>0</c:v>
                </c:pt>
                <c:pt idx="1">
                  <c:v>0</c:v>
                </c:pt>
                <c:pt idx="2">
                  <c:v>26.423655461946971</c:v>
                </c:pt>
                <c:pt idx="3">
                  <c:v>40.395148039075565</c:v>
                </c:pt>
                <c:pt idx="4">
                  <c:v>57.634993264508296</c:v>
                </c:pt>
                <c:pt idx="5">
                  <c:v>86.704027137311314</c:v>
                </c:pt>
                <c:pt idx="6">
                  <c:v>95.450209113790009</c:v>
                </c:pt>
                <c:pt idx="7">
                  <c:v>104.27674087930592</c:v>
                </c:pt>
                <c:pt idx="8">
                  <c:v>105.96068886196431</c:v>
                </c:pt>
                <c:pt idx="9">
                  <c:v>107.76463684462271</c:v>
                </c:pt>
                <c:pt idx="10">
                  <c:v>108.78258482728116</c:v>
                </c:pt>
                <c:pt idx="11">
                  <c:v>109.81453280993956</c:v>
                </c:pt>
                <c:pt idx="12">
                  <c:v>109.88253280993956</c:v>
                </c:pt>
                <c:pt idx="13">
                  <c:v>114.79253280993956</c:v>
                </c:pt>
                <c:pt idx="14">
                  <c:v>0</c:v>
                </c:pt>
              </c:numCache>
            </c:numRef>
          </c:val>
          <c:extLst>
            <c:ext xmlns:c16="http://schemas.microsoft.com/office/drawing/2014/chart" uri="{C3380CC4-5D6E-409C-BE32-E72D297353CC}">
              <c16:uniqueId val="{0000000D-DB41-4460-8303-95C1BE0B8298}"/>
            </c:ext>
          </c:extLst>
        </c:ser>
        <c:ser>
          <c:idx val="14"/>
          <c:order val="14"/>
          <c:tx>
            <c:strRef>
              <c:f>'4-P-I_map'!$V$157</c:f>
              <c:strCache>
                <c:ptCount val="1"/>
                <c:pt idx="0">
                  <c:v>35℃</c:v>
                </c:pt>
              </c:strCache>
            </c:strRef>
          </c:tx>
          <c:spPr>
            <a:solidFill>
              <a:schemeClr val="accent6">
                <a:lumMod val="60000"/>
                <a:lumOff val="40000"/>
              </a:schemeClr>
            </a:solidFill>
            <a:ln/>
            <a:effectLst/>
            <a:sp3d/>
          </c:spP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'4-P-I_map'!$W$157:$AK$157</c:f>
              <c:numCache>
                <c:formatCode>0.0_ </c:formatCode>
                <c:ptCount val="15"/>
                <c:pt idx="0">
                  <c:v>0</c:v>
                </c:pt>
                <c:pt idx="1">
                  <c:v>0</c:v>
                </c:pt>
                <c:pt idx="2">
                  <c:v>26.866467036465135</c:v>
                </c:pt>
                <c:pt idx="3">
                  <c:v>41.023010257377564</c:v>
                </c:pt>
                <c:pt idx="4">
                  <c:v>58.838031039279194</c:v>
                </c:pt>
                <c:pt idx="5">
                  <c:v>89.414466038271343</c:v>
                </c:pt>
                <c:pt idx="6">
                  <c:v>98.148027382849619</c:v>
                </c:pt>
                <c:pt idx="7">
                  <c:v>102.91684364406211</c:v>
                </c:pt>
                <c:pt idx="8">
                  <c:v>104.32201387332655</c:v>
                </c:pt>
                <c:pt idx="9">
                  <c:v>105.84159961330047</c:v>
                </c:pt>
                <c:pt idx="10">
                  <c:v>106.61176375812734</c:v>
                </c:pt>
                <c:pt idx="11">
                  <c:v>107.39527637920365</c:v>
                </c:pt>
                <c:pt idx="12">
                  <c:v>107.46011183527236</c:v>
                </c:pt>
                <c:pt idx="13">
                  <c:v>112.1416131484682</c:v>
                </c:pt>
                <c:pt idx="14">
                  <c:v>0</c:v>
                </c:pt>
              </c:numCache>
            </c:numRef>
          </c:val>
          <c:extLst>
            <c:ext xmlns:c16="http://schemas.microsoft.com/office/drawing/2014/chart" uri="{C3380CC4-5D6E-409C-BE32-E72D297353CC}">
              <c16:uniqueId val="{0000000E-DB41-4460-8303-95C1BE0B8298}"/>
            </c:ext>
          </c:extLst>
        </c:ser>
        <c:ser>
          <c:idx val="15"/>
          <c:order val="15"/>
          <c:tx>
            <c:strRef>
              <c:f>'4-P-I_map'!$V$158</c:f>
              <c:strCache>
                <c:ptCount val="1"/>
                <c:pt idx="0">
                  <c:v>40℃</c:v>
                </c:pt>
              </c:strCache>
            </c:strRef>
          </c:tx>
          <c:spPr>
            <a:solidFill>
              <a:schemeClr val="accent2">
                <a:lumMod val="50000"/>
              </a:schemeClr>
            </a:solidFill>
            <a:ln/>
            <a:effectLst/>
            <a:sp3d/>
          </c:spP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'4-P-I_map'!$W$158:$AK$158</c:f>
              <c:numCache>
                <c:formatCode>0.0_ </c:formatCode>
                <c:ptCount val="15"/>
                <c:pt idx="0">
                  <c:v>0</c:v>
                </c:pt>
                <c:pt idx="1">
                  <c:v>0</c:v>
                </c:pt>
                <c:pt idx="2">
                  <c:v>22.227076122833708</c:v>
                </c:pt>
                <c:pt idx="3">
                  <c:v>33.872116537513868</c:v>
                </c:pt>
                <c:pt idx="4">
                  <c:v>49.175560723346791</c:v>
                </c:pt>
                <c:pt idx="5">
                  <c:v>76.494751687464827</c:v>
                </c:pt>
                <c:pt idx="6">
                  <c:v>83.766139294538846</c:v>
                </c:pt>
                <c:pt idx="7">
                  <c:v>93.669605971595857</c:v>
                </c:pt>
                <c:pt idx="8">
                  <c:v>101.61617892794305</c:v>
                </c:pt>
                <c:pt idx="9">
                  <c:v>102.89762368111265</c:v>
                </c:pt>
                <c:pt idx="10">
                  <c:v>103.46810468376788</c:v>
                </c:pt>
                <c:pt idx="11">
                  <c:v>104.05124916289537</c:v>
                </c:pt>
                <c:pt idx="12">
                  <c:v>104.11275747718923</c:v>
                </c:pt>
                <c:pt idx="13">
                  <c:v>108.55401958281969</c:v>
                </c:pt>
                <c:pt idx="14">
                  <c:v>0</c:v>
                </c:pt>
              </c:numCache>
            </c:numRef>
          </c:val>
          <c:extLst>
            <c:ext xmlns:c16="http://schemas.microsoft.com/office/drawing/2014/chart" uri="{C3380CC4-5D6E-409C-BE32-E72D297353CC}">
              <c16:uniqueId val="{0000000F-DB41-4460-8303-95C1BE0B8298}"/>
            </c:ext>
          </c:extLst>
        </c:ser>
        <c:ser>
          <c:idx val="16"/>
          <c:order val="16"/>
          <c:tx>
            <c:strRef>
              <c:f>'4-P-I_map'!$V$159</c:f>
              <c:strCache>
                <c:ptCount val="1"/>
                <c:pt idx="0">
                  <c:v>45℃</c:v>
                </c:pt>
              </c:strCache>
            </c:strRef>
          </c:tx>
          <c:spPr>
            <a:solidFill>
              <a:schemeClr val="accent4">
                <a:lumMod val="50000"/>
              </a:schemeClr>
            </a:solidFill>
            <a:ln/>
            <a:effectLst/>
            <a:sp3d/>
          </c:spP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'4-P-I_map'!$W$159:$AK$159</c:f>
              <c:numCache>
                <c:formatCode>0.0_ </c:formatCode>
                <c:ptCount val="15"/>
                <c:pt idx="0">
                  <c:v>0</c:v>
                </c:pt>
                <c:pt idx="1">
                  <c:v>0</c:v>
                </c:pt>
                <c:pt idx="2">
                  <c:v>19.79114915392389</c:v>
                </c:pt>
                <c:pt idx="3">
                  <c:v>30.12324064376498</c:v>
                </c:pt>
                <c:pt idx="4">
                  <c:v>44.015965814895509</c:v>
                </c:pt>
                <c:pt idx="5">
                  <c:v>69.251160909300665</c:v>
                </c:pt>
                <c:pt idx="6">
                  <c:v>75.733752782070653</c:v>
                </c:pt>
                <c:pt idx="7">
                  <c:v>84.60462190754032</c:v>
                </c:pt>
                <c:pt idx="8">
                  <c:v>96.39115426679291</c:v>
                </c:pt>
                <c:pt idx="9">
                  <c:v>99.034977329074408</c:v>
                </c:pt>
                <c:pt idx="10">
                  <c:v>99.445323393624221</c:v>
                </c:pt>
                <c:pt idx="11">
                  <c:v>99.867608698289956</c:v>
                </c:pt>
                <c:pt idx="12">
                  <c:v>99.925599293138688</c:v>
                </c:pt>
                <c:pt idx="13">
                  <c:v>104.11286136236286</c:v>
                </c:pt>
                <c:pt idx="14">
                  <c:v>0</c:v>
                </c:pt>
              </c:numCache>
            </c:numRef>
          </c:val>
          <c:extLst>
            <c:ext xmlns:c16="http://schemas.microsoft.com/office/drawing/2014/chart" uri="{C3380CC4-5D6E-409C-BE32-E72D297353CC}">
              <c16:uniqueId val="{00000010-DB41-4460-8303-95C1BE0B8298}"/>
            </c:ext>
          </c:extLst>
        </c:ser>
        <c:ser>
          <c:idx val="17"/>
          <c:order val="17"/>
          <c:tx>
            <c:strRef>
              <c:f>'4-P-I_map'!$V$160</c:f>
              <c:strCache>
                <c:ptCount val="1"/>
                <c:pt idx="0">
                  <c:v>50℃</c:v>
                </c:pt>
              </c:strCache>
            </c:strRef>
          </c:tx>
          <c:spPr>
            <a:solidFill>
              <a:schemeClr val="accent6">
                <a:lumMod val="50000"/>
              </a:schemeClr>
            </a:solidFill>
            <a:ln/>
            <a:effectLst/>
            <a:sp3d/>
          </c:spP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'4-P-I_map'!$W$160:$AK$160</c:f>
              <c:numCache>
                <c:formatCode>0.0_ </c:formatCode>
                <c:ptCount val="15"/>
                <c:pt idx="0">
                  <c:v>0</c:v>
                </c:pt>
                <c:pt idx="1">
                  <c:v>0</c:v>
                </c:pt>
                <c:pt idx="2">
                  <c:v>17.203189312185341</c:v>
                </c:pt>
                <c:pt idx="3">
                  <c:v>26.159860115791048</c:v>
                </c:pt>
                <c:pt idx="4">
                  <c:v>38.425791606514821</c:v>
                </c:pt>
                <c:pt idx="5">
                  <c:v>61.010892611800251</c:v>
                </c:pt>
                <c:pt idx="6">
                  <c:v>66.672207594834887</c:v>
                </c:pt>
                <c:pt idx="7">
                  <c:v>74.451187158665917</c:v>
                </c:pt>
                <c:pt idx="8">
                  <c:v>85.072577625175938</c:v>
                </c:pt>
                <c:pt idx="9">
                  <c:v>94.300162785186387</c:v>
                </c:pt>
                <c:pt idx="10">
                  <c:v>94.583304402167968</c:v>
                </c:pt>
                <c:pt idx="11">
                  <c:v>94.877614155642576</c:v>
                </c:pt>
                <c:pt idx="12">
                  <c:v>94.93185939003736</c:v>
                </c:pt>
                <c:pt idx="13">
                  <c:v>98.848684402955115</c:v>
                </c:pt>
                <c:pt idx="14">
                  <c:v>0</c:v>
                </c:pt>
              </c:numCache>
            </c:numRef>
          </c:val>
          <c:extLst>
            <c:ext xmlns:c16="http://schemas.microsoft.com/office/drawing/2014/chart" uri="{C3380CC4-5D6E-409C-BE32-E72D297353CC}">
              <c16:uniqueId val="{00000011-DB41-4460-8303-95C1BE0B8298}"/>
            </c:ext>
          </c:extLst>
        </c:ser>
        <c:ser>
          <c:idx val="18"/>
          <c:order val="18"/>
          <c:tx>
            <c:strRef>
              <c:f>'4-P-I_map'!$V$161</c:f>
              <c:strCache>
                <c:ptCount val="1"/>
                <c:pt idx="0">
                  <c:v>55℃</c:v>
                </c:pt>
              </c:strCache>
            </c:strRef>
          </c:tx>
          <c:spPr>
            <a:solidFill>
              <a:schemeClr val="accent2">
                <a:lumMod val="70000"/>
                <a:lumOff val="30000"/>
              </a:schemeClr>
            </a:solidFill>
            <a:ln/>
            <a:effectLst/>
            <a:sp3d/>
          </c:spP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'4-P-I_map'!$W$161:$AK$161</c:f>
              <c:numCache>
                <c:formatCode>0.0_ </c:formatCode>
                <c:ptCount val="15"/>
                <c:pt idx="0">
                  <c:v>0</c:v>
                </c:pt>
                <c:pt idx="1">
                  <c:v>0</c:v>
                </c:pt>
                <c:pt idx="2">
                  <c:v>6.389667079837972</c:v>
                </c:pt>
                <c:pt idx="3">
                  <c:v>6.5164042709465271</c:v>
                </c:pt>
                <c:pt idx="4">
                  <c:v>6.615781238513943</c:v>
                </c:pt>
                <c:pt idx="5">
                  <c:v>6.6867758891651494</c:v>
                </c:pt>
                <c:pt idx="6">
                  <c:v>6.6990661798163575</c:v>
                </c:pt>
                <c:pt idx="7">
                  <c:v>6.7071918271715631</c:v>
                </c:pt>
                <c:pt idx="8">
                  <c:v>6.7434006845815766</c:v>
                </c:pt>
                <c:pt idx="9">
                  <c:v>6.7853460253155893</c:v>
                </c:pt>
                <c:pt idx="10">
                  <c:v>6.786115142697601</c:v>
                </c:pt>
                <c:pt idx="11">
                  <c:v>6.7888666201076138</c:v>
                </c:pt>
                <c:pt idx="12">
                  <c:v>6.7923560401076131</c:v>
                </c:pt>
                <c:pt idx="13">
                  <c:v>7.0443126901076143</c:v>
                </c:pt>
                <c:pt idx="14">
                  <c:v>0</c:v>
                </c:pt>
              </c:numCache>
            </c:numRef>
          </c:val>
          <c:extLst>
            <c:ext xmlns:c16="http://schemas.microsoft.com/office/drawing/2014/chart" uri="{C3380CC4-5D6E-409C-BE32-E72D297353CC}">
              <c16:uniqueId val="{00000012-DB41-4460-8303-95C1BE0B8298}"/>
            </c:ext>
          </c:extLst>
        </c:ser>
        <c:ser>
          <c:idx val="19"/>
          <c:order val="19"/>
          <c:tx>
            <c:strRef>
              <c:f>'4-P-I_map'!$V$162</c:f>
              <c:strCache>
                <c:ptCount val="1"/>
                <c:pt idx="0">
                  <c:v>60℃</c:v>
                </c:pt>
              </c:strCache>
            </c:strRef>
          </c:tx>
          <c:spPr>
            <a:solidFill>
              <a:schemeClr val="accent4">
                <a:lumMod val="70000"/>
                <a:lumOff val="30000"/>
              </a:schemeClr>
            </a:solidFill>
            <a:ln/>
            <a:effectLst/>
            <a:sp3d/>
          </c:spPr>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'4-P-I_map'!$W$162:$AK$162</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DB41-4460-8303-95C1BE0B8298}"/>
            </c:ext>
          </c:extLst>
        </c:ser>
        <c:ser>
          <c:idx val="20"/>
          <c:order val="20"/>
          <c:tx>
            <c:strRef>
              <c:f>'4-P-I_map'!$V$163</c:f>
              <c:strCache>
                <c:ptCount val="1"/>
                <c:pt idx="0">
                  <c:v>65℃</c:v>
                </c:pt>
              </c:strCache>
            </c:strRef>
          </c:tx>
          <c:cat>
            <c:strRef>
              <c:f>'4-P-I_map'!$W$142:$AK$142</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'4-P-I_map'!$W$163:$AK$163</c:f>
              <c:numCache>
                <c:formatCode>[Red][&lt;0]"NA";0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DB41-4460-8303-95C1BE0B8298}"/>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575110528"/>
        <c:axId val="575116416"/>
        <c:axId val="575086080"/>
      </c:surface3DChart>
      <c:catAx>
        <c:axId val="575110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5116416"/>
        <c:crosses val="autoZero"/>
        <c:auto val="1"/>
        <c:lblAlgn val="ctr"/>
        <c:lblOffset val="100"/>
        <c:noMultiLvlLbl val="0"/>
      </c:catAx>
      <c:valAx>
        <c:axId val="575116416"/>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5110528"/>
        <c:crosses val="autoZero"/>
        <c:crossBetween val="midCat"/>
      </c:valAx>
      <c:serAx>
        <c:axId val="57508608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5116416"/>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'4-P-I_map'!$D$191</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'4-P-I_map'!$E$191:$S$191</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38F7-4CDE-B5D3-AA5E5A2F7BB8}"/>
            </c:ext>
          </c:extLst>
        </c:ser>
        <c:ser>
          <c:idx val="1"/>
          <c:order val="1"/>
          <c:tx>
            <c:strRef>
              <c:f>'4-P-I_map'!$D$192</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'4-P-I_map'!$E$192:$S$192</c:f>
              <c:numCache>
                <c:formatCode>0.0_ </c:formatCode>
                <c:ptCount val="15"/>
                <c:pt idx="0">
                  <c:v>0</c:v>
                </c:pt>
                <c:pt idx="1">
                  <c:v>0.95759000817587658</c:v>
                </c:pt>
                <c:pt idx="2">
                  <c:v>0.92969903706395784</c:v>
                </c:pt>
                <c:pt idx="3">
                  <c:v>0.8974559667981129</c:v>
                </c:pt>
                <c:pt idx="4">
                  <c:v>0.86283230473771622</c:v>
                </c:pt>
                <c:pt idx="5">
                  <c:v>0.82652341652792938</c:v>
                </c:pt>
                <c:pt idx="6">
                  <c:v>0.77822490243104581</c:v>
                </c:pt>
                <c:pt idx="7">
                  <c:v>0.7355386894106466</c:v>
                </c:pt>
                <c:pt idx="8">
                  <c:v>0.59528578819100553</c:v>
                </c:pt>
                <c:pt idx="9">
                  <c:v>0.45503288697136457</c:v>
                </c:pt>
                <c:pt idx="10">
                  <c:v>0.41539997506489523</c:v>
                </c:pt>
                <c:pt idx="11">
                  <c:v>0.3792535829490668</c:v>
                </c:pt>
                <c:pt idx="12">
                  <c:v>0.26547750806434678</c:v>
                </c:pt>
                <c:pt idx="13">
                  <c:v>0</c:v>
                </c:pt>
                <c:pt idx="14">
                  <c:v>0</c:v>
                </c:pt>
              </c:numCache>
            </c:numRef>
          </c:val>
          <c:smooth val="0"/>
          <c:extLst>
            <c:ext xmlns:c16="http://schemas.microsoft.com/office/drawing/2014/chart" uri="{C3380CC4-5D6E-409C-BE32-E72D297353CC}">
              <c16:uniqueId val="{00000001-38F7-4CDE-B5D3-AA5E5A2F7BB8}"/>
            </c:ext>
          </c:extLst>
        </c:ser>
        <c:ser>
          <c:idx val="2"/>
          <c:order val="2"/>
          <c:tx>
            <c:strRef>
              <c:f>'4-P-I_map'!$D$193</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'4-P-I_map'!$E$193:$S$193</c:f>
              <c:numCache>
                <c:formatCode>0.0_ </c:formatCode>
                <c:ptCount val="15"/>
                <c:pt idx="0">
                  <c:v>0</c:v>
                </c:pt>
                <c:pt idx="1">
                  <c:v>1.9151800163517532</c:v>
                </c:pt>
                <c:pt idx="2">
                  <c:v>1.8593980741279157</c:v>
                </c:pt>
                <c:pt idx="3">
                  <c:v>1.7949119335962258</c:v>
                </c:pt>
                <c:pt idx="4">
                  <c:v>1.7256646094754324</c:v>
                </c:pt>
                <c:pt idx="5">
                  <c:v>1.6530468330558588</c:v>
                </c:pt>
                <c:pt idx="6">
                  <c:v>1.5564498048620916</c:v>
                </c:pt>
                <c:pt idx="7">
                  <c:v>1.4710773788212932</c:v>
                </c:pt>
                <c:pt idx="8">
                  <c:v>1.1905715763820111</c:v>
                </c:pt>
                <c:pt idx="9">
                  <c:v>0.91006577394272914</c:v>
                </c:pt>
                <c:pt idx="10">
                  <c:v>0.83079995012979047</c:v>
                </c:pt>
                <c:pt idx="11">
                  <c:v>0.75850716589813361</c:v>
                </c:pt>
                <c:pt idx="12">
                  <c:v>0.53095501612869356</c:v>
                </c:pt>
                <c:pt idx="13">
                  <c:v>0</c:v>
                </c:pt>
                <c:pt idx="14">
                  <c:v>0</c:v>
                </c:pt>
              </c:numCache>
            </c:numRef>
          </c:val>
          <c:smooth val="0"/>
          <c:extLst>
            <c:ext xmlns:c16="http://schemas.microsoft.com/office/drawing/2014/chart" uri="{C3380CC4-5D6E-409C-BE32-E72D297353CC}">
              <c16:uniqueId val="{00000002-38F7-4CDE-B5D3-AA5E5A2F7BB8}"/>
            </c:ext>
          </c:extLst>
        </c:ser>
        <c:ser>
          <c:idx val="3"/>
          <c:order val="3"/>
          <c:tx>
            <c:strRef>
              <c:f>'4-P-I_map'!$D$194</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'4-P-I_map'!$E$194:$S$194</c:f>
              <c:numCache>
                <c:formatCode>0.0_ </c:formatCode>
                <c:ptCount val="15"/>
                <c:pt idx="0">
                  <c:v>0</c:v>
                </c:pt>
                <c:pt idx="1">
                  <c:v>3.8303600327035063</c:v>
                </c:pt>
                <c:pt idx="2">
                  <c:v>3.7187961482558314</c:v>
                </c:pt>
                <c:pt idx="3">
                  <c:v>3.5898238671924516</c:v>
                </c:pt>
                <c:pt idx="4">
                  <c:v>3.4513292189508649</c:v>
                </c:pt>
                <c:pt idx="5">
                  <c:v>3.3060936661117175</c:v>
                </c:pt>
                <c:pt idx="6">
                  <c:v>3.1128996097241832</c:v>
                </c:pt>
                <c:pt idx="7">
                  <c:v>2.9421547576425864</c:v>
                </c:pt>
                <c:pt idx="8">
                  <c:v>2.3811431527640221</c:v>
                </c:pt>
                <c:pt idx="9">
                  <c:v>1.8201315478854583</c:v>
                </c:pt>
                <c:pt idx="10">
                  <c:v>1.6615999002595809</c:v>
                </c:pt>
                <c:pt idx="11">
                  <c:v>1.5170143317962672</c:v>
                </c:pt>
                <c:pt idx="12">
                  <c:v>1.0619100322573871</c:v>
                </c:pt>
                <c:pt idx="13">
                  <c:v>0</c:v>
                </c:pt>
                <c:pt idx="14">
                  <c:v>0</c:v>
                </c:pt>
              </c:numCache>
            </c:numRef>
          </c:val>
          <c:smooth val="0"/>
          <c:extLst>
            <c:ext xmlns:c16="http://schemas.microsoft.com/office/drawing/2014/chart" uri="{C3380CC4-5D6E-409C-BE32-E72D297353CC}">
              <c16:uniqueId val="{00000003-38F7-4CDE-B5D3-AA5E5A2F7BB8}"/>
            </c:ext>
          </c:extLst>
        </c:ser>
        <c:ser>
          <c:idx val="4"/>
          <c:order val="4"/>
          <c:tx>
            <c:strRef>
              <c:f>'4-P-I_map'!$D$195</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'4-P-I_map'!$E$195:$S$195</c:f>
              <c:numCache>
                <c:formatCode>0.0_ </c:formatCode>
                <c:ptCount val="15"/>
                <c:pt idx="0">
                  <c:v>0</c:v>
                </c:pt>
                <c:pt idx="1">
                  <c:v>9.2591382529758892</c:v>
                </c:pt>
                <c:pt idx="2">
                  <c:v>8.9894546145396976</c:v>
                </c:pt>
                <c:pt idx="3">
                  <c:v>8.6154845825336626</c:v>
                </c:pt>
                <c:pt idx="4">
                  <c:v>8.2335668980306806</c:v>
                </c:pt>
                <c:pt idx="5">
                  <c:v>7.7447761298866045</c:v>
                </c:pt>
                <c:pt idx="6">
                  <c:v>7.1563841879143331</c:v>
                </c:pt>
                <c:pt idx="7">
                  <c:v>6.160372449632221</c:v>
                </c:pt>
                <c:pt idx="8">
                  <c:v>5.0181754477907869</c:v>
                </c:pt>
                <c:pt idx="9">
                  <c:v>3.8759784459493534</c:v>
                </c:pt>
                <c:pt idx="10">
                  <c:v>3.5728370132008673</c:v>
                </c:pt>
                <c:pt idx="11">
                  <c:v>3.1714878154604138</c:v>
                </c:pt>
                <c:pt idx="12">
                  <c:v>2.2200414708222898</c:v>
                </c:pt>
                <c:pt idx="13">
                  <c:v>0</c:v>
                </c:pt>
                <c:pt idx="14">
                  <c:v>0</c:v>
                </c:pt>
              </c:numCache>
            </c:numRef>
          </c:val>
          <c:smooth val="0"/>
          <c:extLst>
            <c:ext xmlns:c16="http://schemas.microsoft.com/office/drawing/2014/chart" uri="{C3380CC4-5D6E-409C-BE32-E72D297353CC}">
              <c16:uniqueId val="{00000004-38F7-4CDE-B5D3-AA5E5A2F7BB8}"/>
            </c:ext>
          </c:extLst>
        </c:ser>
        <c:ser>
          <c:idx val="5"/>
          <c:order val="5"/>
          <c:tx>
            <c:strRef>
              <c:f>'4-P-I_map'!$D$196</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'4-P-I_map'!$E$196:$S$196</c:f>
              <c:numCache>
                <c:formatCode>0.0_ </c:formatCode>
                <c:ptCount val="15"/>
                <c:pt idx="0">
                  <c:v>0</c:v>
                </c:pt>
                <c:pt idx="1">
                  <c:v>19.587001476656528</c:v>
                </c:pt>
                <c:pt idx="2">
                  <c:v>19.016506288016046</c:v>
                </c:pt>
                <c:pt idx="3">
                  <c:v>17.671057246477616</c:v>
                </c:pt>
                <c:pt idx="4">
                  <c:v>16.325608204939183</c:v>
                </c:pt>
                <c:pt idx="5">
                  <c:v>14.787414749008535</c:v>
                </c:pt>
                <c:pt idx="6">
                  <c:v>13.249221293077891</c:v>
                </c:pt>
                <c:pt idx="7">
                  <c:v>11.711027837147242</c:v>
                </c:pt>
                <c:pt idx="8">
                  <c:v>9.6226008299741501</c:v>
                </c:pt>
                <c:pt idx="9">
                  <c:v>7.5341738228010611</c:v>
                </c:pt>
                <c:pt idx="10">
                  <c:v>6.6735911484246149</c:v>
                </c:pt>
                <c:pt idx="11">
                  <c:v>6.1262951889426631</c:v>
                </c:pt>
                <c:pt idx="12">
                  <c:v>4.2884066322598642</c:v>
                </c:pt>
                <c:pt idx="13">
                  <c:v>0</c:v>
                </c:pt>
                <c:pt idx="14">
                  <c:v>0</c:v>
                </c:pt>
              </c:numCache>
            </c:numRef>
          </c:val>
          <c:smooth val="0"/>
          <c:extLst>
            <c:ext xmlns:c16="http://schemas.microsoft.com/office/drawing/2014/chart" uri="{C3380CC4-5D6E-409C-BE32-E72D297353CC}">
              <c16:uniqueId val="{00000005-38F7-4CDE-B5D3-AA5E5A2F7BB8}"/>
            </c:ext>
          </c:extLst>
        </c:ser>
        <c:ser>
          <c:idx val="6"/>
          <c:order val="6"/>
          <c:tx>
            <c:strRef>
              <c:f>'4-P-I_map'!$D$197</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'4-P-I_map'!$E$197:$S$197</c:f>
              <c:numCache>
                <c:formatCode>0.0_ </c:formatCode>
                <c:ptCount val="15"/>
                <c:pt idx="0">
                  <c:v>0</c:v>
                </c:pt>
                <c:pt idx="1">
                  <c:v>36.73294961865583</c:v>
                </c:pt>
                <c:pt idx="2">
                  <c:v>35.663057882190131</c:v>
                </c:pt>
                <c:pt idx="3">
                  <c:v>31.367994869202267</c:v>
                </c:pt>
                <c:pt idx="4">
                  <c:v>26.062444587377918</c:v>
                </c:pt>
                <c:pt idx="5">
                  <c:v>23.241112201486903</c:v>
                </c:pt>
                <c:pt idx="6">
                  <c:v>21.951575290326822</c:v>
                </c:pt>
                <c:pt idx="7">
                  <c:v>20.399139392176831</c:v>
                </c:pt>
                <c:pt idx="8">
                  <c:v>16.94087844358949</c:v>
                </c:pt>
                <c:pt idx="9">
                  <c:v>13.482617495002144</c:v>
                </c:pt>
                <c:pt idx="10">
                  <c:v>11.582595959588199</c:v>
                </c:pt>
                <c:pt idx="11">
                  <c:v>11.016439574987833</c:v>
                </c:pt>
                <c:pt idx="12">
                  <c:v>7.5380601180578184</c:v>
                </c:pt>
                <c:pt idx="13">
                  <c:v>0</c:v>
                </c:pt>
                <c:pt idx="14">
                  <c:v>0</c:v>
                </c:pt>
              </c:numCache>
            </c:numRef>
          </c:val>
          <c:smooth val="0"/>
          <c:extLst>
            <c:ext xmlns:c16="http://schemas.microsoft.com/office/drawing/2014/chart" uri="{C3380CC4-5D6E-409C-BE32-E72D297353CC}">
              <c16:uniqueId val="{00000006-38F7-4CDE-B5D3-AA5E5A2F7BB8}"/>
            </c:ext>
          </c:extLst>
        </c:ser>
        <c:ser>
          <c:idx val="7"/>
          <c:order val="7"/>
          <c:tx>
            <c:strRef>
              <c:f>'4-P-I_map'!$D$198</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'4-P-I_map'!$E$198:$S$198</c:f>
              <c:numCache>
                <c:formatCode>0.0_ </c:formatCode>
                <c:ptCount val="15"/>
                <c:pt idx="0">
                  <c:v>0</c:v>
                </c:pt>
                <c:pt idx="1">
                  <c:v>61.783835210555694</c:v>
                </c:pt>
                <c:pt idx="2">
                  <c:v>55.23561051824575</c:v>
                </c:pt>
                <c:pt idx="3">
                  <c:v>46.526097995263036</c:v>
                </c:pt>
                <c:pt idx="4">
                  <c:v>37.267597290529892</c:v>
                </c:pt>
                <c:pt idx="5">
                  <c:v>33.404775618918912</c:v>
                </c:pt>
                <c:pt idx="6">
                  <c:v>31.582847955631497</c:v>
                </c:pt>
                <c:pt idx="7">
                  <c:v>29.68812273373473</c:v>
                </c:pt>
                <c:pt idx="8">
                  <c:v>26.15327248236111</c:v>
                </c:pt>
                <c:pt idx="9">
                  <c:v>22.383436719402365</c:v>
                </c:pt>
                <c:pt idx="10">
                  <c:v>21.173767235642455</c:v>
                </c:pt>
                <c:pt idx="11">
                  <c:v>18.740580424262259</c:v>
                </c:pt>
                <c:pt idx="12">
                  <c:v>11.021314896289937</c:v>
                </c:pt>
                <c:pt idx="13">
                  <c:v>0</c:v>
                </c:pt>
                <c:pt idx="14">
                  <c:v>0</c:v>
                </c:pt>
              </c:numCache>
            </c:numRef>
          </c:val>
          <c:smooth val="0"/>
          <c:extLst>
            <c:ext xmlns:c16="http://schemas.microsoft.com/office/drawing/2014/chart" uri="{C3380CC4-5D6E-409C-BE32-E72D297353CC}">
              <c16:uniqueId val="{00000007-38F7-4CDE-B5D3-AA5E5A2F7BB8}"/>
            </c:ext>
          </c:extLst>
        </c:ser>
        <c:ser>
          <c:idx val="8"/>
          <c:order val="8"/>
          <c:tx>
            <c:strRef>
              <c:f>'4-P-I_map'!$D$199</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'4-P-I_map'!$E$199:$S$199</c:f>
              <c:numCache>
                <c:formatCode>0.0_ </c:formatCode>
                <c:ptCount val="15"/>
                <c:pt idx="0">
                  <c:v>0</c:v>
                </c:pt>
                <c:pt idx="1">
                  <c:v>90.028927001643069</c:v>
                </c:pt>
                <c:pt idx="2">
                  <c:v>73.418785206214167</c:v>
                </c:pt>
                <c:pt idx="3">
                  <c:v>62.680292140102992</c:v>
                </c:pt>
                <c:pt idx="4">
                  <c:v>51.017664661302327</c:v>
                </c:pt>
                <c:pt idx="5">
                  <c:v>45.987778071845376</c:v>
                </c:pt>
                <c:pt idx="6">
                  <c:v>43.489881101945059</c:v>
                </c:pt>
                <c:pt idx="7">
                  <c:v>40.874231038759675</c:v>
                </c:pt>
                <c:pt idx="8">
                  <c:v>36.167474149595989</c:v>
                </c:pt>
                <c:pt idx="9">
                  <c:v>34.712637669072684</c:v>
                </c:pt>
                <c:pt idx="10">
                  <c:v>32.689741959964742</c:v>
                </c:pt>
                <c:pt idx="11">
                  <c:v>26.1852433176749</c:v>
                </c:pt>
                <c:pt idx="12">
                  <c:v>15.382488251663698</c:v>
                </c:pt>
                <c:pt idx="13">
                  <c:v>0</c:v>
                </c:pt>
                <c:pt idx="14">
                  <c:v>0</c:v>
                </c:pt>
              </c:numCache>
            </c:numRef>
          </c:val>
          <c:smooth val="0"/>
          <c:extLst>
            <c:ext xmlns:c16="http://schemas.microsoft.com/office/drawing/2014/chart" uri="{C3380CC4-5D6E-409C-BE32-E72D297353CC}">
              <c16:uniqueId val="{00000008-38F7-4CDE-B5D3-AA5E5A2F7BB8}"/>
            </c:ext>
          </c:extLst>
        </c:ser>
        <c:ser>
          <c:idx val="9"/>
          <c:order val="9"/>
          <c:tx>
            <c:strRef>
              <c:f>'4-P-I_map'!$D$200</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'4-P-I_map'!$E$200:$S$200</c:f>
              <c:numCache>
                <c:formatCode>0.0_ </c:formatCode>
                <c:ptCount val="15"/>
                <c:pt idx="0">
                  <c:v>0</c:v>
                </c:pt>
                <c:pt idx="1">
                  <c:v>119.77705689259062</c:v>
                </c:pt>
                <c:pt idx="2">
                  <c:v>99.674366487821956</c:v>
                </c:pt>
                <c:pt idx="3">
                  <c:v>86.398275708791274</c:v>
                </c:pt>
                <c:pt idx="4">
                  <c:v>71.600253059590287</c:v>
                </c:pt>
                <c:pt idx="5">
                  <c:v>64.932811683237404</c:v>
                </c:pt>
                <c:pt idx="6">
                  <c:v>61.378482002182558</c:v>
                </c:pt>
                <c:pt idx="7">
                  <c:v>57.601323508685667</c:v>
                </c:pt>
                <c:pt idx="8">
                  <c:v>51.118164953905158</c:v>
                </c:pt>
                <c:pt idx="9">
                  <c:v>50.600364563598376</c:v>
                </c:pt>
                <c:pt idx="10">
                  <c:v>48.011239697733302</c:v>
                </c:pt>
                <c:pt idx="11">
                  <c:v>35.235149327931843</c:v>
                </c:pt>
                <c:pt idx="12">
                  <c:v>20.580245403675221</c:v>
                </c:pt>
                <c:pt idx="13">
                  <c:v>0</c:v>
                </c:pt>
                <c:pt idx="14">
                  <c:v>0</c:v>
                </c:pt>
              </c:numCache>
            </c:numRef>
          </c:val>
          <c:smooth val="0"/>
          <c:extLst>
            <c:ext xmlns:c16="http://schemas.microsoft.com/office/drawing/2014/chart" uri="{C3380CC4-5D6E-409C-BE32-E72D297353CC}">
              <c16:uniqueId val="{00000009-38F7-4CDE-B5D3-AA5E5A2F7BB8}"/>
            </c:ext>
          </c:extLst>
        </c:ser>
        <c:ser>
          <c:idx val="10"/>
          <c:order val="10"/>
          <c:tx>
            <c:strRef>
              <c:f>'4-P-I_map'!$D$201</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'4-P-I_map'!$E$201:$S$201</c:f>
              <c:numCache>
                <c:formatCode>0.0_ </c:formatCode>
                <c:ptCount val="15"/>
                <c:pt idx="0">
                  <c:v>0</c:v>
                </c:pt>
                <c:pt idx="1">
                  <c:v>143.33177844798098</c:v>
                </c:pt>
                <c:pt idx="2">
                  <c:v>121.96006041891775</c:v>
                </c:pt>
                <c:pt idx="3">
                  <c:v>107.49796924118989</c:v>
                </c:pt>
                <c:pt idx="4">
                  <c:v>90.8642143115664</c:v>
                </c:pt>
                <c:pt idx="5">
                  <c:v>82.933523431545041</c:v>
                </c:pt>
                <c:pt idx="6">
                  <c:v>78.310816541302685</c:v>
                </c:pt>
                <c:pt idx="7">
                  <c:v>73.295538467132346</c:v>
                </c:pt>
                <c:pt idx="8">
                  <c:v>65.14892055404971</c:v>
                </c:pt>
                <c:pt idx="9">
                  <c:v>69.720013912431057</c:v>
                </c:pt>
                <c:pt idx="10">
                  <c:v>63.236140976624398</c:v>
                </c:pt>
                <c:pt idx="11">
                  <c:v>45.81076952169127</c:v>
                </c:pt>
                <c:pt idx="12">
                  <c:v>26.493557717033905</c:v>
                </c:pt>
                <c:pt idx="13">
                  <c:v>0</c:v>
                </c:pt>
                <c:pt idx="14">
                  <c:v>0</c:v>
                </c:pt>
              </c:numCache>
            </c:numRef>
          </c:val>
          <c:smooth val="0"/>
          <c:extLst>
            <c:ext xmlns:c16="http://schemas.microsoft.com/office/drawing/2014/chart" uri="{C3380CC4-5D6E-409C-BE32-E72D297353CC}">
              <c16:uniqueId val="{0000000A-38F7-4CDE-B5D3-AA5E5A2F7BB8}"/>
            </c:ext>
          </c:extLst>
        </c:ser>
        <c:ser>
          <c:idx val="11"/>
          <c:order val="11"/>
          <c:tx>
            <c:strRef>
              <c:f>'4-P-I_map'!$D$202</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'4-P-I_map'!$E$202:$S$202</c:f>
              <c:numCache>
                <c:formatCode>0.0_ </c:formatCode>
                <c:ptCount val="15"/>
                <c:pt idx="0">
                  <c:v>0</c:v>
                </c:pt>
                <c:pt idx="1">
                  <c:v>165.18899296449132</c:v>
                </c:pt>
                <c:pt idx="2">
                  <c:v>143.97840983654726</c:v>
                </c:pt>
                <c:pt idx="3">
                  <c:v>129.21872391287744</c:v>
                </c:pt>
                <c:pt idx="4">
                  <c:v>111.57663923167712</c:v>
                </c:pt>
                <c:pt idx="5">
                  <c:v>102.52672623619668</c:v>
                </c:pt>
                <c:pt idx="6">
                  <c:v>96.656124931192835</c:v>
                </c:pt>
                <c:pt idx="7">
                  <c:v>90.128599449793811</c:v>
                </c:pt>
                <c:pt idx="8">
                  <c:v>80.139990089298976</c:v>
                </c:pt>
                <c:pt idx="9">
                  <c:v>91.263348509909719</c:v>
                </c:pt>
                <c:pt idx="10">
                  <c:v>79.98837606648145</c:v>
                </c:pt>
                <c:pt idx="11">
                  <c:v>57.719318748119193</c:v>
                </c:pt>
                <c:pt idx="12">
                  <c:v>32.928631211064697</c:v>
                </c:pt>
                <c:pt idx="13">
                  <c:v>0</c:v>
                </c:pt>
                <c:pt idx="14">
                  <c:v>0</c:v>
                </c:pt>
              </c:numCache>
            </c:numRef>
          </c:val>
          <c:smooth val="0"/>
          <c:extLst>
            <c:ext xmlns:c16="http://schemas.microsoft.com/office/drawing/2014/chart" uri="{C3380CC4-5D6E-409C-BE32-E72D297353CC}">
              <c16:uniqueId val="{0000000B-38F7-4CDE-B5D3-AA5E5A2F7BB8}"/>
            </c:ext>
          </c:extLst>
        </c:ser>
        <c:ser>
          <c:idx val="12"/>
          <c:order val="12"/>
          <c:tx>
            <c:strRef>
              <c:f>'4-P-I_map'!$D$203</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'4-P-I_map'!$E$203:$S$203</c:f>
              <c:numCache>
                <c:formatCode>0.0_ </c:formatCode>
                <c:ptCount val="15"/>
                <c:pt idx="0">
                  <c:v>0</c:v>
                </c:pt>
                <c:pt idx="1">
                  <c:v>206.98791876223402</c:v>
                </c:pt>
                <c:pt idx="2">
                  <c:v>185.09063696149119</c:v>
                </c:pt>
                <c:pt idx="3">
                  <c:v>169.34476571076178</c:v>
                </c:pt>
                <c:pt idx="4">
                  <c:v>149.5771703452713</c:v>
                </c:pt>
                <c:pt idx="5">
                  <c:v>138.41275294672383</c:v>
                </c:pt>
                <c:pt idx="6">
                  <c:v>130.21309129066034</c:v>
                </c:pt>
                <c:pt idx="7">
                  <c:v>120.85132640257154</c:v>
                </c:pt>
                <c:pt idx="8">
                  <c:v>107.37839086635331</c:v>
                </c:pt>
                <c:pt idx="9">
                  <c:v>114.0139375989999</c:v>
                </c:pt>
                <c:pt idx="10">
                  <c:v>109.29473650745194</c:v>
                </c:pt>
                <c:pt idx="11">
                  <c:v>70.665237268784267</c:v>
                </c:pt>
                <c:pt idx="12">
                  <c:v>39.635874756707814</c:v>
                </c:pt>
                <c:pt idx="13">
                  <c:v>0</c:v>
                </c:pt>
                <c:pt idx="14">
                  <c:v>0</c:v>
                </c:pt>
              </c:numCache>
            </c:numRef>
          </c:val>
          <c:smooth val="0"/>
          <c:extLst>
            <c:ext xmlns:c16="http://schemas.microsoft.com/office/drawing/2014/chart" uri="{C3380CC4-5D6E-409C-BE32-E72D297353CC}">
              <c16:uniqueId val="{0000000C-38F7-4CDE-B5D3-AA5E5A2F7BB8}"/>
            </c:ext>
          </c:extLst>
        </c:ser>
        <c:ser>
          <c:idx val="13"/>
          <c:order val="13"/>
          <c:tx>
            <c:strRef>
              <c:f>'4-P-I_map'!$D$204</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'4-P-I_map'!$E$204:$S$204</c:f>
              <c:numCache>
                <c:formatCode>0.0_ </c:formatCode>
                <c:ptCount val="15"/>
                <c:pt idx="0">
                  <c:v>0</c:v>
                </c:pt>
                <c:pt idx="1">
                  <c:v>206.98791876223402</c:v>
                </c:pt>
                <c:pt idx="2">
                  <c:v>185.09063696149119</c:v>
                </c:pt>
                <c:pt idx="3">
                  <c:v>169.34476571076178</c:v>
                </c:pt>
                <c:pt idx="4">
                  <c:v>149.5771703452713</c:v>
                </c:pt>
                <c:pt idx="5">
                  <c:v>138.41275294672383</c:v>
                </c:pt>
                <c:pt idx="6">
                  <c:v>130.21309129066034</c:v>
                </c:pt>
                <c:pt idx="7">
                  <c:v>120.85132640257154</c:v>
                </c:pt>
                <c:pt idx="8">
                  <c:v>107.37839086635331</c:v>
                </c:pt>
                <c:pt idx="9">
                  <c:v>114.0139375989999</c:v>
                </c:pt>
                <c:pt idx="10">
                  <c:v>109.29473650745194</c:v>
                </c:pt>
                <c:pt idx="11">
                  <c:v>70.665237268784267</c:v>
                </c:pt>
                <c:pt idx="12">
                  <c:v>39.635874756707814</c:v>
                </c:pt>
                <c:pt idx="13">
                  <c:v>0</c:v>
                </c:pt>
                <c:pt idx="14">
                  <c:v>0</c:v>
                </c:pt>
              </c:numCache>
            </c:numRef>
          </c:val>
          <c:smooth val="0"/>
          <c:extLst>
            <c:ext xmlns:c16="http://schemas.microsoft.com/office/drawing/2014/chart" uri="{C3380CC4-5D6E-409C-BE32-E72D297353CC}">
              <c16:uniqueId val="{0000000D-38F7-4CDE-B5D3-AA5E5A2F7BB8}"/>
            </c:ext>
          </c:extLst>
        </c:ser>
        <c:ser>
          <c:idx val="14"/>
          <c:order val="14"/>
          <c:tx>
            <c:strRef>
              <c:f>'4-P-I_map'!$D$205</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'4-P-I_map'!$E$205:$S$205</c:f>
              <c:numCache>
                <c:formatCode>0.0_ </c:formatCode>
                <c:ptCount val="15"/>
                <c:pt idx="0">
                  <c:v>0</c:v>
                </c:pt>
                <c:pt idx="1">
                  <c:v>206.98791876223402</c:v>
                </c:pt>
                <c:pt idx="2">
                  <c:v>185.09063696149119</c:v>
                </c:pt>
                <c:pt idx="3">
                  <c:v>169.34476571076178</c:v>
                </c:pt>
                <c:pt idx="4">
                  <c:v>149.5771703452713</c:v>
                </c:pt>
                <c:pt idx="5">
                  <c:v>138.41275294672383</c:v>
                </c:pt>
                <c:pt idx="6">
                  <c:v>130.21309129066034</c:v>
                </c:pt>
                <c:pt idx="7">
                  <c:v>120.85132640257154</c:v>
                </c:pt>
                <c:pt idx="8">
                  <c:v>107.37839086635331</c:v>
                </c:pt>
                <c:pt idx="9">
                  <c:v>114.0139375989999</c:v>
                </c:pt>
                <c:pt idx="10">
                  <c:v>109.29473650745194</c:v>
                </c:pt>
                <c:pt idx="11">
                  <c:v>70.665237268784267</c:v>
                </c:pt>
                <c:pt idx="12">
                  <c:v>39.635874756707814</c:v>
                </c:pt>
                <c:pt idx="13">
                  <c:v>0</c:v>
                </c:pt>
                <c:pt idx="14">
                  <c:v>0</c:v>
                </c:pt>
              </c:numCache>
            </c:numRef>
          </c:val>
          <c:smooth val="0"/>
          <c:extLst>
            <c:ext xmlns:c16="http://schemas.microsoft.com/office/drawing/2014/chart" uri="{C3380CC4-5D6E-409C-BE32-E72D297353CC}">
              <c16:uniqueId val="{0000000E-38F7-4CDE-B5D3-AA5E5A2F7BB8}"/>
            </c:ext>
          </c:extLst>
        </c:ser>
        <c:ser>
          <c:idx val="15"/>
          <c:order val="15"/>
          <c:tx>
            <c:strRef>
              <c:f>'4-P-I_map'!$D$206</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'4-P-I_map'!$E$206:$S$206</c:f>
              <c:numCache>
                <c:formatCode>0.0_ </c:formatCode>
                <c:ptCount val="15"/>
                <c:pt idx="0">
                  <c:v>0</c:v>
                </c:pt>
                <c:pt idx="1">
                  <c:v>165.59033500978722</c:v>
                </c:pt>
                <c:pt idx="2">
                  <c:v>148.07250956919296</c:v>
                </c:pt>
                <c:pt idx="3">
                  <c:v>135.47581256860943</c:v>
                </c:pt>
                <c:pt idx="4">
                  <c:v>119.66173627621704</c:v>
                </c:pt>
                <c:pt idx="5">
                  <c:v>110.73020235737907</c:v>
                </c:pt>
                <c:pt idx="6">
                  <c:v>104.17047303252828</c:v>
                </c:pt>
                <c:pt idx="7">
                  <c:v>96.681061122057244</c:v>
                </c:pt>
                <c:pt idx="8">
                  <c:v>85.902712693082663</c:v>
                </c:pt>
                <c:pt idx="9">
                  <c:v>109.70730104407806</c:v>
                </c:pt>
                <c:pt idx="10">
                  <c:v>87.765840835262452</c:v>
                </c:pt>
                <c:pt idx="11">
                  <c:v>56.532189815027415</c:v>
                </c:pt>
                <c:pt idx="12">
                  <c:v>31.708699805366251</c:v>
                </c:pt>
                <c:pt idx="13">
                  <c:v>0</c:v>
                </c:pt>
                <c:pt idx="14">
                  <c:v>0</c:v>
                </c:pt>
              </c:numCache>
            </c:numRef>
          </c:val>
          <c:smooth val="0"/>
          <c:extLst>
            <c:ext xmlns:c16="http://schemas.microsoft.com/office/drawing/2014/chart" uri="{C3380CC4-5D6E-409C-BE32-E72D297353CC}">
              <c16:uniqueId val="{0000000F-38F7-4CDE-B5D3-AA5E5A2F7BB8}"/>
            </c:ext>
          </c:extLst>
        </c:ser>
        <c:ser>
          <c:idx val="16"/>
          <c:order val="16"/>
          <c:tx>
            <c:strRef>
              <c:f>'4-P-I_map'!$D$207</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'4-P-I_map'!$E$207:$S$207</c:f>
              <c:numCache>
                <c:formatCode>0.0_ </c:formatCode>
                <c:ptCount val="15"/>
                <c:pt idx="0">
                  <c:v>0</c:v>
                </c:pt>
                <c:pt idx="1">
                  <c:v>144.8915431335638</c:v>
                </c:pt>
                <c:pt idx="2">
                  <c:v>129.56344587304383</c:v>
                </c:pt>
                <c:pt idx="3">
                  <c:v>118.54133599753324</c:v>
                </c:pt>
                <c:pt idx="4">
                  <c:v>104.70401924168991</c:v>
                </c:pt>
                <c:pt idx="5">
                  <c:v>96.888927062706671</c:v>
                </c:pt>
                <c:pt idx="6">
                  <c:v>91.149163903462238</c:v>
                </c:pt>
                <c:pt idx="7">
                  <c:v>84.595928481800073</c:v>
                </c:pt>
                <c:pt idx="8">
                  <c:v>75.164873606447316</c:v>
                </c:pt>
                <c:pt idx="9">
                  <c:v>91.211150079199925</c:v>
                </c:pt>
                <c:pt idx="10">
                  <c:v>76.795110730854645</c:v>
                </c:pt>
                <c:pt idx="11">
                  <c:v>49.465666088148986</c:v>
                </c:pt>
                <c:pt idx="12">
                  <c:v>27.74511232969547</c:v>
                </c:pt>
                <c:pt idx="13">
                  <c:v>0</c:v>
                </c:pt>
                <c:pt idx="14">
                  <c:v>0</c:v>
                </c:pt>
              </c:numCache>
            </c:numRef>
          </c:val>
          <c:smooth val="0"/>
          <c:extLst>
            <c:ext xmlns:c16="http://schemas.microsoft.com/office/drawing/2014/chart" uri="{C3380CC4-5D6E-409C-BE32-E72D297353CC}">
              <c16:uniqueId val="{00000010-38F7-4CDE-B5D3-AA5E5A2F7BB8}"/>
            </c:ext>
          </c:extLst>
        </c:ser>
        <c:ser>
          <c:idx val="17"/>
          <c:order val="17"/>
          <c:tx>
            <c:strRef>
              <c:f>'4-P-I_map'!$D$208</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'4-P-I_map'!$E$208:$S$208</c:f>
              <c:numCache>
                <c:formatCode>0.0_ </c:formatCode>
                <c:ptCount val="15"/>
                <c:pt idx="0">
                  <c:v>0</c:v>
                </c:pt>
                <c:pt idx="1">
                  <c:v>108.54250062198167</c:v>
                </c:pt>
                <c:pt idx="2">
                  <c:v>105.38106856503076</c:v>
                </c:pt>
                <c:pt idx="3">
                  <c:v>93.287636359311747</c:v>
                </c:pt>
                <c:pt idx="4">
                  <c:v>81.194204153592736</c:v>
                </c:pt>
                <c:pt idx="5">
                  <c:v>75.973791816334682</c:v>
                </c:pt>
                <c:pt idx="6">
                  <c:v>70.753379479076642</c:v>
                </c:pt>
                <c:pt idx="7">
                  <c:v>65.532967141818602</c:v>
                </c:pt>
                <c:pt idx="8">
                  <c:v>60.129828594669299</c:v>
                </c:pt>
                <c:pt idx="9">
                  <c:v>54.726690047519959</c:v>
                </c:pt>
                <c:pt idx="10">
                  <c:v>52.461473523576942</c:v>
                </c:pt>
                <c:pt idx="11">
                  <c:v>42.399142361270556</c:v>
                </c:pt>
                <c:pt idx="12">
                  <c:v>23.781524854024688</c:v>
                </c:pt>
                <c:pt idx="13">
                  <c:v>0</c:v>
                </c:pt>
                <c:pt idx="14">
                  <c:v>0</c:v>
                </c:pt>
              </c:numCache>
            </c:numRef>
          </c:val>
          <c:smooth val="0"/>
          <c:extLst>
            <c:ext xmlns:c16="http://schemas.microsoft.com/office/drawing/2014/chart" uri="{C3380CC4-5D6E-409C-BE32-E72D297353CC}">
              <c16:uniqueId val="{00000011-38F7-4CDE-B5D3-AA5E5A2F7BB8}"/>
            </c:ext>
          </c:extLst>
        </c:ser>
        <c:ser>
          <c:idx val="18"/>
          <c:order val="18"/>
          <c:tx>
            <c:strRef>
              <c:f>'4-P-I_map'!$D$209</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'4-P-I_map'!$E$209:$S$209</c:f>
              <c:numCache>
                <c:formatCode>0.0_ </c:formatCode>
                <c:ptCount val="15"/>
                <c:pt idx="0">
                  <c:v>0</c:v>
                </c:pt>
                <c:pt idx="1">
                  <c:v>20.526000000000003</c:v>
                </c:pt>
                <c:pt idx="2">
                  <c:v>20.526000000000003</c:v>
                </c:pt>
                <c:pt idx="3">
                  <c:v>20.526000000000003</c:v>
                </c:pt>
                <c:pt idx="4">
                  <c:v>20.526000000000003</c:v>
                </c:pt>
                <c:pt idx="5">
                  <c:v>20.526000000000003</c:v>
                </c:pt>
                <c:pt idx="6">
                  <c:v>20.526000000000003</c:v>
                </c:pt>
                <c:pt idx="7">
                  <c:v>20.526000000000003</c:v>
                </c:pt>
                <c:pt idx="8">
                  <c:v>20.526000000000003</c:v>
                </c:pt>
                <c:pt idx="9">
                  <c:v>20.526000000000003</c:v>
                </c:pt>
                <c:pt idx="10">
                  <c:v>20.526000000000003</c:v>
                </c:pt>
                <c:pt idx="11">
                  <c:v>20.526000000000003</c:v>
                </c:pt>
                <c:pt idx="12">
                  <c:v>20.526000000000003</c:v>
                </c:pt>
                <c:pt idx="13">
                  <c:v>0</c:v>
                </c:pt>
                <c:pt idx="14">
                  <c:v>0</c:v>
                </c:pt>
              </c:numCache>
            </c:numRef>
          </c:val>
          <c:smooth val="0"/>
          <c:extLst>
            <c:ext xmlns:c16="http://schemas.microsoft.com/office/drawing/2014/chart" uri="{C3380CC4-5D6E-409C-BE32-E72D297353CC}">
              <c16:uniqueId val="{00000012-38F7-4CDE-B5D3-AA5E5A2F7BB8}"/>
            </c:ext>
          </c:extLst>
        </c:ser>
        <c:ser>
          <c:idx val="19"/>
          <c:order val="19"/>
          <c:tx>
            <c:strRef>
              <c:f>'4-P-I_map'!$D$210</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'4-P-I_map'!$E$210:$S$210</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38F7-4CDE-B5D3-AA5E5A2F7BB8}"/>
            </c:ext>
          </c:extLst>
        </c:ser>
        <c:ser>
          <c:idx val="20"/>
          <c:order val="20"/>
          <c:tx>
            <c:strRef>
              <c:f>'4-P-I_map'!$D$211</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'4-P-I_map'!$E$211:$S$211</c:f>
              <c:numCache>
                <c:formatCode>[Red][&lt;0]"NA";0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38F7-4CDE-B5D3-AA5E5A2F7BB8}"/>
            </c:ext>
          </c:extLst>
        </c:ser>
        <c:dLbls>
          <c:showLegendKey val="0"/>
          <c:showVal val="0"/>
          <c:showCatName val="0"/>
          <c:showSerName val="0"/>
          <c:showPercent val="0"/>
          <c:showBubbleSize val="0"/>
        </c:dLbls>
        <c:marker val="1"/>
        <c:smooth val="0"/>
        <c:axId val="575281792"/>
        <c:axId val="575292160"/>
      </c:lineChart>
      <c:catAx>
        <c:axId val="57528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5292160"/>
        <c:crosses val="autoZero"/>
        <c:auto val="1"/>
        <c:lblAlgn val="ctr"/>
        <c:lblOffset val="100"/>
        <c:noMultiLvlLbl val="0"/>
      </c:catAx>
      <c:valAx>
        <c:axId val="575292160"/>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5281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'4-P-I_map'!$D$191</c:f>
              <c:strCache>
                <c:ptCount val="1"/>
                <c:pt idx="0">
                  <c:v>&lt; -30℃</c:v>
                </c:pt>
              </c:strCache>
            </c:strRef>
          </c:tx>
          <c:spPr>
            <a:solidFill>
              <a:schemeClr val="accent2"/>
            </a:solidFill>
            <a:ln/>
            <a:effectLst/>
            <a:sp3d/>
          </c:spP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'4-P-I_map'!$E$191:$S$191</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ABE9-4ADC-A1FF-47673202C4FA}"/>
            </c:ext>
          </c:extLst>
        </c:ser>
        <c:ser>
          <c:idx val="1"/>
          <c:order val="1"/>
          <c:tx>
            <c:strRef>
              <c:f>'4-P-I_map'!$D$192</c:f>
              <c:strCache>
                <c:ptCount val="1"/>
                <c:pt idx="0">
                  <c:v>-30℃</c:v>
                </c:pt>
              </c:strCache>
            </c:strRef>
          </c:tx>
          <c:spPr>
            <a:solidFill>
              <a:schemeClr val="accent4"/>
            </a:solidFill>
            <a:ln/>
            <a:effectLst/>
            <a:sp3d/>
          </c:spP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'4-P-I_map'!$E$192:$S$192</c:f>
              <c:numCache>
                <c:formatCode>0.0_ </c:formatCode>
                <c:ptCount val="15"/>
                <c:pt idx="0">
                  <c:v>0</c:v>
                </c:pt>
                <c:pt idx="1">
                  <c:v>0.95759000817587658</c:v>
                </c:pt>
                <c:pt idx="2">
                  <c:v>0.92969903706395784</c:v>
                </c:pt>
                <c:pt idx="3">
                  <c:v>0.8974559667981129</c:v>
                </c:pt>
                <c:pt idx="4">
                  <c:v>0.86283230473771622</c:v>
                </c:pt>
                <c:pt idx="5">
                  <c:v>0.82652341652792938</c:v>
                </c:pt>
                <c:pt idx="6">
                  <c:v>0.77822490243104581</c:v>
                </c:pt>
                <c:pt idx="7">
                  <c:v>0.7355386894106466</c:v>
                </c:pt>
                <c:pt idx="8">
                  <c:v>0.59528578819100553</c:v>
                </c:pt>
                <c:pt idx="9">
                  <c:v>0.45503288697136457</c:v>
                </c:pt>
                <c:pt idx="10">
                  <c:v>0.41539997506489523</c:v>
                </c:pt>
                <c:pt idx="11">
                  <c:v>0.3792535829490668</c:v>
                </c:pt>
                <c:pt idx="12">
                  <c:v>0.26547750806434678</c:v>
                </c:pt>
                <c:pt idx="13">
                  <c:v>0</c:v>
                </c:pt>
                <c:pt idx="14">
                  <c:v>0</c:v>
                </c:pt>
              </c:numCache>
            </c:numRef>
          </c:val>
          <c:extLst>
            <c:ext xmlns:c16="http://schemas.microsoft.com/office/drawing/2014/chart" uri="{C3380CC4-5D6E-409C-BE32-E72D297353CC}">
              <c16:uniqueId val="{00000001-ABE9-4ADC-A1FF-47673202C4FA}"/>
            </c:ext>
          </c:extLst>
        </c:ser>
        <c:ser>
          <c:idx val="2"/>
          <c:order val="2"/>
          <c:tx>
            <c:strRef>
              <c:f>'4-P-I_map'!$D$193</c:f>
              <c:strCache>
                <c:ptCount val="1"/>
                <c:pt idx="0">
                  <c:v>-25℃</c:v>
                </c:pt>
              </c:strCache>
            </c:strRef>
          </c:tx>
          <c:spPr>
            <a:solidFill>
              <a:schemeClr val="accent6"/>
            </a:solidFill>
            <a:ln/>
            <a:effectLst/>
            <a:sp3d/>
          </c:spP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'4-P-I_map'!$E$193:$S$193</c:f>
              <c:numCache>
                <c:formatCode>0.0_ </c:formatCode>
                <c:ptCount val="15"/>
                <c:pt idx="0">
                  <c:v>0</c:v>
                </c:pt>
                <c:pt idx="1">
                  <c:v>1.9151800163517532</c:v>
                </c:pt>
                <c:pt idx="2">
                  <c:v>1.8593980741279157</c:v>
                </c:pt>
                <c:pt idx="3">
                  <c:v>1.7949119335962258</c:v>
                </c:pt>
                <c:pt idx="4">
                  <c:v>1.7256646094754324</c:v>
                </c:pt>
                <c:pt idx="5">
                  <c:v>1.6530468330558588</c:v>
                </c:pt>
                <c:pt idx="6">
                  <c:v>1.5564498048620916</c:v>
                </c:pt>
                <c:pt idx="7">
                  <c:v>1.4710773788212932</c:v>
                </c:pt>
                <c:pt idx="8">
                  <c:v>1.1905715763820111</c:v>
                </c:pt>
                <c:pt idx="9">
                  <c:v>0.91006577394272914</c:v>
                </c:pt>
                <c:pt idx="10">
                  <c:v>0.83079995012979047</c:v>
                </c:pt>
                <c:pt idx="11">
                  <c:v>0.75850716589813361</c:v>
                </c:pt>
                <c:pt idx="12">
                  <c:v>0.53095501612869356</c:v>
                </c:pt>
                <c:pt idx="13">
                  <c:v>0</c:v>
                </c:pt>
                <c:pt idx="14">
                  <c:v>0</c:v>
                </c:pt>
              </c:numCache>
            </c:numRef>
          </c:val>
          <c:extLst>
            <c:ext xmlns:c16="http://schemas.microsoft.com/office/drawing/2014/chart" uri="{C3380CC4-5D6E-409C-BE32-E72D297353CC}">
              <c16:uniqueId val="{00000002-ABE9-4ADC-A1FF-47673202C4FA}"/>
            </c:ext>
          </c:extLst>
        </c:ser>
        <c:ser>
          <c:idx val="3"/>
          <c:order val="3"/>
          <c:tx>
            <c:strRef>
              <c:f>'4-P-I_map'!$D$194</c:f>
              <c:strCache>
                <c:ptCount val="1"/>
                <c:pt idx="0">
                  <c:v>-20℃</c:v>
                </c:pt>
              </c:strCache>
            </c:strRef>
          </c:tx>
          <c:spPr>
            <a:solidFill>
              <a:schemeClr val="accent2">
                <a:lumMod val="60000"/>
              </a:schemeClr>
            </a:solidFill>
            <a:ln/>
            <a:effectLst/>
            <a:sp3d/>
          </c:spP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'4-P-I_map'!$E$194:$S$194</c:f>
              <c:numCache>
                <c:formatCode>0.0_ </c:formatCode>
                <c:ptCount val="15"/>
                <c:pt idx="0">
                  <c:v>0</c:v>
                </c:pt>
                <c:pt idx="1">
                  <c:v>3.8303600327035063</c:v>
                </c:pt>
                <c:pt idx="2">
                  <c:v>3.7187961482558314</c:v>
                </c:pt>
                <c:pt idx="3">
                  <c:v>3.5898238671924516</c:v>
                </c:pt>
                <c:pt idx="4">
                  <c:v>3.4513292189508649</c:v>
                </c:pt>
                <c:pt idx="5">
                  <c:v>3.3060936661117175</c:v>
                </c:pt>
                <c:pt idx="6">
                  <c:v>3.1128996097241832</c:v>
                </c:pt>
                <c:pt idx="7">
                  <c:v>2.9421547576425864</c:v>
                </c:pt>
                <c:pt idx="8">
                  <c:v>2.3811431527640221</c:v>
                </c:pt>
                <c:pt idx="9">
                  <c:v>1.8201315478854583</c:v>
                </c:pt>
                <c:pt idx="10">
                  <c:v>1.6615999002595809</c:v>
                </c:pt>
                <c:pt idx="11">
                  <c:v>1.5170143317962672</c:v>
                </c:pt>
                <c:pt idx="12">
                  <c:v>1.0619100322573871</c:v>
                </c:pt>
                <c:pt idx="13">
                  <c:v>0</c:v>
                </c:pt>
                <c:pt idx="14">
                  <c:v>0</c:v>
                </c:pt>
              </c:numCache>
            </c:numRef>
          </c:val>
          <c:extLst>
            <c:ext xmlns:c16="http://schemas.microsoft.com/office/drawing/2014/chart" uri="{C3380CC4-5D6E-409C-BE32-E72D297353CC}">
              <c16:uniqueId val="{00000003-ABE9-4ADC-A1FF-47673202C4FA}"/>
            </c:ext>
          </c:extLst>
        </c:ser>
        <c:ser>
          <c:idx val="4"/>
          <c:order val="4"/>
          <c:tx>
            <c:strRef>
              <c:f>'4-P-I_map'!$D$195</c:f>
              <c:strCache>
                <c:ptCount val="1"/>
                <c:pt idx="0">
                  <c:v>-15℃</c:v>
                </c:pt>
              </c:strCache>
            </c:strRef>
          </c:tx>
          <c:spPr>
            <a:solidFill>
              <a:schemeClr val="accent4">
                <a:lumMod val="60000"/>
              </a:schemeClr>
            </a:solidFill>
            <a:ln/>
            <a:effectLst/>
            <a:sp3d/>
          </c:spP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'4-P-I_map'!$E$195:$S$195</c:f>
              <c:numCache>
                <c:formatCode>0.0_ </c:formatCode>
                <c:ptCount val="15"/>
                <c:pt idx="0">
                  <c:v>0</c:v>
                </c:pt>
                <c:pt idx="1">
                  <c:v>9.2591382529758892</c:v>
                </c:pt>
                <c:pt idx="2">
                  <c:v>8.9894546145396976</c:v>
                </c:pt>
                <c:pt idx="3">
                  <c:v>8.6154845825336626</c:v>
                </c:pt>
                <c:pt idx="4">
                  <c:v>8.2335668980306806</c:v>
                </c:pt>
                <c:pt idx="5">
                  <c:v>7.7447761298866045</c:v>
                </c:pt>
                <c:pt idx="6">
                  <c:v>7.1563841879143331</c:v>
                </c:pt>
                <c:pt idx="7">
                  <c:v>6.160372449632221</c:v>
                </c:pt>
                <c:pt idx="8">
                  <c:v>5.0181754477907869</c:v>
                </c:pt>
                <c:pt idx="9">
                  <c:v>3.8759784459493534</c:v>
                </c:pt>
                <c:pt idx="10">
                  <c:v>3.5728370132008673</c:v>
                </c:pt>
                <c:pt idx="11">
                  <c:v>3.1714878154604138</c:v>
                </c:pt>
                <c:pt idx="12">
                  <c:v>2.2200414708222898</c:v>
                </c:pt>
                <c:pt idx="13">
                  <c:v>0</c:v>
                </c:pt>
                <c:pt idx="14">
                  <c:v>0</c:v>
                </c:pt>
              </c:numCache>
            </c:numRef>
          </c:val>
          <c:extLst>
            <c:ext xmlns:c16="http://schemas.microsoft.com/office/drawing/2014/chart" uri="{C3380CC4-5D6E-409C-BE32-E72D297353CC}">
              <c16:uniqueId val="{00000004-ABE9-4ADC-A1FF-47673202C4FA}"/>
            </c:ext>
          </c:extLst>
        </c:ser>
        <c:ser>
          <c:idx val="5"/>
          <c:order val="5"/>
          <c:tx>
            <c:strRef>
              <c:f>'4-P-I_map'!$D$196</c:f>
              <c:strCache>
                <c:ptCount val="1"/>
                <c:pt idx="0">
                  <c:v>-10℃</c:v>
                </c:pt>
              </c:strCache>
            </c:strRef>
          </c:tx>
          <c:spPr>
            <a:solidFill>
              <a:schemeClr val="accent6">
                <a:lumMod val="60000"/>
              </a:schemeClr>
            </a:solidFill>
            <a:ln/>
            <a:effectLst/>
            <a:sp3d/>
          </c:spP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'4-P-I_map'!$E$196:$S$196</c:f>
              <c:numCache>
                <c:formatCode>0.0_ </c:formatCode>
                <c:ptCount val="15"/>
                <c:pt idx="0">
                  <c:v>0</c:v>
                </c:pt>
                <c:pt idx="1">
                  <c:v>19.587001476656528</c:v>
                </c:pt>
                <c:pt idx="2">
                  <c:v>19.016506288016046</c:v>
                </c:pt>
                <c:pt idx="3">
                  <c:v>17.671057246477616</c:v>
                </c:pt>
                <c:pt idx="4">
                  <c:v>16.325608204939183</c:v>
                </c:pt>
                <c:pt idx="5">
                  <c:v>14.787414749008535</c:v>
                </c:pt>
                <c:pt idx="6">
                  <c:v>13.249221293077891</c:v>
                </c:pt>
                <c:pt idx="7">
                  <c:v>11.711027837147242</c:v>
                </c:pt>
                <c:pt idx="8">
                  <c:v>9.6226008299741501</c:v>
                </c:pt>
                <c:pt idx="9">
                  <c:v>7.5341738228010611</c:v>
                </c:pt>
                <c:pt idx="10">
                  <c:v>6.6735911484246149</c:v>
                </c:pt>
                <c:pt idx="11">
                  <c:v>6.1262951889426631</c:v>
                </c:pt>
                <c:pt idx="12">
                  <c:v>4.2884066322598642</c:v>
                </c:pt>
                <c:pt idx="13">
                  <c:v>0</c:v>
                </c:pt>
                <c:pt idx="14">
                  <c:v>0</c:v>
                </c:pt>
              </c:numCache>
            </c:numRef>
          </c:val>
          <c:extLst>
            <c:ext xmlns:c16="http://schemas.microsoft.com/office/drawing/2014/chart" uri="{C3380CC4-5D6E-409C-BE32-E72D297353CC}">
              <c16:uniqueId val="{00000005-ABE9-4ADC-A1FF-47673202C4FA}"/>
            </c:ext>
          </c:extLst>
        </c:ser>
        <c:ser>
          <c:idx val="6"/>
          <c:order val="6"/>
          <c:tx>
            <c:strRef>
              <c:f>'4-P-I_map'!$D$197</c:f>
              <c:strCache>
                <c:ptCount val="1"/>
                <c:pt idx="0">
                  <c:v>-5℃</c:v>
                </c:pt>
              </c:strCache>
            </c:strRef>
          </c:tx>
          <c:spPr>
            <a:solidFill>
              <a:schemeClr val="accent2">
                <a:lumMod val="80000"/>
                <a:lumOff val="20000"/>
              </a:schemeClr>
            </a:solidFill>
            <a:ln/>
            <a:effectLst/>
            <a:sp3d/>
          </c:spP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'4-P-I_map'!$E$197:$S$197</c:f>
              <c:numCache>
                <c:formatCode>0.0_ </c:formatCode>
                <c:ptCount val="15"/>
                <c:pt idx="0">
                  <c:v>0</c:v>
                </c:pt>
                <c:pt idx="1">
                  <c:v>36.73294961865583</c:v>
                </c:pt>
                <c:pt idx="2">
                  <c:v>35.663057882190131</c:v>
                </c:pt>
                <c:pt idx="3">
                  <c:v>31.367994869202267</c:v>
                </c:pt>
                <c:pt idx="4">
                  <c:v>26.062444587377918</c:v>
                </c:pt>
                <c:pt idx="5">
                  <c:v>23.241112201486903</c:v>
                </c:pt>
                <c:pt idx="6">
                  <c:v>21.951575290326822</c:v>
                </c:pt>
                <c:pt idx="7">
                  <c:v>20.399139392176831</c:v>
                </c:pt>
                <c:pt idx="8">
                  <c:v>16.94087844358949</c:v>
                </c:pt>
                <c:pt idx="9">
                  <c:v>13.482617495002144</c:v>
                </c:pt>
                <c:pt idx="10">
                  <c:v>11.582595959588199</c:v>
                </c:pt>
                <c:pt idx="11">
                  <c:v>11.016439574987833</c:v>
                </c:pt>
                <c:pt idx="12">
                  <c:v>7.5380601180578184</c:v>
                </c:pt>
                <c:pt idx="13">
                  <c:v>0</c:v>
                </c:pt>
                <c:pt idx="14">
                  <c:v>0</c:v>
                </c:pt>
              </c:numCache>
            </c:numRef>
          </c:val>
          <c:extLst>
            <c:ext xmlns:c16="http://schemas.microsoft.com/office/drawing/2014/chart" uri="{C3380CC4-5D6E-409C-BE32-E72D297353CC}">
              <c16:uniqueId val="{00000006-ABE9-4ADC-A1FF-47673202C4FA}"/>
            </c:ext>
          </c:extLst>
        </c:ser>
        <c:ser>
          <c:idx val="7"/>
          <c:order val="7"/>
          <c:tx>
            <c:strRef>
              <c:f>'4-P-I_map'!$D$198</c:f>
              <c:strCache>
                <c:ptCount val="1"/>
                <c:pt idx="0">
                  <c:v>0℃</c:v>
                </c:pt>
              </c:strCache>
            </c:strRef>
          </c:tx>
          <c:spPr>
            <a:solidFill>
              <a:schemeClr val="accent4">
                <a:lumMod val="80000"/>
                <a:lumOff val="20000"/>
              </a:schemeClr>
            </a:solidFill>
            <a:ln/>
            <a:effectLst/>
            <a:sp3d/>
          </c:spP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'4-P-I_map'!$E$198:$S$198</c:f>
              <c:numCache>
                <c:formatCode>0.0_ </c:formatCode>
                <c:ptCount val="15"/>
                <c:pt idx="0">
                  <c:v>0</c:v>
                </c:pt>
                <c:pt idx="1">
                  <c:v>61.783835210555694</c:v>
                </c:pt>
                <c:pt idx="2">
                  <c:v>55.23561051824575</c:v>
                </c:pt>
                <c:pt idx="3">
                  <c:v>46.526097995263036</c:v>
                </c:pt>
                <c:pt idx="4">
                  <c:v>37.267597290529892</c:v>
                </c:pt>
                <c:pt idx="5">
                  <c:v>33.404775618918912</c:v>
                </c:pt>
                <c:pt idx="6">
                  <c:v>31.582847955631497</c:v>
                </c:pt>
                <c:pt idx="7">
                  <c:v>29.68812273373473</c:v>
                </c:pt>
                <c:pt idx="8">
                  <c:v>26.15327248236111</c:v>
                </c:pt>
                <c:pt idx="9">
                  <c:v>22.383436719402365</c:v>
                </c:pt>
                <c:pt idx="10">
                  <c:v>21.173767235642455</c:v>
                </c:pt>
                <c:pt idx="11">
                  <c:v>18.740580424262259</c:v>
                </c:pt>
                <c:pt idx="12">
                  <c:v>11.021314896289937</c:v>
                </c:pt>
                <c:pt idx="13">
                  <c:v>0</c:v>
                </c:pt>
                <c:pt idx="14">
                  <c:v>0</c:v>
                </c:pt>
              </c:numCache>
            </c:numRef>
          </c:val>
          <c:extLst>
            <c:ext xmlns:c16="http://schemas.microsoft.com/office/drawing/2014/chart" uri="{C3380CC4-5D6E-409C-BE32-E72D297353CC}">
              <c16:uniqueId val="{00000007-ABE9-4ADC-A1FF-47673202C4FA}"/>
            </c:ext>
          </c:extLst>
        </c:ser>
        <c:ser>
          <c:idx val="8"/>
          <c:order val="8"/>
          <c:tx>
            <c:strRef>
              <c:f>'4-P-I_map'!$D$199</c:f>
              <c:strCache>
                <c:ptCount val="1"/>
                <c:pt idx="0">
                  <c:v>5℃</c:v>
                </c:pt>
              </c:strCache>
            </c:strRef>
          </c:tx>
          <c:spPr>
            <a:solidFill>
              <a:schemeClr val="accent6">
                <a:lumMod val="80000"/>
                <a:lumOff val="20000"/>
              </a:schemeClr>
            </a:solidFill>
            <a:ln/>
            <a:effectLst/>
            <a:sp3d/>
          </c:spP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'4-P-I_map'!$E$199:$S$199</c:f>
              <c:numCache>
                <c:formatCode>0.0_ </c:formatCode>
                <c:ptCount val="15"/>
                <c:pt idx="0">
                  <c:v>0</c:v>
                </c:pt>
                <c:pt idx="1">
                  <c:v>90.028927001643069</c:v>
                </c:pt>
                <c:pt idx="2">
                  <c:v>73.418785206214167</c:v>
                </c:pt>
                <c:pt idx="3">
                  <c:v>62.680292140102992</c:v>
                </c:pt>
                <c:pt idx="4">
                  <c:v>51.017664661302327</c:v>
                </c:pt>
                <c:pt idx="5">
                  <c:v>45.987778071845376</c:v>
                </c:pt>
                <c:pt idx="6">
                  <c:v>43.489881101945059</c:v>
                </c:pt>
                <c:pt idx="7">
                  <c:v>40.874231038759675</c:v>
                </c:pt>
                <c:pt idx="8">
                  <c:v>36.167474149595989</c:v>
                </c:pt>
                <c:pt idx="9">
                  <c:v>34.712637669072684</c:v>
                </c:pt>
                <c:pt idx="10">
                  <c:v>32.689741959964742</c:v>
                </c:pt>
                <c:pt idx="11">
                  <c:v>26.1852433176749</c:v>
                </c:pt>
                <c:pt idx="12">
                  <c:v>15.382488251663698</c:v>
                </c:pt>
                <c:pt idx="13">
                  <c:v>0</c:v>
                </c:pt>
                <c:pt idx="14">
                  <c:v>0</c:v>
                </c:pt>
              </c:numCache>
            </c:numRef>
          </c:val>
          <c:extLst>
            <c:ext xmlns:c16="http://schemas.microsoft.com/office/drawing/2014/chart" uri="{C3380CC4-5D6E-409C-BE32-E72D297353CC}">
              <c16:uniqueId val="{00000008-ABE9-4ADC-A1FF-47673202C4FA}"/>
            </c:ext>
          </c:extLst>
        </c:ser>
        <c:ser>
          <c:idx val="9"/>
          <c:order val="9"/>
          <c:tx>
            <c:strRef>
              <c:f>'4-P-I_map'!$D$200</c:f>
              <c:strCache>
                <c:ptCount val="1"/>
                <c:pt idx="0">
                  <c:v>10℃</c:v>
                </c:pt>
              </c:strCache>
            </c:strRef>
          </c:tx>
          <c:spPr>
            <a:solidFill>
              <a:schemeClr val="accent2">
                <a:lumMod val="80000"/>
              </a:schemeClr>
            </a:solidFill>
            <a:ln/>
            <a:effectLst/>
            <a:sp3d/>
          </c:spP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'4-P-I_map'!$E$200:$S$200</c:f>
              <c:numCache>
                <c:formatCode>0.0_ </c:formatCode>
                <c:ptCount val="15"/>
                <c:pt idx="0">
                  <c:v>0</c:v>
                </c:pt>
                <c:pt idx="1">
                  <c:v>119.77705689259062</c:v>
                </c:pt>
                <c:pt idx="2">
                  <c:v>99.674366487821956</c:v>
                </c:pt>
                <c:pt idx="3">
                  <c:v>86.398275708791274</c:v>
                </c:pt>
                <c:pt idx="4">
                  <c:v>71.600253059590287</c:v>
                </c:pt>
                <c:pt idx="5">
                  <c:v>64.932811683237404</c:v>
                </c:pt>
                <c:pt idx="6">
                  <c:v>61.378482002182558</c:v>
                </c:pt>
                <c:pt idx="7">
                  <c:v>57.601323508685667</c:v>
                </c:pt>
                <c:pt idx="8">
                  <c:v>51.118164953905158</c:v>
                </c:pt>
                <c:pt idx="9">
                  <c:v>50.600364563598376</c:v>
                </c:pt>
                <c:pt idx="10">
                  <c:v>48.011239697733302</c:v>
                </c:pt>
                <c:pt idx="11">
                  <c:v>35.235149327931843</c:v>
                </c:pt>
                <c:pt idx="12">
                  <c:v>20.580245403675221</c:v>
                </c:pt>
                <c:pt idx="13">
                  <c:v>0</c:v>
                </c:pt>
                <c:pt idx="14">
                  <c:v>0</c:v>
                </c:pt>
              </c:numCache>
            </c:numRef>
          </c:val>
          <c:extLst>
            <c:ext xmlns:c16="http://schemas.microsoft.com/office/drawing/2014/chart" uri="{C3380CC4-5D6E-409C-BE32-E72D297353CC}">
              <c16:uniqueId val="{00000009-ABE9-4ADC-A1FF-47673202C4FA}"/>
            </c:ext>
          </c:extLst>
        </c:ser>
        <c:ser>
          <c:idx val="10"/>
          <c:order val="10"/>
          <c:tx>
            <c:strRef>
              <c:f>'4-P-I_map'!$D$201</c:f>
              <c:strCache>
                <c:ptCount val="1"/>
                <c:pt idx="0">
                  <c:v>15℃</c:v>
                </c:pt>
              </c:strCache>
            </c:strRef>
          </c:tx>
          <c:spPr>
            <a:solidFill>
              <a:schemeClr val="accent4">
                <a:lumMod val="80000"/>
              </a:schemeClr>
            </a:solidFill>
            <a:ln/>
            <a:effectLst/>
            <a:sp3d/>
          </c:spP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'4-P-I_map'!$E$201:$S$201</c:f>
              <c:numCache>
                <c:formatCode>0.0_ </c:formatCode>
                <c:ptCount val="15"/>
                <c:pt idx="0">
                  <c:v>0</c:v>
                </c:pt>
                <c:pt idx="1">
                  <c:v>143.33177844798098</c:v>
                </c:pt>
                <c:pt idx="2">
                  <c:v>121.96006041891775</c:v>
                </c:pt>
                <c:pt idx="3">
                  <c:v>107.49796924118989</c:v>
                </c:pt>
                <c:pt idx="4">
                  <c:v>90.8642143115664</c:v>
                </c:pt>
                <c:pt idx="5">
                  <c:v>82.933523431545041</c:v>
                </c:pt>
                <c:pt idx="6">
                  <c:v>78.310816541302685</c:v>
                </c:pt>
                <c:pt idx="7">
                  <c:v>73.295538467132346</c:v>
                </c:pt>
                <c:pt idx="8">
                  <c:v>65.14892055404971</c:v>
                </c:pt>
                <c:pt idx="9">
                  <c:v>69.720013912431057</c:v>
                </c:pt>
                <c:pt idx="10">
                  <c:v>63.236140976624398</c:v>
                </c:pt>
                <c:pt idx="11">
                  <c:v>45.81076952169127</c:v>
                </c:pt>
                <c:pt idx="12">
                  <c:v>26.493557717033905</c:v>
                </c:pt>
                <c:pt idx="13">
                  <c:v>0</c:v>
                </c:pt>
                <c:pt idx="14">
                  <c:v>0</c:v>
                </c:pt>
              </c:numCache>
            </c:numRef>
          </c:val>
          <c:extLst>
            <c:ext xmlns:c16="http://schemas.microsoft.com/office/drawing/2014/chart" uri="{C3380CC4-5D6E-409C-BE32-E72D297353CC}">
              <c16:uniqueId val="{0000000A-ABE9-4ADC-A1FF-47673202C4FA}"/>
            </c:ext>
          </c:extLst>
        </c:ser>
        <c:ser>
          <c:idx val="11"/>
          <c:order val="11"/>
          <c:tx>
            <c:strRef>
              <c:f>'4-P-I_map'!$D$202</c:f>
              <c:strCache>
                <c:ptCount val="1"/>
                <c:pt idx="0">
                  <c:v>20℃</c:v>
                </c:pt>
              </c:strCache>
            </c:strRef>
          </c:tx>
          <c:spPr>
            <a:solidFill>
              <a:schemeClr val="accent6">
                <a:lumMod val="80000"/>
              </a:schemeClr>
            </a:solidFill>
            <a:ln/>
            <a:effectLst/>
            <a:sp3d/>
          </c:spP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'4-P-I_map'!$E$202:$S$202</c:f>
              <c:numCache>
                <c:formatCode>0.0_ </c:formatCode>
                <c:ptCount val="15"/>
                <c:pt idx="0">
                  <c:v>0</c:v>
                </c:pt>
                <c:pt idx="1">
                  <c:v>165.18899296449132</c:v>
                </c:pt>
                <c:pt idx="2">
                  <c:v>143.97840983654726</c:v>
                </c:pt>
                <c:pt idx="3">
                  <c:v>129.21872391287744</c:v>
                </c:pt>
                <c:pt idx="4">
                  <c:v>111.57663923167712</c:v>
                </c:pt>
                <c:pt idx="5">
                  <c:v>102.52672623619668</c:v>
                </c:pt>
                <c:pt idx="6">
                  <c:v>96.656124931192835</c:v>
                </c:pt>
                <c:pt idx="7">
                  <c:v>90.128599449793811</c:v>
                </c:pt>
                <c:pt idx="8">
                  <c:v>80.139990089298976</c:v>
                </c:pt>
                <c:pt idx="9">
                  <c:v>91.263348509909719</c:v>
                </c:pt>
                <c:pt idx="10">
                  <c:v>79.98837606648145</c:v>
                </c:pt>
                <c:pt idx="11">
                  <c:v>57.719318748119193</c:v>
                </c:pt>
                <c:pt idx="12">
                  <c:v>32.928631211064697</c:v>
                </c:pt>
                <c:pt idx="13">
                  <c:v>0</c:v>
                </c:pt>
                <c:pt idx="14">
                  <c:v>0</c:v>
                </c:pt>
              </c:numCache>
            </c:numRef>
          </c:val>
          <c:extLst>
            <c:ext xmlns:c16="http://schemas.microsoft.com/office/drawing/2014/chart" uri="{C3380CC4-5D6E-409C-BE32-E72D297353CC}">
              <c16:uniqueId val="{0000000B-ABE9-4ADC-A1FF-47673202C4FA}"/>
            </c:ext>
          </c:extLst>
        </c:ser>
        <c:ser>
          <c:idx val="12"/>
          <c:order val="12"/>
          <c:tx>
            <c:strRef>
              <c:f>'4-P-I_map'!$D$203</c:f>
              <c:strCache>
                <c:ptCount val="1"/>
                <c:pt idx="0">
                  <c:v>25℃</c:v>
                </c:pt>
              </c:strCache>
            </c:strRef>
          </c:tx>
          <c:spPr>
            <a:solidFill>
              <a:schemeClr val="accent2">
                <a:lumMod val="60000"/>
                <a:lumOff val="40000"/>
              </a:schemeClr>
            </a:solidFill>
            <a:ln/>
            <a:effectLst/>
            <a:sp3d/>
          </c:spP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'4-P-I_map'!$E$203:$S$203</c:f>
              <c:numCache>
                <c:formatCode>0.0_ </c:formatCode>
                <c:ptCount val="15"/>
                <c:pt idx="0">
                  <c:v>0</c:v>
                </c:pt>
                <c:pt idx="1">
                  <c:v>206.98791876223402</c:v>
                </c:pt>
                <c:pt idx="2">
                  <c:v>185.09063696149119</c:v>
                </c:pt>
                <c:pt idx="3">
                  <c:v>169.34476571076178</c:v>
                </c:pt>
                <c:pt idx="4">
                  <c:v>149.5771703452713</c:v>
                </c:pt>
                <c:pt idx="5">
                  <c:v>138.41275294672383</c:v>
                </c:pt>
                <c:pt idx="6">
                  <c:v>130.21309129066034</c:v>
                </c:pt>
                <c:pt idx="7">
                  <c:v>120.85132640257154</c:v>
                </c:pt>
                <c:pt idx="8">
                  <c:v>107.37839086635331</c:v>
                </c:pt>
                <c:pt idx="9">
                  <c:v>114.0139375989999</c:v>
                </c:pt>
                <c:pt idx="10">
                  <c:v>109.29473650745194</c:v>
                </c:pt>
                <c:pt idx="11">
                  <c:v>70.665237268784267</c:v>
                </c:pt>
                <c:pt idx="12">
                  <c:v>39.635874756707814</c:v>
                </c:pt>
                <c:pt idx="13">
                  <c:v>0</c:v>
                </c:pt>
                <c:pt idx="14">
                  <c:v>0</c:v>
                </c:pt>
              </c:numCache>
            </c:numRef>
          </c:val>
          <c:extLst>
            <c:ext xmlns:c16="http://schemas.microsoft.com/office/drawing/2014/chart" uri="{C3380CC4-5D6E-409C-BE32-E72D297353CC}">
              <c16:uniqueId val="{0000000C-ABE9-4ADC-A1FF-47673202C4FA}"/>
            </c:ext>
          </c:extLst>
        </c:ser>
        <c:ser>
          <c:idx val="13"/>
          <c:order val="13"/>
          <c:tx>
            <c:strRef>
              <c:f>'4-P-I_map'!$D$204</c:f>
              <c:strCache>
                <c:ptCount val="1"/>
                <c:pt idx="0">
                  <c:v>30℃</c:v>
                </c:pt>
              </c:strCache>
            </c:strRef>
          </c:tx>
          <c:spPr>
            <a:solidFill>
              <a:schemeClr val="accent4">
                <a:lumMod val="60000"/>
                <a:lumOff val="40000"/>
              </a:schemeClr>
            </a:solidFill>
            <a:ln/>
            <a:effectLst/>
            <a:sp3d/>
          </c:spP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'4-P-I_map'!$E$204:$S$204</c:f>
              <c:numCache>
                <c:formatCode>0.0_ </c:formatCode>
                <c:ptCount val="15"/>
                <c:pt idx="0">
                  <c:v>0</c:v>
                </c:pt>
                <c:pt idx="1">
                  <c:v>206.98791876223402</c:v>
                </c:pt>
                <c:pt idx="2">
                  <c:v>185.09063696149119</c:v>
                </c:pt>
                <c:pt idx="3">
                  <c:v>169.34476571076178</c:v>
                </c:pt>
                <c:pt idx="4">
                  <c:v>149.5771703452713</c:v>
                </c:pt>
                <c:pt idx="5">
                  <c:v>138.41275294672383</c:v>
                </c:pt>
                <c:pt idx="6">
                  <c:v>130.21309129066034</c:v>
                </c:pt>
                <c:pt idx="7">
                  <c:v>120.85132640257154</c:v>
                </c:pt>
                <c:pt idx="8">
                  <c:v>107.37839086635331</c:v>
                </c:pt>
                <c:pt idx="9">
                  <c:v>114.0139375989999</c:v>
                </c:pt>
                <c:pt idx="10">
                  <c:v>109.29473650745194</c:v>
                </c:pt>
                <c:pt idx="11">
                  <c:v>70.665237268784267</c:v>
                </c:pt>
                <c:pt idx="12">
                  <c:v>39.635874756707814</c:v>
                </c:pt>
                <c:pt idx="13">
                  <c:v>0</c:v>
                </c:pt>
                <c:pt idx="14">
                  <c:v>0</c:v>
                </c:pt>
              </c:numCache>
            </c:numRef>
          </c:val>
          <c:extLst>
            <c:ext xmlns:c16="http://schemas.microsoft.com/office/drawing/2014/chart" uri="{C3380CC4-5D6E-409C-BE32-E72D297353CC}">
              <c16:uniqueId val="{0000000D-ABE9-4ADC-A1FF-47673202C4FA}"/>
            </c:ext>
          </c:extLst>
        </c:ser>
        <c:ser>
          <c:idx val="14"/>
          <c:order val="14"/>
          <c:tx>
            <c:strRef>
              <c:f>'4-P-I_map'!$D$205</c:f>
              <c:strCache>
                <c:ptCount val="1"/>
                <c:pt idx="0">
                  <c:v>35℃</c:v>
                </c:pt>
              </c:strCache>
            </c:strRef>
          </c:tx>
          <c:spPr>
            <a:solidFill>
              <a:schemeClr val="accent6">
                <a:lumMod val="60000"/>
                <a:lumOff val="40000"/>
              </a:schemeClr>
            </a:solidFill>
            <a:ln/>
            <a:effectLst/>
            <a:sp3d/>
          </c:spP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'4-P-I_map'!$E$205:$S$205</c:f>
              <c:numCache>
                <c:formatCode>0.0_ </c:formatCode>
                <c:ptCount val="15"/>
                <c:pt idx="0">
                  <c:v>0</c:v>
                </c:pt>
                <c:pt idx="1">
                  <c:v>206.98791876223402</c:v>
                </c:pt>
                <c:pt idx="2">
                  <c:v>185.09063696149119</c:v>
                </c:pt>
                <c:pt idx="3">
                  <c:v>169.34476571076178</c:v>
                </c:pt>
                <c:pt idx="4">
                  <c:v>149.5771703452713</c:v>
                </c:pt>
                <c:pt idx="5">
                  <c:v>138.41275294672383</c:v>
                </c:pt>
                <c:pt idx="6">
                  <c:v>130.21309129066034</c:v>
                </c:pt>
                <c:pt idx="7">
                  <c:v>120.85132640257154</c:v>
                </c:pt>
                <c:pt idx="8">
                  <c:v>107.37839086635331</c:v>
                </c:pt>
                <c:pt idx="9">
                  <c:v>114.0139375989999</c:v>
                </c:pt>
                <c:pt idx="10">
                  <c:v>109.29473650745194</c:v>
                </c:pt>
                <c:pt idx="11">
                  <c:v>70.665237268784267</c:v>
                </c:pt>
                <c:pt idx="12">
                  <c:v>39.635874756707814</c:v>
                </c:pt>
                <c:pt idx="13">
                  <c:v>0</c:v>
                </c:pt>
                <c:pt idx="14">
                  <c:v>0</c:v>
                </c:pt>
              </c:numCache>
            </c:numRef>
          </c:val>
          <c:extLst>
            <c:ext xmlns:c16="http://schemas.microsoft.com/office/drawing/2014/chart" uri="{C3380CC4-5D6E-409C-BE32-E72D297353CC}">
              <c16:uniqueId val="{0000000E-ABE9-4ADC-A1FF-47673202C4FA}"/>
            </c:ext>
          </c:extLst>
        </c:ser>
        <c:ser>
          <c:idx val="15"/>
          <c:order val="15"/>
          <c:tx>
            <c:strRef>
              <c:f>'4-P-I_map'!$D$206</c:f>
              <c:strCache>
                <c:ptCount val="1"/>
                <c:pt idx="0">
                  <c:v>40℃</c:v>
                </c:pt>
              </c:strCache>
            </c:strRef>
          </c:tx>
          <c:spPr>
            <a:solidFill>
              <a:schemeClr val="accent2">
                <a:lumMod val="50000"/>
              </a:schemeClr>
            </a:solidFill>
            <a:ln/>
            <a:effectLst/>
            <a:sp3d/>
          </c:spP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'4-P-I_map'!$E$206:$S$206</c:f>
              <c:numCache>
                <c:formatCode>0.0_ </c:formatCode>
                <c:ptCount val="15"/>
                <c:pt idx="0">
                  <c:v>0</c:v>
                </c:pt>
                <c:pt idx="1">
                  <c:v>165.59033500978722</c:v>
                </c:pt>
                <c:pt idx="2">
                  <c:v>148.07250956919296</c:v>
                </c:pt>
                <c:pt idx="3">
                  <c:v>135.47581256860943</c:v>
                </c:pt>
                <c:pt idx="4">
                  <c:v>119.66173627621704</c:v>
                </c:pt>
                <c:pt idx="5">
                  <c:v>110.73020235737907</c:v>
                </c:pt>
                <c:pt idx="6">
                  <c:v>104.17047303252828</c:v>
                </c:pt>
                <c:pt idx="7">
                  <c:v>96.681061122057244</c:v>
                </c:pt>
                <c:pt idx="8">
                  <c:v>85.902712693082663</c:v>
                </c:pt>
                <c:pt idx="9">
                  <c:v>109.70730104407806</c:v>
                </c:pt>
                <c:pt idx="10">
                  <c:v>87.765840835262452</c:v>
                </c:pt>
                <c:pt idx="11">
                  <c:v>56.532189815027415</c:v>
                </c:pt>
                <c:pt idx="12">
                  <c:v>31.708699805366251</c:v>
                </c:pt>
                <c:pt idx="13">
                  <c:v>0</c:v>
                </c:pt>
                <c:pt idx="14">
                  <c:v>0</c:v>
                </c:pt>
              </c:numCache>
            </c:numRef>
          </c:val>
          <c:extLst>
            <c:ext xmlns:c16="http://schemas.microsoft.com/office/drawing/2014/chart" uri="{C3380CC4-5D6E-409C-BE32-E72D297353CC}">
              <c16:uniqueId val="{0000000F-ABE9-4ADC-A1FF-47673202C4FA}"/>
            </c:ext>
          </c:extLst>
        </c:ser>
        <c:ser>
          <c:idx val="16"/>
          <c:order val="16"/>
          <c:tx>
            <c:strRef>
              <c:f>'4-P-I_map'!$D$207</c:f>
              <c:strCache>
                <c:ptCount val="1"/>
                <c:pt idx="0">
                  <c:v>45℃</c:v>
                </c:pt>
              </c:strCache>
            </c:strRef>
          </c:tx>
          <c:spPr>
            <a:solidFill>
              <a:schemeClr val="accent4">
                <a:lumMod val="50000"/>
              </a:schemeClr>
            </a:solidFill>
            <a:ln/>
            <a:effectLst/>
            <a:sp3d/>
          </c:spP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'4-P-I_map'!$E$207:$S$207</c:f>
              <c:numCache>
                <c:formatCode>0.0_ </c:formatCode>
                <c:ptCount val="15"/>
                <c:pt idx="0">
                  <c:v>0</c:v>
                </c:pt>
                <c:pt idx="1">
                  <c:v>144.8915431335638</c:v>
                </c:pt>
                <c:pt idx="2">
                  <c:v>129.56344587304383</c:v>
                </c:pt>
                <c:pt idx="3">
                  <c:v>118.54133599753324</c:v>
                </c:pt>
                <c:pt idx="4">
                  <c:v>104.70401924168991</c:v>
                </c:pt>
                <c:pt idx="5">
                  <c:v>96.888927062706671</c:v>
                </c:pt>
                <c:pt idx="6">
                  <c:v>91.149163903462238</c:v>
                </c:pt>
                <c:pt idx="7">
                  <c:v>84.595928481800073</c:v>
                </c:pt>
                <c:pt idx="8">
                  <c:v>75.164873606447316</c:v>
                </c:pt>
                <c:pt idx="9">
                  <c:v>91.211150079199925</c:v>
                </c:pt>
                <c:pt idx="10">
                  <c:v>76.795110730854645</c:v>
                </c:pt>
                <c:pt idx="11">
                  <c:v>49.465666088148986</c:v>
                </c:pt>
                <c:pt idx="12">
                  <c:v>27.74511232969547</c:v>
                </c:pt>
                <c:pt idx="13">
                  <c:v>0</c:v>
                </c:pt>
                <c:pt idx="14">
                  <c:v>0</c:v>
                </c:pt>
              </c:numCache>
            </c:numRef>
          </c:val>
          <c:extLst>
            <c:ext xmlns:c16="http://schemas.microsoft.com/office/drawing/2014/chart" uri="{C3380CC4-5D6E-409C-BE32-E72D297353CC}">
              <c16:uniqueId val="{00000010-ABE9-4ADC-A1FF-47673202C4FA}"/>
            </c:ext>
          </c:extLst>
        </c:ser>
        <c:ser>
          <c:idx val="17"/>
          <c:order val="17"/>
          <c:tx>
            <c:strRef>
              <c:f>'4-P-I_map'!$D$208</c:f>
              <c:strCache>
                <c:ptCount val="1"/>
                <c:pt idx="0">
                  <c:v>50℃</c:v>
                </c:pt>
              </c:strCache>
            </c:strRef>
          </c:tx>
          <c:spPr>
            <a:solidFill>
              <a:schemeClr val="accent6">
                <a:lumMod val="50000"/>
              </a:schemeClr>
            </a:solidFill>
            <a:ln/>
            <a:effectLst/>
            <a:sp3d/>
          </c:spP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'4-P-I_map'!$E$208:$S$208</c:f>
              <c:numCache>
                <c:formatCode>0.0_ </c:formatCode>
                <c:ptCount val="15"/>
                <c:pt idx="0">
                  <c:v>0</c:v>
                </c:pt>
                <c:pt idx="1">
                  <c:v>108.54250062198167</c:v>
                </c:pt>
                <c:pt idx="2">
                  <c:v>105.38106856503076</c:v>
                </c:pt>
                <c:pt idx="3">
                  <c:v>93.287636359311747</c:v>
                </c:pt>
                <c:pt idx="4">
                  <c:v>81.194204153592736</c:v>
                </c:pt>
                <c:pt idx="5">
                  <c:v>75.973791816334682</c:v>
                </c:pt>
                <c:pt idx="6">
                  <c:v>70.753379479076642</c:v>
                </c:pt>
                <c:pt idx="7">
                  <c:v>65.532967141818602</c:v>
                </c:pt>
                <c:pt idx="8">
                  <c:v>60.129828594669299</c:v>
                </c:pt>
                <c:pt idx="9">
                  <c:v>54.726690047519959</c:v>
                </c:pt>
                <c:pt idx="10">
                  <c:v>52.461473523576942</c:v>
                </c:pt>
                <c:pt idx="11">
                  <c:v>42.399142361270556</c:v>
                </c:pt>
                <c:pt idx="12">
                  <c:v>23.781524854024688</c:v>
                </c:pt>
                <c:pt idx="13">
                  <c:v>0</c:v>
                </c:pt>
                <c:pt idx="14">
                  <c:v>0</c:v>
                </c:pt>
              </c:numCache>
            </c:numRef>
          </c:val>
          <c:extLst>
            <c:ext xmlns:c16="http://schemas.microsoft.com/office/drawing/2014/chart" uri="{C3380CC4-5D6E-409C-BE32-E72D297353CC}">
              <c16:uniqueId val="{00000011-ABE9-4ADC-A1FF-47673202C4FA}"/>
            </c:ext>
          </c:extLst>
        </c:ser>
        <c:ser>
          <c:idx val="18"/>
          <c:order val="18"/>
          <c:tx>
            <c:strRef>
              <c:f>'4-P-I_map'!$D$209</c:f>
              <c:strCache>
                <c:ptCount val="1"/>
                <c:pt idx="0">
                  <c:v>55℃</c:v>
                </c:pt>
              </c:strCache>
            </c:strRef>
          </c:tx>
          <c:spPr>
            <a:solidFill>
              <a:schemeClr val="accent2">
                <a:lumMod val="70000"/>
                <a:lumOff val="30000"/>
              </a:schemeClr>
            </a:solidFill>
            <a:ln/>
            <a:effectLst/>
            <a:sp3d/>
          </c:spP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'4-P-I_map'!$E$209:$S$209</c:f>
              <c:numCache>
                <c:formatCode>0.0_ </c:formatCode>
                <c:ptCount val="15"/>
                <c:pt idx="0">
                  <c:v>0</c:v>
                </c:pt>
                <c:pt idx="1">
                  <c:v>20.526000000000003</c:v>
                </c:pt>
                <c:pt idx="2">
                  <c:v>20.526000000000003</c:v>
                </c:pt>
                <c:pt idx="3">
                  <c:v>20.526000000000003</c:v>
                </c:pt>
                <c:pt idx="4">
                  <c:v>20.526000000000003</c:v>
                </c:pt>
                <c:pt idx="5">
                  <c:v>20.526000000000003</c:v>
                </c:pt>
                <c:pt idx="6">
                  <c:v>20.526000000000003</c:v>
                </c:pt>
                <c:pt idx="7">
                  <c:v>20.526000000000003</c:v>
                </c:pt>
                <c:pt idx="8">
                  <c:v>20.526000000000003</c:v>
                </c:pt>
                <c:pt idx="9">
                  <c:v>20.526000000000003</c:v>
                </c:pt>
                <c:pt idx="10">
                  <c:v>20.526000000000003</c:v>
                </c:pt>
                <c:pt idx="11">
                  <c:v>20.526000000000003</c:v>
                </c:pt>
                <c:pt idx="12">
                  <c:v>20.526000000000003</c:v>
                </c:pt>
                <c:pt idx="13">
                  <c:v>0</c:v>
                </c:pt>
                <c:pt idx="14">
                  <c:v>0</c:v>
                </c:pt>
              </c:numCache>
            </c:numRef>
          </c:val>
          <c:extLst>
            <c:ext xmlns:c16="http://schemas.microsoft.com/office/drawing/2014/chart" uri="{C3380CC4-5D6E-409C-BE32-E72D297353CC}">
              <c16:uniqueId val="{00000012-ABE9-4ADC-A1FF-47673202C4FA}"/>
            </c:ext>
          </c:extLst>
        </c:ser>
        <c:ser>
          <c:idx val="19"/>
          <c:order val="19"/>
          <c:tx>
            <c:strRef>
              <c:f>'4-P-I_map'!$D$210</c:f>
              <c:strCache>
                <c:ptCount val="1"/>
                <c:pt idx="0">
                  <c:v>60℃</c:v>
                </c:pt>
              </c:strCache>
            </c:strRef>
          </c:tx>
          <c:spPr>
            <a:solidFill>
              <a:schemeClr val="accent4">
                <a:lumMod val="70000"/>
                <a:lumOff val="30000"/>
              </a:schemeClr>
            </a:solidFill>
            <a:ln/>
            <a:effectLst/>
            <a:sp3d/>
          </c:spPr>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'4-P-I_map'!$E$210:$S$210</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ABE9-4ADC-A1FF-47673202C4FA}"/>
            </c:ext>
          </c:extLst>
        </c:ser>
        <c:ser>
          <c:idx val="20"/>
          <c:order val="20"/>
          <c:tx>
            <c:strRef>
              <c:f>'4-P-I_map'!$D$211</c:f>
              <c:strCache>
                <c:ptCount val="1"/>
                <c:pt idx="0">
                  <c:v>65℃</c:v>
                </c:pt>
              </c:strCache>
            </c:strRef>
          </c:tx>
          <c:cat>
            <c:strRef>
              <c:f>'4-P-I_map'!$E$190:$S$190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'4-P-I_map'!$E$211:$S$211</c:f>
              <c:numCache>
                <c:formatCode>[Red][&lt;0]"NA";0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ABE9-4ADC-A1FF-47673202C4FA}"/>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575452288"/>
        <c:axId val="575453824"/>
        <c:axId val="575421952"/>
      </c:surface3DChart>
      <c:catAx>
        <c:axId val="575452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5453824"/>
        <c:crosses val="autoZero"/>
        <c:auto val="1"/>
        <c:lblAlgn val="ctr"/>
        <c:lblOffset val="100"/>
        <c:noMultiLvlLbl val="0"/>
      </c:catAx>
      <c:valAx>
        <c:axId val="575453824"/>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5452288"/>
        <c:crosses val="autoZero"/>
        <c:crossBetween val="midCat"/>
      </c:valAx>
      <c:serAx>
        <c:axId val="575421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5453824"/>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'4-P-I_map'!$V$191</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'4-P-I_map'!$W$191:$AK$191</c:f>
              <c:numCache>
                <c:formatCode>0.0_ </c:formatCode>
                <c:ptCount val="15"/>
                <c:pt idx="0">
                  <c:v>0</c:v>
                </c:pt>
                <c:pt idx="1">
                  <c:v>0</c:v>
                </c:pt>
                <c:pt idx="2">
                  <c:v>6.9286588136110545</c:v>
                </c:pt>
                <c:pt idx="3">
                  <c:v>9.6643806655316205</c:v>
                </c:pt>
                <c:pt idx="4">
                  <c:v>12.306844991825239</c:v>
                </c:pt>
                <c:pt idx="5">
                  <c:v>15.999644395961573</c:v>
                </c:pt>
                <c:pt idx="6">
                  <c:v>21.699007269814448</c:v>
                </c:pt>
                <c:pt idx="7">
                  <c:v>30.974497959490787</c:v>
                </c:pt>
                <c:pt idx="8">
                  <c:v>36.73133504549191</c:v>
                </c:pt>
                <c:pt idx="9">
                  <c:v>44.951507568511495</c:v>
                </c:pt>
                <c:pt idx="10">
                  <c:v>56.57738966505039</c:v>
                </c:pt>
                <c:pt idx="11">
                  <c:v>75.689861842806707</c:v>
                </c:pt>
                <c:pt idx="12">
                  <c:v>76.408467346998506</c:v>
                </c:pt>
                <c:pt idx="13">
                  <c:v>80.788142692322197</c:v>
                </c:pt>
                <c:pt idx="14">
                  <c:v>0</c:v>
                </c:pt>
              </c:numCache>
            </c:numRef>
          </c:val>
          <c:smooth val="0"/>
          <c:extLst>
            <c:ext xmlns:c16="http://schemas.microsoft.com/office/drawing/2014/chart" uri="{C3380CC4-5D6E-409C-BE32-E72D297353CC}">
              <c16:uniqueId val="{00000000-1FD8-40BD-8BB8-A169DD5436DF}"/>
            </c:ext>
          </c:extLst>
        </c:ser>
        <c:ser>
          <c:idx val="1"/>
          <c:order val="1"/>
          <c:tx>
            <c:strRef>
              <c:f>'4-P-I_map'!$V$192</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'4-P-I_map'!$W$192:$AK$192</c:f>
              <c:numCache>
                <c:formatCode>0.0_ </c:formatCode>
                <c:ptCount val="15"/>
                <c:pt idx="0">
                  <c:v>0</c:v>
                </c:pt>
                <c:pt idx="1">
                  <c:v>0</c:v>
                </c:pt>
                <c:pt idx="2">
                  <c:v>10.392988220416582</c:v>
                </c:pt>
                <c:pt idx="3">
                  <c:v>14.496570998297431</c:v>
                </c:pt>
                <c:pt idx="4">
                  <c:v>18.460267487737859</c:v>
                </c:pt>
                <c:pt idx="5">
                  <c:v>23.999466593942365</c:v>
                </c:pt>
                <c:pt idx="6">
                  <c:v>32.548510904721667</c:v>
                </c:pt>
                <c:pt idx="7">
                  <c:v>49.056259266613992</c:v>
                </c:pt>
                <c:pt idx="8">
                  <c:v>57.479915147036806</c:v>
                </c:pt>
                <c:pt idx="9">
                  <c:v>69.179886078382168</c:v>
                </c:pt>
                <c:pt idx="10">
                  <c:v>84.941778577148213</c:v>
                </c:pt>
                <c:pt idx="11">
                  <c:v>110.00496524329692</c:v>
                </c:pt>
                <c:pt idx="12">
                  <c:v>110.1456471367097</c:v>
                </c:pt>
                <c:pt idx="13">
                  <c:v>120.3037073816617</c:v>
                </c:pt>
                <c:pt idx="14">
                  <c:v>0</c:v>
                </c:pt>
              </c:numCache>
            </c:numRef>
          </c:val>
          <c:smooth val="0"/>
          <c:extLst>
            <c:ext xmlns:c16="http://schemas.microsoft.com/office/drawing/2014/chart" uri="{C3380CC4-5D6E-409C-BE32-E72D297353CC}">
              <c16:uniqueId val="{00000001-1FD8-40BD-8BB8-A169DD5436DF}"/>
            </c:ext>
          </c:extLst>
        </c:ser>
        <c:ser>
          <c:idx val="2"/>
          <c:order val="2"/>
          <c:tx>
            <c:strRef>
              <c:f>'4-P-I_map'!$V$193</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'4-P-I_map'!$W$193:$AK$193</c:f>
              <c:numCache>
                <c:formatCode>0.0_ </c:formatCode>
                <c:ptCount val="15"/>
                <c:pt idx="0">
                  <c:v>0</c:v>
                </c:pt>
                <c:pt idx="1">
                  <c:v>0</c:v>
                </c:pt>
                <c:pt idx="2">
                  <c:v>12.549323986107007</c:v>
                </c:pt>
                <c:pt idx="3">
                  <c:v>17.510725672150066</c:v>
                </c:pt>
                <c:pt idx="4">
                  <c:v>24.254537671993365</c:v>
                </c:pt>
                <c:pt idx="5">
                  <c:v>36.350424990432941</c:v>
                </c:pt>
                <c:pt idx="6">
                  <c:v>49.092163222506386</c:v>
                </c:pt>
                <c:pt idx="7">
                  <c:v>67.993701856935019</c:v>
                </c:pt>
                <c:pt idx="8">
                  <c:v>82.593413516312083</c:v>
                </c:pt>
                <c:pt idx="9">
                  <c:v>96.416753786771025</c:v>
                </c:pt>
                <c:pt idx="10">
                  <c:v>113.42431450997906</c:v>
                </c:pt>
                <c:pt idx="11">
                  <c:v>137.72673973309125</c:v>
                </c:pt>
                <c:pt idx="12">
                  <c:v>137.9028741328101</c:v>
                </c:pt>
                <c:pt idx="13">
                  <c:v>150.62081387721463</c:v>
                </c:pt>
                <c:pt idx="14">
                  <c:v>0</c:v>
                </c:pt>
              </c:numCache>
            </c:numRef>
          </c:val>
          <c:smooth val="0"/>
          <c:extLst>
            <c:ext xmlns:c16="http://schemas.microsoft.com/office/drawing/2014/chart" uri="{C3380CC4-5D6E-409C-BE32-E72D297353CC}">
              <c16:uniqueId val="{00000002-1FD8-40BD-8BB8-A169DD5436DF}"/>
            </c:ext>
          </c:extLst>
        </c:ser>
        <c:ser>
          <c:idx val="3"/>
          <c:order val="3"/>
          <c:tx>
            <c:strRef>
              <c:f>'4-P-I_map'!$V$194</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'4-P-I_map'!$W$194:$AK$194</c:f>
              <c:numCache>
                <c:formatCode>0.0_ </c:formatCode>
                <c:ptCount val="15"/>
                <c:pt idx="0">
                  <c:v>0</c:v>
                </c:pt>
                <c:pt idx="1">
                  <c:v>0</c:v>
                </c:pt>
                <c:pt idx="2">
                  <c:v>15.086624372311061</c:v>
                </c:pt>
                <c:pt idx="3">
                  <c:v>21.191946973966317</c:v>
                </c:pt>
                <c:pt idx="4">
                  <c:v>31.135588701018836</c:v>
                </c:pt>
                <c:pt idx="5">
                  <c:v>52.7285483963216</c:v>
                </c:pt>
                <c:pt idx="6">
                  <c:v>65.557375537131392</c:v>
                </c:pt>
                <c:pt idx="7">
                  <c:v>85.937203807449251</c:v>
                </c:pt>
                <c:pt idx="8">
                  <c:v>118.69159388131449</c:v>
                </c:pt>
                <c:pt idx="9">
                  <c:v>145.56982765431317</c:v>
                </c:pt>
                <c:pt idx="10">
                  <c:v>170.64456689698741</c:v>
                </c:pt>
                <c:pt idx="11">
                  <c:v>184.1278282802418</c:v>
                </c:pt>
                <c:pt idx="12">
                  <c:v>184.36330357406291</c:v>
                </c:pt>
                <c:pt idx="13">
                  <c:v>201.36600493673473</c:v>
                </c:pt>
                <c:pt idx="14">
                  <c:v>0</c:v>
                </c:pt>
              </c:numCache>
            </c:numRef>
          </c:val>
          <c:smooth val="0"/>
          <c:extLst>
            <c:ext xmlns:c16="http://schemas.microsoft.com/office/drawing/2014/chart" uri="{C3380CC4-5D6E-409C-BE32-E72D297353CC}">
              <c16:uniqueId val="{00000003-1FD8-40BD-8BB8-A169DD5436DF}"/>
            </c:ext>
          </c:extLst>
        </c:ser>
        <c:ser>
          <c:idx val="4"/>
          <c:order val="4"/>
          <c:tx>
            <c:strRef>
              <c:f>'4-P-I_map'!$V$195</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'4-P-I_map'!$W$195:$AK$195</c:f>
              <c:numCache>
                <c:formatCode>0.0_ </c:formatCode>
                <c:ptCount val="15"/>
                <c:pt idx="0">
                  <c:v>0</c:v>
                </c:pt>
                <c:pt idx="1">
                  <c:v>0</c:v>
                </c:pt>
                <c:pt idx="2">
                  <c:v>16.816014327491093</c:v>
                </c:pt>
                <c:pt idx="3">
                  <c:v>30.1656111157452</c:v>
                </c:pt>
                <c:pt idx="4">
                  <c:v>46.355026309098356</c:v>
                </c:pt>
                <c:pt idx="5">
                  <c:v>81.519232575849799</c:v>
                </c:pt>
                <c:pt idx="6">
                  <c:v>99.08223252747112</c:v>
                </c:pt>
                <c:pt idx="7">
                  <c:v>126.78113326157259</c:v>
                </c:pt>
                <c:pt idx="8">
                  <c:v>153.17098687944093</c:v>
                </c:pt>
                <c:pt idx="9">
                  <c:v>185.38044375491876</c:v>
                </c:pt>
                <c:pt idx="10">
                  <c:v>210.66812284063315</c:v>
                </c:pt>
                <c:pt idx="11">
                  <c:v>230.39697053225453</c:v>
                </c:pt>
                <c:pt idx="12">
                  <c:v>230.69161797820718</c:v>
                </c:pt>
                <c:pt idx="13">
                  <c:v>251.96689679625746</c:v>
                </c:pt>
                <c:pt idx="14">
                  <c:v>0</c:v>
                </c:pt>
              </c:numCache>
            </c:numRef>
          </c:val>
          <c:smooth val="0"/>
          <c:extLst>
            <c:ext xmlns:c16="http://schemas.microsoft.com/office/drawing/2014/chart" uri="{C3380CC4-5D6E-409C-BE32-E72D297353CC}">
              <c16:uniqueId val="{00000004-1FD8-40BD-8BB8-A169DD5436DF}"/>
            </c:ext>
          </c:extLst>
        </c:ser>
        <c:ser>
          <c:idx val="5"/>
          <c:order val="5"/>
          <c:tx>
            <c:strRef>
              <c:f>'4-P-I_map'!$V$196</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'4-P-I_map'!$W$196:$AK$196</c:f>
              <c:numCache>
                <c:formatCode>0.0_ </c:formatCode>
                <c:ptCount val="15"/>
                <c:pt idx="0">
                  <c:v>0</c:v>
                </c:pt>
                <c:pt idx="1">
                  <c:v>0</c:v>
                </c:pt>
                <c:pt idx="2">
                  <c:v>20.044126101159932</c:v>
                </c:pt>
                <c:pt idx="3">
                  <c:v>36.579062556641695</c:v>
                </c:pt>
                <c:pt idx="4">
                  <c:v>57.79634676766171</c:v>
                </c:pt>
                <c:pt idx="5">
                  <c:v>104.02260009096355</c:v>
                </c:pt>
                <c:pt idx="6">
                  <c:v>124.30246250908614</c:v>
                </c:pt>
                <c:pt idx="7">
                  <c:v>155.23984586932139</c:v>
                </c:pt>
                <c:pt idx="8">
                  <c:v>185.2672870021033</c:v>
                </c:pt>
                <c:pt idx="9">
                  <c:v>220.81873299760434</c:v>
                </c:pt>
                <c:pt idx="10">
                  <c:v>255.9877203392839</c:v>
                </c:pt>
                <c:pt idx="11">
                  <c:v>280</c:v>
                </c:pt>
                <c:pt idx="12">
                  <c:v>280</c:v>
                </c:pt>
                <c:pt idx="13">
                  <c:v>280</c:v>
                </c:pt>
                <c:pt idx="14">
                  <c:v>0</c:v>
                </c:pt>
              </c:numCache>
            </c:numRef>
          </c:val>
          <c:smooth val="0"/>
          <c:extLst>
            <c:ext xmlns:c16="http://schemas.microsoft.com/office/drawing/2014/chart" uri="{C3380CC4-5D6E-409C-BE32-E72D297353CC}">
              <c16:uniqueId val="{00000005-1FD8-40BD-8BB8-A169DD5436DF}"/>
            </c:ext>
          </c:extLst>
        </c:ser>
        <c:ser>
          <c:idx val="6"/>
          <c:order val="6"/>
          <c:tx>
            <c:strRef>
              <c:f>'4-P-I_map'!$V$197</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'4-P-I_map'!$W$197:$AK$197</c:f>
              <c:numCache>
                <c:formatCode>0.0_ </c:formatCode>
                <c:ptCount val="15"/>
                <c:pt idx="0">
                  <c:v>0</c:v>
                </c:pt>
                <c:pt idx="1">
                  <c:v>0</c:v>
                </c:pt>
                <c:pt idx="2">
                  <c:v>23.793415827881784</c:v>
                </c:pt>
                <c:pt idx="3">
                  <c:v>44.366067968873274</c:v>
                </c:pt>
                <c:pt idx="4">
                  <c:v>71.369027679119043</c:v>
                </c:pt>
                <c:pt idx="5">
                  <c:v>130.5202507047473</c:v>
                </c:pt>
                <c:pt idx="6">
                  <c:v>153.46374612947301</c:v>
                </c:pt>
                <c:pt idx="7">
                  <c:v>187.4554115044352</c:v>
                </c:pt>
                <c:pt idx="8">
                  <c:v>221.17021700815272</c:v>
                </c:pt>
                <c:pt idx="9">
                  <c:v>259.97065331457196</c:v>
                </c:pt>
                <c:pt idx="10">
                  <c:v>280</c:v>
                </c:pt>
                <c:pt idx="11">
                  <c:v>280</c:v>
                </c:pt>
                <c:pt idx="12">
                  <c:v>280</c:v>
                </c:pt>
                <c:pt idx="13">
                  <c:v>280</c:v>
                </c:pt>
                <c:pt idx="14">
                  <c:v>0</c:v>
                </c:pt>
              </c:numCache>
            </c:numRef>
          </c:val>
          <c:smooth val="0"/>
          <c:extLst>
            <c:ext xmlns:c16="http://schemas.microsoft.com/office/drawing/2014/chart" uri="{C3380CC4-5D6E-409C-BE32-E72D297353CC}">
              <c16:uniqueId val="{00000006-1FD8-40BD-8BB8-A169DD5436DF}"/>
            </c:ext>
          </c:extLst>
        </c:ser>
        <c:ser>
          <c:idx val="7"/>
          <c:order val="7"/>
          <c:tx>
            <c:strRef>
              <c:f>'4-P-I_map'!$V$198</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'4-P-I_map'!$W$198:$AK$198</c:f>
              <c:numCache>
                <c:formatCode>0.0_ </c:formatCode>
                <c:ptCount val="15"/>
                <c:pt idx="0">
                  <c:v>0</c:v>
                </c:pt>
                <c:pt idx="1">
                  <c:v>0</c:v>
                </c:pt>
                <c:pt idx="2">
                  <c:v>26.051170184329994</c:v>
                </c:pt>
                <c:pt idx="3">
                  <c:v>49.927934002509296</c:v>
                </c:pt>
                <c:pt idx="4">
                  <c:v>81.508425711779182</c:v>
                </c:pt>
                <c:pt idx="5">
                  <c:v>150.71992648768469</c:v>
                </c:pt>
                <c:pt idx="6">
                  <c:v>174.80823716467205</c:v>
                </c:pt>
                <c:pt idx="7">
                  <c:v>209.80553049479954</c:v>
                </c:pt>
                <c:pt idx="8">
                  <c:v>246.14365036504111</c:v>
                </c:pt>
                <c:pt idx="9">
                  <c:v>280</c:v>
                </c:pt>
                <c:pt idx="10">
                  <c:v>280</c:v>
                </c:pt>
                <c:pt idx="11">
                  <c:v>280</c:v>
                </c:pt>
                <c:pt idx="12">
                  <c:v>280</c:v>
                </c:pt>
                <c:pt idx="13">
                  <c:v>280</c:v>
                </c:pt>
                <c:pt idx="14">
                  <c:v>0</c:v>
                </c:pt>
              </c:numCache>
            </c:numRef>
          </c:val>
          <c:smooth val="0"/>
          <c:extLst>
            <c:ext xmlns:c16="http://schemas.microsoft.com/office/drawing/2014/chart" uri="{C3380CC4-5D6E-409C-BE32-E72D297353CC}">
              <c16:uniqueId val="{00000007-1FD8-40BD-8BB8-A169DD5436DF}"/>
            </c:ext>
          </c:extLst>
        </c:ser>
        <c:ser>
          <c:idx val="8"/>
          <c:order val="8"/>
          <c:tx>
            <c:strRef>
              <c:f>'4-P-I_map'!$V$199</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'4-P-I_map'!$W$199:$AK$199</c:f>
              <c:numCache>
                <c:formatCode>0.0_ </c:formatCode>
                <c:ptCount val="15"/>
                <c:pt idx="0">
                  <c:v>0</c:v>
                </c:pt>
                <c:pt idx="1">
                  <c:v>0</c:v>
                </c:pt>
                <c:pt idx="2">
                  <c:v>37.052057592083351</c:v>
                </c:pt>
                <c:pt idx="3">
                  <c:v>55.818749332236486</c:v>
                </c:pt>
                <c:pt idx="4">
                  <c:v>91.960224037734207</c:v>
                </c:pt>
                <c:pt idx="5">
                  <c:v>170.73962148980382</c:v>
                </c:pt>
                <c:pt idx="6">
                  <c:v>195.54063157362094</c:v>
                </c:pt>
                <c:pt idx="7">
                  <c:v>231.07595749930729</c:v>
                </c:pt>
                <c:pt idx="8">
                  <c:v>269.99788257049966</c:v>
                </c:pt>
                <c:pt idx="9">
                  <c:v>280</c:v>
                </c:pt>
                <c:pt idx="10">
                  <c:v>280</c:v>
                </c:pt>
                <c:pt idx="11">
                  <c:v>280</c:v>
                </c:pt>
                <c:pt idx="12">
                  <c:v>280</c:v>
                </c:pt>
                <c:pt idx="13">
                  <c:v>280</c:v>
                </c:pt>
                <c:pt idx="14">
                  <c:v>0</c:v>
                </c:pt>
              </c:numCache>
            </c:numRef>
          </c:val>
          <c:smooth val="0"/>
          <c:extLst>
            <c:ext xmlns:c16="http://schemas.microsoft.com/office/drawing/2014/chart" uri="{C3380CC4-5D6E-409C-BE32-E72D297353CC}">
              <c16:uniqueId val="{00000008-1FD8-40BD-8BB8-A169DD5436DF}"/>
            </c:ext>
          </c:extLst>
        </c:ser>
        <c:ser>
          <c:idx val="9"/>
          <c:order val="9"/>
          <c:tx>
            <c:strRef>
              <c:f>'4-P-I_map'!$V$200</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'4-P-I_map'!$W$200:$AK$200</c:f>
              <c:numCache>
                <c:formatCode>0.0_ </c:formatCode>
                <c:ptCount val="15"/>
                <c:pt idx="0">
                  <c:v>0</c:v>
                </c:pt>
                <c:pt idx="1">
                  <c:v>0</c:v>
                </c:pt>
                <c:pt idx="2">
                  <c:v>42.342985984644386</c:v>
                </c:pt>
                <c:pt idx="3">
                  <c:v>61.910938631529113</c:v>
                </c:pt>
                <c:pt idx="4">
                  <c:v>102.46303934486447</c:v>
                </c:pt>
                <c:pt idx="5">
                  <c:v>189.80901766366307</c:v>
                </c:pt>
                <c:pt idx="6">
                  <c:v>214.8787856789439</c:v>
                </c:pt>
                <c:pt idx="7">
                  <c:v>250.51927202691209</c:v>
                </c:pt>
                <c:pt idx="8">
                  <c:v>280</c:v>
                </c:pt>
                <c:pt idx="9">
                  <c:v>280</c:v>
                </c:pt>
                <c:pt idx="10">
                  <c:v>280</c:v>
                </c:pt>
                <c:pt idx="11">
                  <c:v>280</c:v>
                </c:pt>
                <c:pt idx="12">
                  <c:v>280</c:v>
                </c:pt>
                <c:pt idx="13">
                  <c:v>280</c:v>
                </c:pt>
                <c:pt idx="14">
                  <c:v>0</c:v>
                </c:pt>
              </c:numCache>
            </c:numRef>
          </c:val>
          <c:smooth val="0"/>
          <c:extLst>
            <c:ext xmlns:c16="http://schemas.microsoft.com/office/drawing/2014/chart" uri="{C3380CC4-5D6E-409C-BE32-E72D297353CC}">
              <c16:uniqueId val="{00000009-1FD8-40BD-8BB8-A169DD5436DF}"/>
            </c:ext>
          </c:extLst>
        </c:ser>
        <c:ser>
          <c:idx val="10"/>
          <c:order val="10"/>
          <c:tx>
            <c:strRef>
              <c:f>'4-P-I_map'!$V$201</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'4-P-I_map'!$W$201:$AK$201</c:f>
              <c:numCache>
                <c:formatCode>0.0_ </c:formatCode>
                <c:ptCount val="15"/>
                <c:pt idx="0">
                  <c:v>0</c:v>
                </c:pt>
                <c:pt idx="1">
                  <c:v>0</c:v>
                </c:pt>
                <c:pt idx="2">
                  <c:v>44.788325986216087</c:v>
                </c:pt>
                <c:pt idx="3">
                  <c:v>68.013949540037885</c:v>
                </c:pt>
                <c:pt idx="4">
                  <c:v>112.64827415933021</c:v>
                </c:pt>
                <c:pt idx="5">
                  <c:v>207.08000522599744</c:v>
                </c:pt>
                <c:pt idx="6">
                  <c:v>231.99267872770818</c:v>
                </c:pt>
                <c:pt idx="7">
                  <c:v>267.36669379345858</c:v>
                </c:pt>
                <c:pt idx="8">
                  <c:v>280</c:v>
                </c:pt>
                <c:pt idx="9">
                  <c:v>280</c:v>
                </c:pt>
                <c:pt idx="10">
                  <c:v>280</c:v>
                </c:pt>
                <c:pt idx="11">
                  <c:v>280</c:v>
                </c:pt>
                <c:pt idx="12">
                  <c:v>280</c:v>
                </c:pt>
                <c:pt idx="13">
                  <c:v>280</c:v>
                </c:pt>
                <c:pt idx="14">
                  <c:v>0</c:v>
                </c:pt>
              </c:numCache>
            </c:numRef>
          </c:val>
          <c:smooth val="0"/>
          <c:extLst>
            <c:ext xmlns:c16="http://schemas.microsoft.com/office/drawing/2014/chart" uri="{C3380CC4-5D6E-409C-BE32-E72D297353CC}">
              <c16:uniqueId val="{0000000A-1FD8-40BD-8BB8-A169DD5436DF}"/>
            </c:ext>
          </c:extLst>
        </c:ser>
        <c:ser>
          <c:idx val="11"/>
          <c:order val="11"/>
          <c:tx>
            <c:strRef>
              <c:f>'4-P-I_map'!$V$202</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'4-P-I_map'!$W$202:$AK$202</c:f>
              <c:numCache>
                <c:formatCode>0.0_ </c:formatCode>
                <c:ptCount val="15"/>
                <c:pt idx="0">
                  <c:v>0</c:v>
                </c:pt>
                <c:pt idx="1">
                  <c:v>0</c:v>
                </c:pt>
                <c:pt idx="2">
                  <c:v>52.156046564581473</c:v>
                </c:pt>
                <c:pt idx="3">
                  <c:v>82.162797199636657</c:v>
                </c:pt>
                <c:pt idx="4">
                  <c:v>134.53155932535498</c:v>
                </c:pt>
                <c:pt idx="5">
                  <c:v>243.13358685036241</c:v>
                </c:pt>
                <c:pt idx="6">
                  <c:v>269.02294483734261</c:v>
                </c:pt>
                <c:pt idx="7">
                  <c:v>280</c:v>
                </c:pt>
                <c:pt idx="8">
                  <c:v>280</c:v>
                </c:pt>
                <c:pt idx="9">
                  <c:v>280</c:v>
                </c:pt>
                <c:pt idx="10">
                  <c:v>280</c:v>
                </c:pt>
                <c:pt idx="11">
                  <c:v>280</c:v>
                </c:pt>
                <c:pt idx="12">
                  <c:v>280</c:v>
                </c:pt>
                <c:pt idx="13">
                  <c:v>280</c:v>
                </c:pt>
                <c:pt idx="14">
                  <c:v>0</c:v>
                </c:pt>
              </c:numCache>
            </c:numRef>
          </c:val>
          <c:smooth val="0"/>
          <c:extLst>
            <c:ext xmlns:c16="http://schemas.microsoft.com/office/drawing/2014/chart" uri="{C3380CC4-5D6E-409C-BE32-E72D297353CC}">
              <c16:uniqueId val="{0000000B-1FD8-40BD-8BB8-A169DD5436DF}"/>
            </c:ext>
          </c:extLst>
        </c:ser>
        <c:ser>
          <c:idx val="12"/>
          <c:order val="12"/>
          <c:tx>
            <c:strRef>
              <c:f>'4-P-I_map'!$V$203</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'4-P-I_map'!$W$203:$AK$203</c:f>
              <c:numCache>
                <c:formatCode>0.0_ </c:formatCode>
                <c:ptCount val="15"/>
                <c:pt idx="0">
                  <c:v>0</c:v>
                </c:pt>
                <c:pt idx="1">
                  <c:v>0</c:v>
                </c:pt>
                <c:pt idx="2">
                  <c:v>60.521370212397116</c:v>
                </c:pt>
                <c:pt idx="3">
                  <c:v>99.104530007915685</c:v>
                </c:pt>
                <c:pt idx="4">
                  <c:v>159.65322532215242</c:v>
                </c:pt>
                <c:pt idx="5">
                  <c:v>280</c:v>
                </c:pt>
                <c:pt idx="6">
                  <c:v>280</c:v>
                </c:pt>
                <c:pt idx="7">
                  <c:v>280</c:v>
                </c:pt>
                <c:pt idx="8">
                  <c:v>280</c:v>
                </c:pt>
                <c:pt idx="9">
                  <c:v>280</c:v>
                </c:pt>
                <c:pt idx="10">
                  <c:v>280</c:v>
                </c:pt>
                <c:pt idx="11">
                  <c:v>280</c:v>
                </c:pt>
                <c:pt idx="12">
                  <c:v>280</c:v>
                </c:pt>
                <c:pt idx="13">
                  <c:v>280</c:v>
                </c:pt>
                <c:pt idx="14">
                  <c:v>0</c:v>
                </c:pt>
              </c:numCache>
            </c:numRef>
          </c:val>
          <c:smooth val="0"/>
          <c:extLst>
            <c:ext xmlns:c16="http://schemas.microsoft.com/office/drawing/2014/chart" uri="{C3380CC4-5D6E-409C-BE32-E72D297353CC}">
              <c16:uniqueId val="{0000000C-1FD8-40BD-8BB8-A169DD5436DF}"/>
            </c:ext>
          </c:extLst>
        </c:ser>
        <c:ser>
          <c:idx val="13"/>
          <c:order val="13"/>
          <c:tx>
            <c:strRef>
              <c:f>'4-P-I_map'!$V$204</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'4-P-I_map'!$W$204:$AK$204</c:f>
              <c:numCache>
                <c:formatCode>0.0_ </c:formatCode>
                <c:ptCount val="15"/>
                <c:pt idx="0">
                  <c:v>0</c:v>
                </c:pt>
                <c:pt idx="1">
                  <c:v>0</c:v>
                </c:pt>
                <c:pt idx="2">
                  <c:v>60.521370212397116</c:v>
                </c:pt>
                <c:pt idx="3">
                  <c:v>99.104530007915685</c:v>
                </c:pt>
                <c:pt idx="4">
                  <c:v>159.65322532215242</c:v>
                </c:pt>
                <c:pt idx="5">
                  <c:v>266.96952498876584</c:v>
                </c:pt>
                <c:pt idx="6">
                  <c:v>266.96952498876584</c:v>
                </c:pt>
                <c:pt idx="7">
                  <c:v>266.96952498876584</c:v>
                </c:pt>
                <c:pt idx="8">
                  <c:v>266.96952498876584</c:v>
                </c:pt>
                <c:pt idx="9">
                  <c:v>266.96952498876584</c:v>
                </c:pt>
                <c:pt idx="10">
                  <c:v>266.96952498876584</c:v>
                </c:pt>
                <c:pt idx="11">
                  <c:v>266.96952498876584</c:v>
                </c:pt>
                <c:pt idx="12">
                  <c:v>266.96952498876584</c:v>
                </c:pt>
                <c:pt idx="13">
                  <c:v>266.96952498876584</c:v>
                </c:pt>
                <c:pt idx="14">
                  <c:v>0</c:v>
                </c:pt>
              </c:numCache>
            </c:numRef>
          </c:val>
          <c:smooth val="0"/>
          <c:extLst>
            <c:ext xmlns:c16="http://schemas.microsoft.com/office/drawing/2014/chart" uri="{C3380CC4-5D6E-409C-BE32-E72D297353CC}">
              <c16:uniqueId val="{0000000D-1FD8-40BD-8BB8-A169DD5436DF}"/>
            </c:ext>
          </c:extLst>
        </c:ser>
        <c:ser>
          <c:idx val="14"/>
          <c:order val="14"/>
          <c:tx>
            <c:strRef>
              <c:f>'4-P-I_map'!$V$205</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'4-P-I_map'!$W$205:$AK$205</c:f>
              <c:numCache>
                <c:formatCode>0.0_ </c:formatCode>
                <c:ptCount val="15"/>
                <c:pt idx="0">
                  <c:v>0</c:v>
                </c:pt>
                <c:pt idx="1">
                  <c:v>0</c:v>
                </c:pt>
                <c:pt idx="2">
                  <c:v>60.521370212397116</c:v>
                </c:pt>
                <c:pt idx="3">
                  <c:v>99.104530007915685</c:v>
                </c:pt>
                <c:pt idx="4">
                  <c:v>159.65322532215242</c:v>
                </c:pt>
                <c:pt idx="5">
                  <c:v>253.26952944532144</c:v>
                </c:pt>
                <c:pt idx="6">
                  <c:v>253.26952944532144</c:v>
                </c:pt>
                <c:pt idx="7">
                  <c:v>253.26952944532144</c:v>
                </c:pt>
                <c:pt idx="8">
                  <c:v>253.26952944532144</c:v>
                </c:pt>
                <c:pt idx="9">
                  <c:v>253.26952944532144</c:v>
                </c:pt>
                <c:pt idx="10">
                  <c:v>253.26952944532144</c:v>
                </c:pt>
                <c:pt idx="11">
                  <c:v>253.26952944532144</c:v>
                </c:pt>
                <c:pt idx="12">
                  <c:v>253.26952944532144</c:v>
                </c:pt>
                <c:pt idx="13">
                  <c:v>253.26952944532144</c:v>
                </c:pt>
                <c:pt idx="14">
                  <c:v>0</c:v>
                </c:pt>
              </c:numCache>
            </c:numRef>
          </c:val>
          <c:smooth val="0"/>
          <c:extLst>
            <c:ext xmlns:c16="http://schemas.microsoft.com/office/drawing/2014/chart" uri="{C3380CC4-5D6E-409C-BE32-E72D297353CC}">
              <c16:uniqueId val="{0000000E-1FD8-40BD-8BB8-A169DD5436DF}"/>
            </c:ext>
          </c:extLst>
        </c:ser>
        <c:ser>
          <c:idx val="15"/>
          <c:order val="15"/>
          <c:tx>
            <c:strRef>
              <c:f>'4-P-I_map'!$V$206</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'4-P-I_map'!$W$206:$AK$206</c:f>
              <c:numCache>
                <c:formatCode>0.0_ </c:formatCode>
                <c:ptCount val="15"/>
                <c:pt idx="0">
                  <c:v>0</c:v>
                </c:pt>
                <c:pt idx="1">
                  <c:v>0</c:v>
                </c:pt>
                <c:pt idx="2">
                  <c:v>48.417096169917698</c:v>
                </c:pt>
                <c:pt idx="3">
                  <c:v>79.283624006332559</c:v>
                </c:pt>
                <c:pt idx="4">
                  <c:v>127.72258025772194</c:v>
                </c:pt>
                <c:pt idx="5">
                  <c:v>226.00223369100323</c:v>
                </c:pt>
                <c:pt idx="6">
                  <c:v>238.78480231828371</c:v>
                </c:pt>
                <c:pt idx="7">
                  <c:v>238.78480231828371</c:v>
                </c:pt>
                <c:pt idx="8">
                  <c:v>238.78480231828371</c:v>
                </c:pt>
                <c:pt idx="9">
                  <c:v>238.78480231828371</c:v>
                </c:pt>
                <c:pt idx="10">
                  <c:v>238.78480231828371</c:v>
                </c:pt>
                <c:pt idx="11">
                  <c:v>238.78480231828371</c:v>
                </c:pt>
                <c:pt idx="12">
                  <c:v>238.78480231828371</c:v>
                </c:pt>
                <c:pt idx="13">
                  <c:v>238.78480231828371</c:v>
                </c:pt>
                <c:pt idx="14">
                  <c:v>0</c:v>
                </c:pt>
              </c:numCache>
            </c:numRef>
          </c:val>
          <c:smooth val="0"/>
          <c:extLst>
            <c:ext xmlns:c16="http://schemas.microsoft.com/office/drawing/2014/chart" uri="{C3380CC4-5D6E-409C-BE32-E72D297353CC}">
              <c16:uniqueId val="{0000000F-1FD8-40BD-8BB8-A169DD5436DF}"/>
            </c:ext>
          </c:extLst>
        </c:ser>
        <c:ser>
          <c:idx val="16"/>
          <c:order val="16"/>
          <c:tx>
            <c:strRef>
              <c:f>'4-P-I_map'!$V$207</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'4-P-I_map'!$W$207:$AK$207</c:f>
              <c:numCache>
                <c:formatCode>0.0_ </c:formatCode>
                <c:ptCount val="15"/>
                <c:pt idx="0">
                  <c:v>0</c:v>
                </c:pt>
                <c:pt idx="1">
                  <c:v>0</c:v>
                </c:pt>
                <c:pt idx="2">
                  <c:v>42.364959148677976</c:v>
                </c:pt>
                <c:pt idx="3">
                  <c:v>69.373171005540968</c:v>
                </c:pt>
                <c:pt idx="4">
                  <c:v>111.75725772550669</c:v>
                </c:pt>
                <c:pt idx="5">
                  <c:v>197.75195447962781</c:v>
                </c:pt>
                <c:pt idx="6">
                  <c:v>216.25311659824163</c:v>
                </c:pt>
                <c:pt idx="7">
                  <c:v>223.3627298608904</c:v>
                </c:pt>
                <c:pt idx="8">
                  <c:v>223.3627298608904</c:v>
                </c:pt>
                <c:pt idx="9">
                  <c:v>223.3627298608904</c:v>
                </c:pt>
                <c:pt idx="10">
                  <c:v>223.3627298608904</c:v>
                </c:pt>
                <c:pt idx="11">
                  <c:v>223.3627298608904</c:v>
                </c:pt>
                <c:pt idx="12">
                  <c:v>223.3627298608904</c:v>
                </c:pt>
                <c:pt idx="13">
                  <c:v>223.3627298608904</c:v>
                </c:pt>
                <c:pt idx="14">
                  <c:v>0</c:v>
                </c:pt>
              </c:numCache>
            </c:numRef>
          </c:val>
          <c:smooth val="0"/>
          <c:extLst>
            <c:ext xmlns:c16="http://schemas.microsoft.com/office/drawing/2014/chart" uri="{C3380CC4-5D6E-409C-BE32-E72D297353CC}">
              <c16:uniqueId val="{00000010-1FD8-40BD-8BB8-A169DD5436DF}"/>
            </c:ext>
          </c:extLst>
        </c:ser>
        <c:ser>
          <c:idx val="17"/>
          <c:order val="17"/>
          <c:tx>
            <c:strRef>
              <c:f>'4-P-I_map'!$V$208</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'4-P-I_map'!$W$208:$AK$208</c:f>
              <c:numCache>
                <c:formatCode>0.0_ </c:formatCode>
                <c:ptCount val="15"/>
                <c:pt idx="0">
                  <c:v>0</c:v>
                </c:pt>
                <c:pt idx="1">
                  <c:v>0</c:v>
                </c:pt>
                <c:pt idx="2">
                  <c:v>36.312822127438267</c:v>
                </c:pt>
                <c:pt idx="3">
                  <c:v>59.462718004749405</c:v>
                </c:pt>
                <c:pt idx="4">
                  <c:v>95.791935193291451</c:v>
                </c:pt>
                <c:pt idx="5">
                  <c:v>169.5016752682524</c:v>
                </c:pt>
                <c:pt idx="6">
                  <c:v>185.35981422706428</c:v>
                </c:pt>
                <c:pt idx="7">
                  <c:v>206.793704845279</c:v>
                </c:pt>
                <c:pt idx="8">
                  <c:v>206.793704845279</c:v>
                </c:pt>
                <c:pt idx="9">
                  <c:v>206.793704845279</c:v>
                </c:pt>
                <c:pt idx="10">
                  <c:v>206.793704845279</c:v>
                </c:pt>
                <c:pt idx="11">
                  <c:v>206.793704845279</c:v>
                </c:pt>
                <c:pt idx="12">
                  <c:v>206.793704845279</c:v>
                </c:pt>
                <c:pt idx="13">
                  <c:v>206.793704845279</c:v>
                </c:pt>
                <c:pt idx="14">
                  <c:v>0</c:v>
                </c:pt>
              </c:numCache>
            </c:numRef>
          </c:val>
          <c:smooth val="0"/>
          <c:extLst>
            <c:ext xmlns:c16="http://schemas.microsoft.com/office/drawing/2014/chart" uri="{C3380CC4-5D6E-409C-BE32-E72D297353CC}">
              <c16:uniqueId val="{00000011-1FD8-40BD-8BB8-A169DD5436DF}"/>
            </c:ext>
          </c:extLst>
        </c:ser>
        <c:ser>
          <c:idx val="18"/>
          <c:order val="18"/>
          <c:tx>
            <c:strRef>
              <c:f>'4-P-I_map'!$V$209</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'4-P-I_map'!$W$209:$AK$209</c:f>
              <c:numCache>
                <c:formatCode>0.0_ </c:formatCode>
                <c:ptCount val="15"/>
                <c:pt idx="0">
                  <c:v>0</c:v>
                </c:pt>
                <c:pt idx="1">
                  <c:v>0</c:v>
                </c:pt>
                <c:pt idx="2">
                  <c:v>18.66</c:v>
                </c:pt>
                <c:pt idx="3">
                  <c:v>18.66</c:v>
                </c:pt>
                <c:pt idx="4">
                  <c:v>18.66</c:v>
                </c:pt>
                <c:pt idx="5">
                  <c:v>18.66</c:v>
                </c:pt>
                <c:pt idx="6">
                  <c:v>18.66</c:v>
                </c:pt>
                <c:pt idx="7">
                  <c:v>18.66</c:v>
                </c:pt>
                <c:pt idx="8">
                  <c:v>18.66</c:v>
                </c:pt>
                <c:pt idx="9">
                  <c:v>18.66</c:v>
                </c:pt>
                <c:pt idx="10">
                  <c:v>18.66</c:v>
                </c:pt>
                <c:pt idx="11">
                  <c:v>18.66</c:v>
                </c:pt>
                <c:pt idx="12">
                  <c:v>18.66</c:v>
                </c:pt>
                <c:pt idx="13">
                  <c:v>18.66</c:v>
                </c:pt>
                <c:pt idx="14">
                  <c:v>0</c:v>
                </c:pt>
              </c:numCache>
            </c:numRef>
          </c:val>
          <c:smooth val="0"/>
          <c:extLst>
            <c:ext xmlns:c16="http://schemas.microsoft.com/office/drawing/2014/chart" uri="{C3380CC4-5D6E-409C-BE32-E72D297353CC}">
              <c16:uniqueId val="{00000012-1FD8-40BD-8BB8-A169DD5436DF}"/>
            </c:ext>
          </c:extLst>
        </c:ser>
        <c:ser>
          <c:idx val="19"/>
          <c:order val="19"/>
          <c:tx>
            <c:strRef>
              <c:f>'4-P-I_map'!$V$210</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'4-P-I_map'!$W$210:$AK$210</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1FD8-40BD-8BB8-A169DD5436DF}"/>
            </c:ext>
          </c:extLst>
        </c:ser>
        <c:ser>
          <c:idx val="20"/>
          <c:order val="20"/>
          <c:tx>
            <c:strRef>
              <c:f>'4-P-I_map'!$V$211</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'4-P-I_map'!$W$211:$AK$211</c:f>
              <c:numCache>
                <c:formatCode>[Red][&lt;0]"NA";0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1FD8-40BD-8BB8-A169DD5436DF}"/>
            </c:ext>
          </c:extLst>
        </c:ser>
        <c:dLbls>
          <c:showLegendKey val="0"/>
          <c:showVal val="0"/>
          <c:showCatName val="0"/>
          <c:showSerName val="0"/>
          <c:showPercent val="0"/>
          <c:showBubbleSize val="0"/>
        </c:dLbls>
        <c:marker val="1"/>
        <c:smooth val="0"/>
        <c:axId val="575681280"/>
        <c:axId val="575683200"/>
      </c:lineChart>
      <c:catAx>
        <c:axId val="57568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5683200"/>
        <c:crosses val="autoZero"/>
        <c:auto val="1"/>
        <c:lblAlgn val="ctr"/>
        <c:lblOffset val="100"/>
        <c:noMultiLvlLbl val="0"/>
      </c:catAx>
      <c:valAx>
        <c:axId val="575683200"/>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5681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694689105512705E-2"/>
          <c:y val="4.6153271811055045E-2"/>
          <c:w val="0.80370411214392745"/>
          <c:h val="0.66591969066405543"/>
        </c:manualLayout>
      </c:layout>
      <c:surface3DChart>
        <c:wireframe val="0"/>
        <c:ser>
          <c:idx val="0"/>
          <c:order val="0"/>
          <c:tx>
            <c:strRef>
              <c:f>'4-P-I_map'!$D$8</c:f>
              <c:strCache>
                <c:ptCount val="1"/>
                <c:pt idx="0">
                  <c:v>&lt; -30℃</c:v>
                </c:pt>
              </c:strCache>
            </c:strRef>
          </c:tx>
          <c:spPr>
            <a:solidFill>
              <a:schemeClr val="accent2"/>
            </a:solidFill>
            <a:ln/>
            <a:effectLst/>
            <a:sp3d/>
          </c:spP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'4-P-I_map'!$E$8:$S$8</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6AB-41B1-A3B9-787D64786D01}"/>
            </c:ext>
          </c:extLst>
        </c:ser>
        <c:ser>
          <c:idx val="1"/>
          <c:order val="1"/>
          <c:tx>
            <c:strRef>
              <c:f>'4-P-I_map'!$D$9</c:f>
              <c:strCache>
                <c:ptCount val="1"/>
                <c:pt idx="0">
                  <c:v>-30℃</c:v>
                </c:pt>
              </c:strCache>
            </c:strRef>
          </c:tx>
          <c:spPr>
            <a:solidFill>
              <a:schemeClr val="accent4"/>
            </a:solidFill>
            <a:ln/>
            <a:effectLst/>
            <a:sp3d/>
          </c:spP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'4-P-I_map'!$E$9:$S$9</c:f>
              <c:numCache>
                <c:formatCode>0.0_ </c:formatCode>
                <c:ptCount val="15"/>
                <c:pt idx="0">
                  <c:v>0</c:v>
                </c:pt>
                <c:pt idx="1">
                  <c:v>2.7697786767172006</c:v>
                </c:pt>
                <c:pt idx="2">
                  <c:v>2.689105511375923</c:v>
                </c:pt>
                <c:pt idx="3">
                  <c:v>2.2210613147625895</c:v>
                </c:pt>
                <c:pt idx="4">
                  <c:v>1.7530171181492564</c:v>
                </c:pt>
                <c:pt idx="5">
                  <c:v>1.3911649308031249</c:v>
                </c:pt>
                <c:pt idx="6">
                  <c:v>1.0293127434569933</c:v>
                </c:pt>
                <c:pt idx="7">
                  <c:v>1.0102896941574795</c:v>
                </c:pt>
                <c:pt idx="8">
                  <c:v>1.0102896941574795</c:v>
                </c:pt>
                <c:pt idx="9">
                  <c:v>0.89361060991433905</c:v>
                </c:pt>
                <c:pt idx="10">
                  <c:v>0.71488848793147131</c:v>
                </c:pt>
                <c:pt idx="11">
                  <c:v>0.64339963913832421</c:v>
                </c:pt>
                <c:pt idx="12">
                  <c:v>0.48254972935374318</c:v>
                </c:pt>
                <c:pt idx="13">
                  <c:v>0</c:v>
                </c:pt>
                <c:pt idx="14">
                  <c:v>0</c:v>
                </c:pt>
              </c:numCache>
            </c:numRef>
          </c:val>
          <c:extLst>
            <c:ext xmlns:c16="http://schemas.microsoft.com/office/drawing/2014/chart" uri="{C3380CC4-5D6E-409C-BE32-E72D297353CC}">
              <c16:uniqueId val="{00000001-36AB-41B1-A3B9-787D64786D01}"/>
            </c:ext>
          </c:extLst>
        </c:ser>
        <c:ser>
          <c:idx val="2"/>
          <c:order val="2"/>
          <c:tx>
            <c:strRef>
              <c:f>'4-P-I_map'!$D$10</c:f>
              <c:strCache>
                <c:ptCount val="1"/>
                <c:pt idx="0">
                  <c:v>-25℃</c:v>
                </c:pt>
              </c:strCache>
            </c:strRef>
          </c:tx>
          <c:spPr>
            <a:solidFill>
              <a:schemeClr val="accent6"/>
            </a:solidFill>
            <a:ln/>
            <a:effectLst/>
            <a:sp3d/>
          </c:spP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'4-P-I_map'!$E$10:$S$10</c:f>
              <c:numCache>
                <c:formatCode>0.0_ </c:formatCode>
                <c:ptCount val="15"/>
                <c:pt idx="0">
                  <c:v>0</c:v>
                </c:pt>
                <c:pt idx="1">
                  <c:v>5.5395573534344011</c:v>
                </c:pt>
                <c:pt idx="2">
                  <c:v>5.378211022751846</c:v>
                </c:pt>
                <c:pt idx="3">
                  <c:v>4.442122629525179</c:v>
                </c:pt>
                <c:pt idx="4">
                  <c:v>3.5060342362985129</c:v>
                </c:pt>
                <c:pt idx="5">
                  <c:v>2.7823298616062497</c:v>
                </c:pt>
                <c:pt idx="6">
                  <c:v>2.0586254869139866</c:v>
                </c:pt>
                <c:pt idx="7">
                  <c:v>2.020579388314959</c:v>
                </c:pt>
                <c:pt idx="8">
                  <c:v>2.020579388314959</c:v>
                </c:pt>
                <c:pt idx="9">
                  <c:v>1.7872212198286781</c:v>
                </c:pt>
                <c:pt idx="10">
                  <c:v>1.4297769758629426</c:v>
                </c:pt>
                <c:pt idx="11">
                  <c:v>1.2867992782766484</c:v>
                </c:pt>
                <c:pt idx="12">
                  <c:v>0.96509945870748637</c:v>
                </c:pt>
                <c:pt idx="13">
                  <c:v>0</c:v>
                </c:pt>
                <c:pt idx="14">
                  <c:v>0</c:v>
                </c:pt>
              </c:numCache>
            </c:numRef>
          </c:val>
          <c:extLst>
            <c:ext xmlns:c16="http://schemas.microsoft.com/office/drawing/2014/chart" uri="{C3380CC4-5D6E-409C-BE32-E72D297353CC}">
              <c16:uniqueId val="{00000002-36AB-41B1-A3B9-787D64786D01}"/>
            </c:ext>
          </c:extLst>
        </c:ser>
        <c:ser>
          <c:idx val="3"/>
          <c:order val="3"/>
          <c:tx>
            <c:strRef>
              <c:f>'4-P-I_map'!$D$11</c:f>
              <c:strCache>
                <c:ptCount val="1"/>
                <c:pt idx="0">
                  <c:v>-20℃</c:v>
                </c:pt>
              </c:strCache>
            </c:strRef>
          </c:tx>
          <c:spPr>
            <a:solidFill>
              <a:schemeClr val="accent2">
                <a:lumMod val="60000"/>
              </a:schemeClr>
            </a:solidFill>
            <a:ln/>
            <a:effectLst/>
            <a:sp3d/>
          </c:spP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'4-P-I_map'!$E$11:$S$11</c:f>
              <c:numCache>
                <c:formatCode>0.0_ </c:formatCode>
                <c:ptCount val="15"/>
                <c:pt idx="0">
                  <c:v>0</c:v>
                </c:pt>
                <c:pt idx="1">
                  <c:v>11.079114706868802</c:v>
                </c:pt>
                <c:pt idx="2">
                  <c:v>10.756422045503692</c:v>
                </c:pt>
                <c:pt idx="3">
                  <c:v>8.884245259050358</c:v>
                </c:pt>
                <c:pt idx="4">
                  <c:v>7.0120684725970257</c:v>
                </c:pt>
                <c:pt idx="5">
                  <c:v>5.5646597232124995</c:v>
                </c:pt>
                <c:pt idx="6">
                  <c:v>4.1172509738279732</c:v>
                </c:pt>
                <c:pt idx="7">
                  <c:v>4.041158776629918</c:v>
                </c:pt>
                <c:pt idx="8">
                  <c:v>4.041158776629918</c:v>
                </c:pt>
                <c:pt idx="9">
                  <c:v>3.5744424396573562</c:v>
                </c:pt>
                <c:pt idx="10">
                  <c:v>2.8595539517258852</c:v>
                </c:pt>
                <c:pt idx="11">
                  <c:v>2.5735985565532968</c:v>
                </c:pt>
                <c:pt idx="12">
                  <c:v>1.9301989174149727</c:v>
                </c:pt>
                <c:pt idx="13">
                  <c:v>0</c:v>
                </c:pt>
                <c:pt idx="14">
                  <c:v>0</c:v>
                </c:pt>
              </c:numCache>
            </c:numRef>
          </c:val>
          <c:extLst>
            <c:ext xmlns:c16="http://schemas.microsoft.com/office/drawing/2014/chart" uri="{C3380CC4-5D6E-409C-BE32-E72D297353CC}">
              <c16:uniqueId val="{00000003-36AB-41B1-A3B9-787D64786D01}"/>
            </c:ext>
          </c:extLst>
        </c:ser>
        <c:ser>
          <c:idx val="4"/>
          <c:order val="4"/>
          <c:tx>
            <c:strRef>
              <c:f>'4-P-I_map'!$D$12</c:f>
              <c:strCache>
                <c:ptCount val="1"/>
                <c:pt idx="0">
                  <c:v>-15℃</c:v>
                </c:pt>
              </c:strCache>
            </c:strRef>
          </c:tx>
          <c:spPr>
            <a:solidFill>
              <a:schemeClr val="accent4">
                <a:lumMod val="60000"/>
              </a:schemeClr>
            </a:solidFill>
            <a:ln/>
            <a:effectLst/>
            <a:sp3d/>
          </c:spP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'4-P-I_map'!$E$12:$S$12</c:f>
              <c:numCache>
                <c:formatCode>0.0_ </c:formatCode>
                <c:ptCount val="15"/>
                <c:pt idx="0">
                  <c:v>0</c:v>
                </c:pt>
                <c:pt idx="1">
                  <c:v>19.538971359360676</c:v>
                </c:pt>
                <c:pt idx="2">
                  <c:v>18.969875106175415</c:v>
                </c:pt>
                <c:pt idx="3">
                  <c:v>15.71405328526644</c:v>
                </c:pt>
                <c:pt idx="4">
                  <c:v>12.458231464357468</c:v>
                </c:pt>
                <c:pt idx="5">
                  <c:v>10.319750095113864</c:v>
                </c:pt>
                <c:pt idx="6">
                  <c:v>8.1812687258702628</c:v>
                </c:pt>
                <c:pt idx="7">
                  <c:v>6.9543987360026023</c:v>
                </c:pt>
                <c:pt idx="8">
                  <c:v>6.9543987360026023</c:v>
                </c:pt>
                <c:pt idx="9">
                  <c:v>6.6312343461092471</c:v>
                </c:pt>
                <c:pt idx="10">
                  <c:v>5.3049874768873977</c:v>
                </c:pt>
                <c:pt idx="11">
                  <c:v>4.7744887291986577</c:v>
                </c:pt>
                <c:pt idx="12">
                  <c:v>3.5808665468989931</c:v>
                </c:pt>
                <c:pt idx="13">
                  <c:v>0</c:v>
                </c:pt>
                <c:pt idx="14">
                  <c:v>0</c:v>
                </c:pt>
              </c:numCache>
            </c:numRef>
          </c:val>
          <c:extLst>
            <c:ext xmlns:c16="http://schemas.microsoft.com/office/drawing/2014/chart" uri="{C3380CC4-5D6E-409C-BE32-E72D297353CC}">
              <c16:uniqueId val="{00000004-36AB-41B1-A3B9-787D64786D01}"/>
            </c:ext>
          </c:extLst>
        </c:ser>
        <c:ser>
          <c:idx val="5"/>
          <c:order val="5"/>
          <c:tx>
            <c:strRef>
              <c:f>'4-P-I_map'!$D$13</c:f>
              <c:strCache>
                <c:ptCount val="1"/>
                <c:pt idx="0">
                  <c:v>-10℃</c:v>
                </c:pt>
              </c:strCache>
            </c:strRef>
          </c:tx>
          <c:spPr>
            <a:solidFill>
              <a:schemeClr val="accent6">
                <a:lumMod val="60000"/>
              </a:schemeClr>
            </a:solidFill>
            <a:ln/>
            <a:effectLst/>
            <a:sp3d/>
          </c:spP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'4-P-I_map'!$E$13:$S$13</c:f>
              <c:numCache>
                <c:formatCode>0.0_ </c:formatCode>
                <c:ptCount val="15"/>
                <c:pt idx="0">
                  <c:v>0</c:v>
                </c:pt>
                <c:pt idx="1">
                  <c:v>32.742979018608985</c:v>
                </c:pt>
                <c:pt idx="2">
                  <c:v>31.789300018066978</c:v>
                </c:pt>
                <c:pt idx="3">
                  <c:v>26.436476570700311</c:v>
                </c:pt>
                <c:pt idx="4">
                  <c:v>21.083653123333644</c:v>
                </c:pt>
                <c:pt idx="5">
                  <c:v>18.163976957842831</c:v>
                </c:pt>
                <c:pt idx="6">
                  <c:v>15.244300792352016</c:v>
                </c:pt>
                <c:pt idx="7">
                  <c:v>12.614586802035326</c:v>
                </c:pt>
                <c:pt idx="8">
                  <c:v>11.887115334849062</c:v>
                </c:pt>
                <c:pt idx="9">
                  <c:v>11.449606042836923</c:v>
                </c:pt>
                <c:pt idx="10">
                  <c:v>9.1608183342335519</c:v>
                </c:pt>
                <c:pt idx="11">
                  <c:v>8.2447365008101965</c:v>
                </c:pt>
                <c:pt idx="12">
                  <c:v>6.1835523756076469</c:v>
                </c:pt>
                <c:pt idx="13">
                  <c:v>0</c:v>
                </c:pt>
                <c:pt idx="14">
                  <c:v>0</c:v>
                </c:pt>
              </c:numCache>
            </c:numRef>
          </c:val>
          <c:extLst>
            <c:ext xmlns:c16="http://schemas.microsoft.com/office/drawing/2014/chart" uri="{C3380CC4-5D6E-409C-BE32-E72D297353CC}">
              <c16:uniqueId val="{00000005-36AB-41B1-A3B9-787D64786D01}"/>
            </c:ext>
          </c:extLst>
        </c:ser>
        <c:ser>
          <c:idx val="6"/>
          <c:order val="6"/>
          <c:tx>
            <c:strRef>
              <c:f>'4-P-I_map'!$D$14</c:f>
              <c:strCache>
                <c:ptCount val="1"/>
                <c:pt idx="0">
                  <c:v>-5℃</c:v>
                </c:pt>
              </c:strCache>
            </c:strRef>
          </c:tx>
          <c:spPr>
            <a:solidFill>
              <a:schemeClr val="accent2">
                <a:lumMod val="80000"/>
                <a:lumOff val="20000"/>
              </a:schemeClr>
            </a:solidFill>
            <a:ln/>
            <a:effectLst/>
            <a:sp3d/>
          </c:spP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'4-P-I_map'!$E$14:$S$14</c:f>
              <c:numCache>
                <c:formatCode>0.0_ </c:formatCode>
                <c:ptCount val="15"/>
                <c:pt idx="0">
                  <c:v>0</c:v>
                </c:pt>
                <c:pt idx="1">
                  <c:v>52.372058725272048</c:v>
                </c:pt>
                <c:pt idx="2">
                  <c:v>50.8466589565748</c:v>
                </c:pt>
                <c:pt idx="3">
                  <c:v>42.488297138126924</c:v>
                </c:pt>
                <c:pt idx="4">
                  <c:v>34.129935319679049</c:v>
                </c:pt>
                <c:pt idx="5">
                  <c:v>30.378412877901326</c:v>
                </c:pt>
                <c:pt idx="6">
                  <c:v>26.626890436123595</c:v>
                </c:pt>
                <c:pt idx="7">
                  <c:v>22.875367994345861</c:v>
                </c:pt>
                <c:pt idx="8">
                  <c:v>20.488925519248561</c:v>
                </c:pt>
                <c:pt idx="9">
                  <c:v>18.102483044151256</c:v>
                </c:pt>
                <c:pt idx="10">
                  <c:v>14.82336895554235</c:v>
                </c:pt>
                <c:pt idx="11">
                  <c:v>13.341032059988114</c:v>
                </c:pt>
                <c:pt idx="12">
                  <c:v>10.005774044991085</c:v>
                </c:pt>
                <c:pt idx="13">
                  <c:v>0</c:v>
                </c:pt>
                <c:pt idx="14">
                  <c:v>0</c:v>
                </c:pt>
              </c:numCache>
            </c:numRef>
          </c:val>
          <c:extLst>
            <c:ext xmlns:c16="http://schemas.microsoft.com/office/drawing/2014/chart" uri="{C3380CC4-5D6E-409C-BE32-E72D297353CC}">
              <c16:uniqueId val="{00000006-36AB-41B1-A3B9-787D64786D01}"/>
            </c:ext>
          </c:extLst>
        </c:ser>
        <c:ser>
          <c:idx val="7"/>
          <c:order val="7"/>
          <c:tx>
            <c:strRef>
              <c:f>'4-P-I_map'!$D$15</c:f>
              <c:strCache>
                <c:ptCount val="1"/>
                <c:pt idx="0">
                  <c:v>0℃</c:v>
                </c:pt>
              </c:strCache>
            </c:strRef>
          </c:tx>
          <c:spPr>
            <a:solidFill>
              <a:schemeClr val="accent4">
                <a:lumMod val="80000"/>
                <a:lumOff val="20000"/>
              </a:schemeClr>
            </a:solidFill>
            <a:ln/>
            <a:effectLst/>
            <a:sp3d/>
          </c:spP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'4-P-I_map'!$E$15:$S$15</c:f>
              <c:numCache>
                <c:formatCode>0.0_ </c:formatCode>
                <c:ptCount val="15"/>
                <c:pt idx="0">
                  <c:v>0</c:v>
                </c:pt>
                <c:pt idx="1">
                  <c:v>80.278281304156963</c:v>
                </c:pt>
                <c:pt idx="2">
                  <c:v>77.940078936074727</c:v>
                </c:pt>
                <c:pt idx="3">
                  <c:v>65.493902937683899</c:v>
                </c:pt>
                <c:pt idx="4">
                  <c:v>53.047726939293071</c:v>
                </c:pt>
                <c:pt idx="5">
                  <c:v>48.358890850596524</c:v>
                </c:pt>
                <c:pt idx="6">
                  <c:v>43.670054761899969</c:v>
                </c:pt>
                <c:pt idx="7">
                  <c:v>38.981218673203429</c:v>
                </c:pt>
                <c:pt idx="8">
                  <c:v>33.280192931468562</c:v>
                </c:pt>
                <c:pt idx="9">
                  <c:v>27.579167189733692</c:v>
                </c:pt>
                <c:pt idx="10">
                  <c:v>22.611298596768986</c:v>
                </c:pt>
                <c:pt idx="11">
                  <c:v>20.350168737092087</c:v>
                </c:pt>
                <c:pt idx="12">
                  <c:v>15.262626552819064</c:v>
                </c:pt>
                <c:pt idx="13">
                  <c:v>0</c:v>
                </c:pt>
                <c:pt idx="14">
                  <c:v>0</c:v>
                </c:pt>
              </c:numCache>
            </c:numRef>
          </c:val>
          <c:extLst>
            <c:ext xmlns:c16="http://schemas.microsoft.com/office/drawing/2014/chart" uri="{C3380CC4-5D6E-409C-BE32-E72D297353CC}">
              <c16:uniqueId val="{00000007-36AB-41B1-A3B9-787D64786D01}"/>
            </c:ext>
          </c:extLst>
        </c:ser>
        <c:ser>
          <c:idx val="8"/>
          <c:order val="8"/>
          <c:tx>
            <c:strRef>
              <c:f>'4-P-I_map'!$D$16</c:f>
              <c:strCache>
                <c:ptCount val="1"/>
                <c:pt idx="0">
                  <c:v>5℃</c:v>
                </c:pt>
              </c:strCache>
            </c:strRef>
          </c:tx>
          <c:spPr>
            <a:solidFill>
              <a:schemeClr val="accent6">
                <a:lumMod val="80000"/>
                <a:lumOff val="20000"/>
              </a:schemeClr>
            </a:solidFill>
            <a:ln/>
            <a:effectLst/>
            <a:sp3d/>
          </c:spP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'4-P-I_map'!$E$16:$S$16</c:f>
              <c:numCache>
                <c:formatCode>0.0_ </c:formatCode>
                <c:ptCount val="15"/>
                <c:pt idx="0">
                  <c:v>0</c:v>
                </c:pt>
                <c:pt idx="1">
                  <c:v>118.35706267375119</c:v>
                </c:pt>
                <c:pt idx="2">
                  <c:v>114.90976958616618</c:v>
                </c:pt>
                <c:pt idx="3">
                  <c:v>97.173329019493437</c:v>
                </c:pt>
                <c:pt idx="4">
                  <c:v>78.20390229548488</c:v>
                </c:pt>
                <c:pt idx="5">
                  <c:v>69.769232049323819</c:v>
                </c:pt>
                <c:pt idx="6">
                  <c:v>66.004765889750928</c:v>
                </c:pt>
                <c:pt idx="7">
                  <c:v>61.472759113987806</c:v>
                </c:pt>
                <c:pt idx="8">
                  <c:v>51.042440504608741</c:v>
                </c:pt>
                <c:pt idx="9">
                  <c:v>40.612121895229691</c:v>
                </c:pt>
                <c:pt idx="10">
                  <c:v>32.689741959964742</c:v>
                </c:pt>
                <c:pt idx="11">
                  <c:v>29.420767763968268</c:v>
                </c:pt>
                <c:pt idx="12">
                  <c:v>22.0655758229762</c:v>
                </c:pt>
                <c:pt idx="13">
                  <c:v>0</c:v>
                </c:pt>
                <c:pt idx="14">
                  <c:v>0</c:v>
                </c:pt>
              </c:numCache>
            </c:numRef>
          </c:val>
          <c:extLst>
            <c:ext xmlns:c16="http://schemas.microsoft.com/office/drawing/2014/chart" uri="{C3380CC4-5D6E-409C-BE32-E72D297353CC}">
              <c16:uniqueId val="{00000008-36AB-41B1-A3B9-787D64786D01}"/>
            </c:ext>
          </c:extLst>
        </c:ser>
        <c:ser>
          <c:idx val="9"/>
          <c:order val="9"/>
          <c:tx>
            <c:strRef>
              <c:f>'4-P-I_map'!$D$17</c:f>
              <c:strCache>
                <c:ptCount val="1"/>
                <c:pt idx="0">
                  <c:v>10℃</c:v>
                </c:pt>
              </c:strCache>
            </c:strRef>
          </c:tx>
          <c:spPr>
            <a:solidFill>
              <a:schemeClr val="accent2">
                <a:lumMod val="80000"/>
              </a:schemeClr>
            </a:solidFill>
            <a:ln/>
            <a:effectLst/>
            <a:sp3d/>
          </c:spP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'4-P-I_map'!$E$17:$S$17</c:f>
              <c:numCache>
                <c:formatCode>0.0_ </c:formatCode>
                <c:ptCount val="15"/>
                <c:pt idx="0">
                  <c:v>0</c:v>
                </c:pt>
                <c:pt idx="1">
                  <c:v>168.39007734373422</c:v>
                </c:pt>
                <c:pt idx="2">
                  <c:v>163.48551198420796</c:v>
                </c:pt>
                <c:pt idx="3">
                  <c:v>139.22221753682518</c:v>
                </c:pt>
                <c:pt idx="4">
                  <c:v>114.95892308944239</c:v>
                </c:pt>
                <c:pt idx="5">
                  <c:v>102.70601612796291</c:v>
                </c:pt>
                <c:pt idx="6">
                  <c:v>96.623795914820221</c:v>
                </c:pt>
                <c:pt idx="7">
                  <c:v>90.16155953813076</c:v>
                </c:pt>
                <c:pt idx="8">
                  <c:v>74.160440476695413</c:v>
                </c:pt>
                <c:pt idx="9">
                  <c:v>57.965692890726793</c:v>
                </c:pt>
                <c:pt idx="10">
                  <c:v>48.011239697733302</c:v>
                </c:pt>
                <c:pt idx="11">
                  <c:v>43.210115727959973</c:v>
                </c:pt>
                <c:pt idx="12">
                  <c:v>32.407586795969976</c:v>
                </c:pt>
                <c:pt idx="13">
                  <c:v>0</c:v>
                </c:pt>
                <c:pt idx="14">
                  <c:v>0</c:v>
                </c:pt>
              </c:numCache>
            </c:numRef>
          </c:val>
          <c:extLst>
            <c:ext xmlns:c16="http://schemas.microsoft.com/office/drawing/2014/chart" uri="{C3380CC4-5D6E-409C-BE32-E72D297353CC}">
              <c16:uniqueId val="{00000009-36AB-41B1-A3B9-787D64786D01}"/>
            </c:ext>
          </c:extLst>
        </c:ser>
        <c:ser>
          <c:idx val="10"/>
          <c:order val="10"/>
          <c:tx>
            <c:strRef>
              <c:f>'4-P-I_map'!$D$18</c:f>
              <c:strCache>
                <c:ptCount val="1"/>
                <c:pt idx="0">
                  <c:v>15℃</c:v>
                </c:pt>
              </c:strCache>
            </c:strRef>
          </c:tx>
          <c:spPr>
            <a:solidFill>
              <a:schemeClr val="accent4">
                <a:lumMod val="80000"/>
              </a:schemeClr>
            </a:solidFill>
            <a:ln/>
            <a:effectLst/>
            <a:sp3d/>
          </c:spP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'4-P-I_map'!$E$18:$S$18</c:f>
              <c:numCache>
                <c:formatCode>0.0_ </c:formatCode>
                <c:ptCount val="15"/>
                <c:pt idx="0">
                  <c:v>0</c:v>
                </c:pt>
                <c:pt idx="1">
                  <c:v>231.87716613099008</c:v>
                </c:pt>
                <c:pt idx="2">
                  <c:v>223.24252996914922</c:v>
                </c:pt>
                <c:pt idx="3">
                  <c:v>189.69484682934217</c:v>
                </c:pt>
                <c:pt idx="4">
                  <c:v>152.91376513738652</c:v>
                </c:pt>
                <c:pt idx="5">
                  <c:v>136.37636115648067</c:v>
                </c:pt>
                <c:pt idx="6">
                  <c:v>127.37396487824404</c:v>
                </c:pt>
                <c:pt idx="7">
                  <c:v>117.92852428441752</c:v>
                </c:pt>
                <c:pt idx="8">
                  <c:v>102.44747264838689</c:v>
                </c:pt>
                <c:pt idx="9">
                  <c:v>79.04517622078049</c:v>
                </c:pt>
                <c:pt idx="10">
                  <c:v>63.236140976624398</c:v>
                </c:pt>
                <c:pt idx="11">
                  <c:v>56.912526878961962</c:v>
                </c:pt>
                <c:pt idx="12">
                  <c:v>42.684395159221474</c:v>
                </c:pt>
                <c:pt idx="13">
                  <c:v>0</c:v>
                </c:pt>
                <c:pt idx="14">
                  <c:v>0</c:v>
                </c:pt>
              </c:numCache>
            </c:numRef>
          </c:val>
          <c:extLst>
            <c:ext xmlns:c16="http://schemas.microsoft.com/office/drawing/2014/chart" uri="{C3380CC4-5D6E-409C-BE32-E72D297353CC}">
              <c16:uniqueId val="{0000000A-36AB-41B1-A3B9-787D64786D01}"/>
            </c:ext>
          </c:extLst>
        </c:ser>
        <c:ser>
          <c:idx val="11"/>
          <c:order val="11"/>
          <c:tx>
            <c:strRef>
              <c:f>'4-P-I_map'!$D$19</c:f>
              <c:strCache>
                <c:ptCount val="1"/>
                <c:pt idx="0">
                  <c:v>20℃</c:v>
                </c:pt>
              </c:strCache>
            </c:strRef>
          </c:tx>
          <c:spPr>
            <a:solidFill>
              <a:schemeClr val="accent6">
                <a:lumMod val="80000"/>
              </a:schemeClr>
            </a:solidFill>
            <a:ln/>
            <a:effectLst/>
            <a:sp3d/>
          </c:spP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'4-P-I_map'!$E$19:$S$19</c:f>
              <c:numCache>
                <c:formatCode>0.0_ </c:formatCode>
                <c:ptCount val="15"/>
                <c:pt idx="0">
                  <c:v>0</c:v>
                </c:pt>
                <c:pt idx="1">
                  <c:v>309.87794783807527</c:v>
                </c:pt>
                <c:pt idx="2">
                  <c:v>279.06878736821938</c:v>
                </c:pt>
                <c:pt idx="3">
                  <c:v>240.40256344297288</c:v>
                </c:pt>
                <c:pt idx="4">
                  <c:v>196.27257910345963</c:v>
                </c:pt>
                <c:pt idx="5">
                  <c:v>174.81715032696516</c:v>
                </c:pt>
                <c:pt idx="6">
                  <c:v>161.85761993830502</c:v>
                </c:pt>
                <c:pt idx="7">
                  <c:v>148.43208636811698</c:v>
                </c:pt>
                <c:pt idx="8">
                  <c:v>128.46616905246239</c:v>
                </c:pt>
                <c:pt idx="9">
                  <c:v>99.985470083101802</c:v>
                </c:pt>
                <c:pt idx="10">
                  <c:v>79.98837606648145</c:v>
                </c:pt>
                <c:pt idx="11">
                  <c:v>71.989538459833312</c:v>
                </c:pt>
                <c:pt idx="12">
                  <c:v>53.992153844874984</c:v>
                </c:pt>
                <c:pt idx="13">
                  <c:v>0</c:v>
                </c:pt>
                <c:pt idx="14">
                  <c:v>0</c:v>
                </c:pt>
              </c:numCache>
            </c:numRef>
          </c:val>
          <c:extLst>
            <c:ext xmlns:c16="http://schemas.microsoft.com/office/drawing/2014/chart" uri="{C3380CC4-5D6E-409C-BE32-E72D297353CC}">
              <c16:uniqueId val="{0000000B-36AB-41B1-A3B9-787D64786D01}"/>
            </c:ext>
          </c:extLst>
        </c:ser>
        <c:ser>
          <c:idx val="12"/>
          <c:order val="12"/>
          <c:tx>
            <c:strRef>
              <c:f>'4-P-I_map'!$D$20</c:f>
              <c:strCache>
                <c:ptCount val="1"/>
                <c:pt idx="0">
                  <c:v>25℃</c:v>
                </c:pt>
              </c:strCache>
            </c:strRef>
          </c:tx>
          <c:spPr>
            <a:solidFill>
              <a:schemeClr val="accent2">
                <a:lumMod val="60000"/>
                <a:lumOff val="40000"/>
              </a:schemeClr>
            </a:solidFill>
            <a:ln/>
            <a:effectLst/>
            <a:sp3d/>
          </c:spP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'4-P-I_map'!$E$20:$S$20</c:f>
              <c:numCache>
                <c:formatCode>0.0_ </c:formatCode>
                <c:ptCount val="15"/>
                <c:pt idx="0">
                  <c:v>0</c:v>
                </c:pt>
                <c:pt idx="1">
                  <c:v>402.8825842076443</c:v>
                </c:pt>
                <c:pt idx="2">
                  <c:v>379.80357746438347</c:v>
                </c:pt>
                <c:pt idx="3">
                  <c:v>331.95883460584128</c:v>
                </c:pt>
                <c:pt idx="4">
                  <c:v>274.62333953871644</c:v>
                </c:pt>
                <c:pt idx="5">
                  <c:v>244.12199194177904</c:v>
                </c:pt>
                <c:pt idx="6">
                  <c:v>223.76261985522655</c:v>
                </c:pt>
                <c:pt idx="7">
                  <c:v>200.01799547708191</c:v>
                </c:pt>
                <c:pt idx="8">
                  <c:v>171.59031075622735</c:v>
                </c:pt>
                <c:pt idx="9">
                  <c:v>137.13412630509757</c:v>
                </c:pt>
                <c:pt idx="10">
                  <c:v>109.70730104407806</c:v>
                </c:pt>
                <c:pt idx="11">
                  <c:v>98.736570939670258</c:v>
                </c:pt>
                <c:pt idx="12">
                  <c:v>73.09225994203571</c:v>
                </c:pt>
                <c:pt idx="13">
                  <c:v>0</c:v>
                </c:pt>
                <c:pt idx="14">
                  <c:v>0</c:v>
                </c:pt>
              </c:numCache>
            </c:numRef>
          </c:val>
          <c:extLst>
            <c:ext xmlns:c16="http://schemas.microsoft.com/office/drawing/2014/chart" uri="{C3380CC4-5D6E-409C-BE32-E72D297353CC}">
              <c16:uniqueId val="{0000000C-36AB-41B1-A3B9-787D64786D01}"/>
            </c:ext>
          </c:extLst>
        </c:ser>
        <c:ser>
          <c:idx val="13"/>
          <c:order val="13"/>
          <c:tx>
            <c:strRef>
              <c:f>'4-P-I_map'!$D$21</c:f>
              <c:strCache>
                <c:ptCount val="1"/>
                <c:pt idx="0">
                  <c:v>30℃</c:v>
                </c:pt>
              </c:strCache>
            </c:strRef>
          </c:tx>
          <c:spPr>
            <a:solidFill>
              <a:schemeClr val="accent4">
                <a:lumMod val="60000"/>
                <a:lumOff val="40000"/>
              </a:schemeClr>
            </a:solidFill>
            <a:ln/>
            <a:effectLst/>
            <a:sp3d/>
          </c:spP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'4-P-I_map'!$E$21:$S$21</c:f>
              <c:numCache>
                <c:formatCode>0.0_ </c:formatCode>
                <c:ptCount val="15"/>
                <c:pt idx="0">
                  <c:v>0</c:v>
                </c:pt>
                <c:pt idx="1">
                  <c:v>449.31646316477224</c:v>
                </c:pt>
                <c:pt idx="2">
                  <c:v>379.80357746438347</c:v>
                </c:pt>
                <c:pt idx="3">
                  <c:v>331.95883460584128</c:v>
                </c:pt>
                <c:pt idx="4">
                  <c:v>274.62333953871644</c:v>
                </c:pt>
                <c:pt idx="5">
                  <c:v>244.12199194177904</c:v>
                </c:pt>
                <c:pt idx="6">
                  <c:v>223.76261985522655</c:v>
                </c:pt>
                <c:pt idx="7">
                  <c:v>202.94308444110942</c:v>
                </c:pt>
                <c:pt idx="8">
                  <c:v>174.7680184308382</c:v>
                </c:pt>
                <c:pt idx="9">
                  <c:v>137.13412630509757</c:v>
                </c:pt>
                <c:pt idx="10">
                  <c:v>109.70730104407806</c:v>
                </c:pt>
                <c:pt idx="11">
                  <c:v>98.736570939670258</c:v>
                </c:pt>
                <c:pt idx="12">
                  <c:v>73.09225994203571</c:v>
                </c:pt>
                <c:pt idx="13">
                  <c:v>0</c:v>
                </c:pt>
                <c:pt idx="14">
                  <c:v>0</c:v>
                </c:pt>
              </c:numCache>
            </c:numRef>
          </c:val>
          <c:extLst>
            <c:ext xmlns:c16="http://schemas.microsoft.com/office/drawing/2014/chart" uri="{C3380CC4-5D6E-409C-BE32-E72D297353CC}">
              <c16:uniqueId val="{0000000D-36AB-41B1-A3B9-787D64786D01}"/>
            </c:ext>
          </c:extLst>
        </c:ser>
        <c:ser>
          <c:idx val="14"/>
          <c:order val="14"/>
          <c:tx>
            <c:strRef>
              <c:f>'4-P-I_map'!$D$22</c:f>
              <c:strCache>
                <c:ptCount val="1"/>
                <c:pt idx="0">
                  <c:v>35℃</c:v>
                </c:pt>
              </c:strCache>
            </c:strRef>
          </c:tx>
          <c:spPr>
            <a:solidFill>
              <a:schemeClr val="accent6">
                <a:lumMod val="60000"/>
                <a:lumOff val="40000"/>
              </a:schemeClr>
            </a:solidFill>
            <a:ln/>
            <a:effectLst/>
            <a:sp3d/>
          </c:spP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'4-P-I_map'!$E$22:$S$22</c:f>
              <c:numCache>
                <c:formatCode>0.0_ </c:formatCode>
                <c:ptCount val="15"/>
                <c:pt idx="0">
                  <c:v>0</c:v>
                </c:pt>
                <c:pt idx="1">
                  <c:v>449.31646316477224</c:v>
                </c:pt>
                <c:pt idx="2">
                  <c:v>379.80357746438347</c:v>
                </c:pt>
                <c:pt idx="3">
                  <c:v>331.95883460584128</c:v>
                </c:pt>
                <c:pt idx="4">
                  <c:v>274.62333953871644</c:v>
                </c:pt>
                <c:pt idx="5">
                  <c:v>244.12199194177904</c:v>
                </c:pt>
                <c:pt idx="6">
                  <c:v>223.76261985522655</c:v>
                </c:pt>
                <c:pt idx="7">
                  <c:v>202.94308444110942</c:v>
                </c:pt>
                <c:pt idx="8">
                  <c:v>174.7680184308382</c:v>
                </c:pt>
                <c:pt idx="9">
                  <c:v>137.13412630509757</c:v>
                </c:pt>
                <c:pt idx="10">
                  <c:v>109.70730104407806</c:v>
                </c:pt>
                <c:pt idx="11">
                  <c:v>98.736570939670301</c:v>
                </c:pt>
                <c:pt idx="12">
                  <c:v>73.09225994203571</c:v>
                </c:pt>
                <c:pt idx="13">
                  <c:v>0</c:v>
                </c:pt>
                <c:pt idx="14">
                  <c:v>0</c:v>
                </c:pt>
              </c:numCache>
            </c:numRef>
          </c:val>
          <c:extLst>
            <c:ext xmlns:c16="http://schemas.microsoft.com/office/drawing/2014/chart" uri="{C3380CC4-5D6E-409C-BE32-E72D297353CC}">
              <c16:uniqueId val="{0000000E-36AB-41B1-A3B9-787D64786D01}"/>
            </c:ext>
          </c:extLst>
        </c:ser>
        <c:ser>
          <c:idx val="15"/>
          <c:order val="15"/>
          <c:tx>
            <c:strRef>
              <c:f>'4-P-I_map'!$D$23</c:f>
              <c:strCache>
                <c:ptCount val="1"/>
                <c:pt idx="0">
                  <c:v>40℃</c:v>
                </c:pt>
              </c:strCache>
            </c:strRef>
          </c:tx>
          <c:spPr>
            <a:solidFill>
              <a:schemeClr val="accent2">
                <a:lumMod val="50000"/>
              </a:schemeClr>
            </a:solidFill>
            <a:ln/>
            <a:effectLst/>
            <a:sp3d/>
          </c:spP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'4-P-I_map'!$E$23:$S$23</c:f>
              <c:numCache>
                <c:formatCode>0.0_ </c:formatCode>
                <c:ptCount val="15"/>
                <c:pt idx="0">
                  <c:v>0</c:v>
                </c:pt>
                <c:pt idx="1">
                  <c:v>359.45317053181782</c:v>
                </c:pt>
                <c:pt idx="2">
                  <c:v>303.84286197150681</c:v>
                </c:pt>
                <c:pt idx="3">
                  <c:v>265.56706768467302</c:v>
                </c:pt>
                <c:pt idx="4">
                  <c:v>219.69867163097317</c:v>
                </c:pt>
                <c:pt idx="5">
                  <c:v>195.29759355342324</c:v>
                </c:pt>
                <c:pt idx="6">
                  <c:v>179.01009588418125</c:v>
                </c:pt>
                <c:pt idx="7">
                  <c:v>162.35446755288754</c:v>
                </c:pt>
                <c:pt idx="8">
                  <c:v>139.81441474467056</c:v>
                </c:pt>
                <c:pt idx="9">
                  <c:v>109.70730104407806</c:v>
                </c:pt>
                <c:pt idx="10">
                  <c:v>87.765840835262452</c:v>
                </c:pt>
                <c:pt idx="11">
                  <c:v>78.989256751736207</c:v>
                </c:pt>
                <c:pt idx="12">
                  <c:v>58.473807953628572</c:v>
                </c:pt>
                <c:pt idx="13">
                  <c:v>0</c:v>
                </c:pt>
                <c:pt idx="14">
                  <c:v>0</c:v>
                </c:pt>
              </c:numCache>
            </c:numRef>
          </c:val>
          <c:extLst>
            <c:ext xmlns:c16="http://schemas.microsoft.com/office/drawing/2014/chart" uri="{C3380CC4-5D6E-409C-BE32-E72D297353CC}">
              <c16:uniqueId val="{0000000F-36AB-41B1-A3B9-787D64786D01}"/>
            </c:ext>
          </c:extLst>
        </c:ser>
        <c:ser>
          <c:idx val="16"/>
          <c:order val="16"/>
          <c:tx>
            <c:strRef>
              <c:f>'4-P-I_map'!$D$24</c:f>
              <c:strCache>
                <c:ptCount val="1"/>
                <c:pt idx="0">
                  <c:v>45℃</c:v>
                </c:pt>
              </c:strCache>
            </c:strRef>
          </c:tx>
          <c:spPr>
            <a:solidFill>
              <a:schemeClr val="accent4">
                <a:lumMod val="50000"/>
              </a:schemeClr>
            </a:solidFill>
            <a:ln/>
            <a:effectLst/>
            <a:sp3d/>
          </c:spP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'4-P-I_map'!$E$24:$S$24</c:f>
              <c:numCache>
                <c:formatCode>0.0_ </c:formatCode>
                <c:ptCount val="15"/>
                <c:pt idx="0">
                  <c:v>0</c:v>
                </c:pt>
                <c:pt idx="1">
                  <c:v>314.52152421534055</c:v>
                </c:pt>
                <c:pt idx="2">
                  <c:v>265.86250422506839</c:v>
                </c:pt>
                <c:pt idx="3">
                  <c:v>232.37118422408886</c:v>
                </c:pt>
                <c:pt idx="4">
                  <c:v>192.23633767710149</c:v>
                </c:pt>
                <c:pt idx="5">
                  <c:v>170.88539435924531</c:v>
                </c:pt>
                <c:pt idx="6">
                  <c:v>156.63383389865857</c:v>
                </c:pt>
                <c:pt idx="7">
                  <c:v>142.06015910877659</c:v>
                </c:pt>
                <c:pt idx="8">
                  <c:v>122.33761290158672</c:v>
                </c:pt>
                <c:pt idx="9">
                  <c:v>95.993888413568286</c:v>
                </c:pt>
                <c:pt idx="10">
                  <c:v>76.795110730854645</c:v>
                </c:pt>
                <c:pt idx="11">
                  <c:v>69.115599657769181</c:v>
                </c:pt>
                <c:pt idx="12">
                  <c:v>51.164581959424993</c:v>
                </c:pt>
                <c:pt idx="13">
                  <c:v>0</c:v>
                </c:pt>
                <c:pt idx="14">
                  <c:v>0</c:v>
                </c:pt>
              </c:numCache>
            </c:numRef>
          </c:val>
          <c:extLst>
            <c:ext xmlns:c16="http://schemas.microsoft.com/office/drawing/2014/chart" uri="{C3380CC4-5D6E-409C-BE32-E72D297353CC}">
              <c16:uniqueId val="{00000010-36AB-41B1-A3B9-787D64786D01}"/>
            </c:ext>
          </c:extLst>
        </c:ser>
        <c:ser>
          <c:idx val="17"/>
          <c:order val="17"/>
          <c:tx>
            <c:strRef>
              <c:f>'4-P-I_map'!$D$25</c:f>
              <c:strCache>
                <c:ptCount val="1"/>
                <c:pt idx="0">
                  <c:v>50℃</c:v>
                </c:pt>
              </c:strCache>
            </c:strRef>
          </c:tx>
          <c:spPr>
            <a:solidFill>
              <a:schemeClr val="accent6">
                <a:lumMod val="50000"/>
              </a:schemeClr>
            </a:solidFill>
            <a:ln/>
            <a:effectLst/>
            <a:sp3d/>
          </c:spP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'4-P-I_map'!$E$25:$S$25</c:f>
              <c:numCache>
                <c:formatCode>0.0_ </c:formatCode>
                <c:ptCount val="15"/>
                <c:pt idx="0">
                  <c:v>0</c:v>
                </c:pt>
                <c:pt idx="1">
                  <c:v>269.58987789886334</c:v>
                </c:pt>
                <c:pt idx="2">
                  <c:v>227.88214647863006</c:v>
                </c:pt>
                <c:pt idx="3">
                  <c:v>199.17530076350477</c:v>
                </c:pt>
                <c:pt idx="4">
                  <c:v>164.77400372322987</c:v>
                </c:pt>
                <c:pt idx="5">
                  <c:v>146.47319516506741</c:v>
                </c:pt>
                <c:pt idx="6">
                  <c:v>134.25757191313593</c:v>
                </c:pt>
                <c:pt idx="7">
                  <c:v>121.76585066466565</c:v>
                </c:pt>
                <c:pt idx="8">
                  <c:v>104.86081105850292</c:v>
                </c:pt>
                <c:pt idx="9">
                  <c:v>82.280475783058534</c:v>
                </c:pt>
                <c:pt idx="10">
                  <c:v>65.824380626446839</c:v>
                </c:pt>
                <c:pt idx="11">
                  <c:v>59.241942563802155</c:v>
                </c:pt>
                <c:pt idx="12">
                  <c:v>43.855355965221428</c:v>
                </c:pt>
                <c:pt idx="13">
                  <c:v>0</c:v>
                </c:pt>
                <c:pt idx="14">
                  <c:v>0</c:v>
                </c:pt>
              </c:numCache>
            </c:numRef>
          </c:val>
          <c:extLst>
            <c:ext xmlns:c16="http://schemas.microsoft.com/office/drawing/2014/chart" uri="{C3380CC4-5D6E-409C-BE32-E72D297353CC}">
              <c16:uniqueId val="{00000011-36AB-41B1-A3B9-787D64786D01}"/>
            </c:ext>
          </c:extLst>
        </c:ser>
        <c:ser>
          <c:idx val="18"/>
          <c:order val="18"/>
          <c:tx>
            <c:strRef>
              <c:f>'4-P-I_map'!$D$26</c:f>
              <c:strCache>
                <c:ptCount val="1"/>
                <c:pt idx="0">
                  <c:v>55℃</c:v>
                </c:pt>
              </c:strCache>
            </c:strRef>
          </c:tx>
          <c:spPr>
            <a:solidFill>
              <a:schemeClr val="accent2">
                <a:lumMod val="70000"/>
                <a:lumOff val="30000"/>
              </a:schemeClr>
            </a:solidFill>
            <a:ln/>
            <a:effectLst/>
            <a:sp3d/>
          </c:spP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'4-P-I_map'!$E$26:$S$26</c:f>
              <c:numCache>
                <c:formatCode>0.0_ </c:formatCode>
                <c:ptCount val="15"/>
                <c:pt idx="0">
                  <c:v>0</c:v>
                </c:pt>
                <c:pt idx="1">
                  <c:v>20.526000000000003</c:v>
                </c:pt>
                <c:pt idx="2">
                  <c:v>20.526000000000003</c:v>
                </c:pt>
                <c:pt idx="3">
                  <c:v>20.526000000000003</c:v>
                </c:pt>
                <c:pt idx="4">
                  <c:v>20.526000000000003</c:v>
                </c:pt>
                <c:pt idx="5">
                  <c:v>20.526000000000003</c:v>
                </c:pt>
                <c:pt idx="6">
                  <c:v>20.526000000000003</c:v>
                </c:pt>
                <c:pt idx="7">
                  <c:v>20.526000000000003</c:v>
                </c:pt>
                <c:pt idx="8">
                  <c:v>20.526000000000003</c:v>
                </c:pt>
                <c:pt idx="9">
                  <c:v>20.526000000000003</c:v>
                </c:pt>
                <c:pt idx="10">
                  <c:v>20.526000000000003</c:v>
                </c:pt>
                <c:pt idx="11">
                  <c:v>20.526000000000003</c:v>
                </c:pt>
                <c:pt idx="12">
                  <c:v>20.526000000000003</c:v>
                </c:pt>
                <c:pt idx="13">
                  <c:v>0</c:v>
                </c:pt>
                <c:pt idx="14">
                  <c:v>0</c:v>
                </c:pt>
              </c:numCache>
            </c:numRef>
          </c:val>
          <c:extLst>
            <c:ext xmlns:c16="http://schemas.microsoft.com/office/drawing/2014/chart" uri="{C3380CC4-5D6E-409C-BE32-E72D297353CC}">
              <c16:uniqueId val="{00000012-36AB-41B1-A3B9-787D64786D01}"/>
            </c:ext>
          </c:extLst>
        </c:ser>
        <c:ser>
          <c:idx val="19"/>
          <c:order val="19"/>
          <c:tx>
            <c:strRef>
              <c:f>'4-P-I_map'!$D$27</c:f>
              <c:strCache>
                <c:ptCount val="1"/>
                <c:pt idx="0">
                  <c:v>60℃</c:v>
                </c:pt>
              </c:strCache>
            </c:strRef>
          </c:tx>
          <c:spPr>
            <a:solidFill>
              <a:schemeClr val="accent4">
                <a:lumMod val="70000"/>
                <a:lumOff val="30000"/>
              </a:schemeClr>
            </a:solidFill>
            <a:ln/>
            <a:effectLst/>
            <a:sp3d/>
          </c:spPr>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'4-P-I_map'!$E$27:$S$27</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36AB-41B1-A3B9-787D64786D01}"/>
            </c:ext>
          </c:extLst>
        </c:ser>
        <c:ser>
          <c:idx val="20"/>
          <c:order val="20"/>
          <c:tx>
            <c:strRef>
              <c:f>'4-P-I_map'!$D$28</c:f>
              <c:strCache>
                <c:ptCount val="1"/>
                <c:pt idx="0">
                  <c:v>65℃</c:v>
                </c:pt>
              </c:strCache>
            </c:strRef>
          </c:tx>
          <c:cat>
            <c:strRef>
              <c:f>'4-P-I_map'!$E$7:$S$7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'4-P-I_map'!$E$28:$S$28</c:f>
              <c:numCache>
                <c:formatCode>[Red][&lt;0]"NA";0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36AB-41B1-A3B9-787D64786D01}"/>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572679296"/>
        <c:axId val="572680832"/>
        <c:axId val="522248640"/>
      </c:surface3DChart>
      <c:catAx>
        <c:axId val="572679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2680832"/>
        <c:crosses val="autoZero"/>
        <c:auto val="1"/>
        <c:lblAlgn val="ctr"/>
        <c:lblOffset val="100"/>
        <c:noMultiLvlLbl val="0"/>
      </c:catAx>
      <c:valAx>
        <c:axId val="572680832"/>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2679296"/>
        <c:crosses val="autoZero"/>
        <c:crossBetween val="midCat"/>
      </c:valAx>
      <c:serAx>
        <c:axId val="52224864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2680832"/>
        <c:crosses val="autoZero"/>
      </c:serAx>
      <c:spPr>
        <a:noFill/>
        <a:ln>
          <a:noFill/>
        </a:ln>
        <a:effectLst/>
      </c:spPr>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'4-P-I_map'!$V$191</c:f>
              <c:strCache>
                <c:ptCount val="1"/>
                <c:pt idx="0">
                  <c:v>&lt; -30℃</c:v>
                </c:pt>
              </c:strCache>
            </c:strRef>
          </c:tx>
          <c:spPr>
            <a:solidFill>
              <a:schemeClr val="accent2"/>
            </a:solidFill>
            <a:ln/>
            <a:effectLst/>
            <a:sp3d/>
          </c:spP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'4-P-I_map'!$W$191:$AK$191</c:f>
              <c:numCache>
                <c:formatCode>0.0_ </c:formatCode>
                <c:ptCount val="15"/>
                <c:pt idx="0">
                  <c:v>0</c:v>
                </c:pt>
                <c:pt idx="1">
                  <c:v>0</c:v>
                </c:pt>
                <c:pt idx="2">
                  <c:v>6.9286588136110545</c:v>
                </c:pt>
                <c:pt idx="3">
                  <c:v>9.6643806655316205</c:v>
                </c:pt>
                <c:pt idx="4">
                  <c:v>12.306844991825239</c:v>
                </c:pt>
                <c:pt idx="5">
                  <c:v>15.999644395961573</c:v>
                </c:pt>
                <c:pt idx="6">
                  <c:v>21.699007269814448</c:v>
                </c:pt>
                <c:pt idx="7">
                  <c:v>30.974497959490787</c:v>
                </c:pt>
                <c:pt idx="8">
                  <c:v>36.73133504549191</c:v>
                </c:pt>
                <c:pt idx="9">
                  <c:v>44.951507568511495</c:v>
                </c:pt>
                <c:pt idx="10">
                  <c:v>56.57738966505039</c:v>
                </c:pt>
                <c:pt idx="11">
                  <c:v>75.689861842806707</c:v>
                </c:pt>
                <c:pt idx="12">
                  <c:v>76.408467346998506</c:v>
                </c:pt>
                <c:pt idx="13">
                  <c:v>80.788142692322197</c:v>
                </c:pt>
                <c:pt idx="14">
                  <c:v>0</c:v>
                </c:pt>
              </c:numCache>
            </c:numRef>
          </c:val>
          <c:extLst>
            <c:ext xmlns:c16="http://schemas.microsoft.com/office/drawing/2014/chart" uri="{C3380CC4-5D6E-409C-BE32-E72D297353CC}">
              <c16:uniqueId val="{00000000-9C44-4946-8D5D-F8AA5B56CD95}"/>
            </c:ext>
          </c:extLst>
        </c:ser>
        <c:ser>
          <c:idx val="1"/>
          <c:order val="1"/>
          <c:tx>
            <c:strRef>
              <c:f>'4-P-I_map'!$V$192</c:f>
              <c:strCache>
                <c:ptCount val="1"/>
                <c:pt idx="0">
                  <c:v>-30℃</c:v>
                </c:pt>
              </c:strCache>
            </c:strRef>
          </c:tx>
          <c:spPr>
            <a:solidFill>
              <a:schemeClr val="accent4"/>
            </a:solidFill>
            <a:ln/>
            <a:effectLst/>
            <a:sp3d/>
          </c:spP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'4-P-I_map'!$W$192:$AK$192</c:f>
              <c:numCache>
                <c:formatCode>0.0_ </c:formatCode>
                <c:ptCount val="15"/>
                <c:pt idx="0">
                  <c:v>0</c:v>
                </c:pt>
                <c:pt idx="1">
                  <c:v>0</c:v>
                </c:pt>
                <c:pt idx="2">
                  <c:v>10.392988220416582</c:v>
                </c:pt>
                <c:pt idx="3">
                  <c:v>14.496570998297431</c:v>
                </c:pt>
                <c:pt idx="4">
                  <c:v>18.460267487737859</c:v>
                </c:pt>
                <c:pt idx="5">
                  <c:v>23.999466593942365</c:v>
                </c:pt>
                <c:pt idx="6">
                  <c:v>32.548510904721667</c:v>
                </c:pt>
                <c:pt idx="7">
                  <c:v>49.056259266613992</c:v>
                </c:pt>
                <c:pt idx="8">
                  <c:v>57.479915147036806</c:v>
                </c:pt>
                <c:pt idx="9">
                  <c:v>69.179886078382168</c:v>
                </c:pt>
                <c:pt idx="10">
                  <c:v>84.941778577148213</c:v>
                </c:pt>
                <c:pt idx="11">
                  <c:v>110.00496524329692</c:v>
                </c:pt>
                <c:pt idx="12">
                  <c:v>110.1456471367097</c:v>
                </c:pt>
                <c:pt idx="13">
                  <c:v>120.3037073816617</c:v>
                </c:pt>
                <c:pt idx="14">
                  <c:v>0</c:v>
                </c:pt>
              </c:numCache>
            </c:numRef>
          </c:val>
          <c:extLst>
            <c:ext xmlns:c16="http://schemas.microsoft.com/office/drawing/2014/chart" uri="{C3380CC4-5D6E-409C-BE32-E72D297353CC}">
              <c16:uniqueId val="{00000001-9C44-4946-8D5D-F8AA5B56CD95}"/>
            </c:ext>
          </c:extLst>
        </c:ser>
        <c:ser>
          <c:idx val="2"/>
          <c:order val="2"/>
          <c:tx>
            <c:strRef>
              <c:f>'4-P-I_map'!$V$193</c:f>
              <c:strCache>
                <c:ptCount val="1"/>
                <c:pt idx="0">
                  <c:v>-25℃</c:v>
                </c:pt>
              </c:strCache>
            </c:strRef>
          </c:tx>
          <c:spPr>
            <a:solidFill>
              <a:schemeClr val="accent6"/>
            </a:solidFill>
            <a:ln/>
            <a:effectLst/>
            <a:sp3d/>
          </c:spP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'4-P-I_map'!$W$193:$AK$193</c:f>
              <c:numCache>
                <c:formatCode>0.0_ </c:formatCode>
                <c:ptCount val="15"/>
                <c:pt idx="0">
                  <c:v>0</c:v>
                </c:pt>
                <c:pt idx="1">
                  <c:v>0</c:v>
                </c:pt>
                <c:pt idx="2">
                  <c:v>12.549323986107007</c:v>
                </c:pt>
                <c:pt idx="3">
                  <c:v>17.510725672150066</c:v>
                </c:pt>
                <c:pt idx="4">
                  <c:v>24.254537671993365</c:v>
                </c:pt>
                <c:pt idx="5">
                  <c:v>36.350424990432941</c:v>
                </c:pt>
                <c:pt idx="6">
                  <c:v>49.092163222506386</c:v>
                </c:pt>
                <c:pt idx="7">
                  <c:v>67.993701856935019</c:v>
                </c:pt>
                <c:pt idx="8">
                  <c:v>82.593413516312083</c:v>
                </c:pt>
                <c:pt idx="9">
                  <c:v>96.416753786771025</c:v>
                </c:pt>
                <c:pt idx="10">
                  <c:v>113.42431450997906</c:v>
                </c:pt>
                <c:pt idx="11">
                  <c:v>137.72673973309125</c:v>
                </c:pt>
                <c:pt idx="12">
                  <c:v>137.9028741328101</c:v>
                </c:pt>
                <c:pt idx="13">
                  <c:v>150.62081387721463</c:v>
                </c:pt>
                <c:pt idx="14">
                  <c:v>0</c:v>
                </c:pt>
              </c:numCache>
            </c:numRef>
          </c:val>
          <c:extLst>
            <c:ext xmlns:c16="http://schemas.microsoft.com/office/drawing/2014/chart" uri="{C3380CC4-5D6E-409C-BE32-E72D297353CC}">
              <c16:uniqueId val="{00000002-9C44-4946-8D5D-F8AA5B56CD95}"/>
            </c:ext>
          </c:extLst>
        </c:ser>
        <c:ser>
          <c:idx val="3"/>
          <c:order val="3"/>
          <c:tx>
            <c:strRef>
              <c:f>'4-P-I_map'!$V$194</c:f>
              <c:strCache>
                <c:ptCount val="1"/>
                <c:pt idx="0">
                  <c:v>-20℃</c:v>
                </c:pt>
              </c:strCache>
            </c:strRef>
          </c:tx>
          <c:spPr>
            <a:solidFill>
              <a:schemeClr val="accent2">
                <a:lumMod val="60000"/>
              </a:schemeClr>
            </a:solidFill>
            <a:ln/>
            <a:effectLst/>
            <a:sp3d/>
          </c:spP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'4-P-I_map'!$W$194:$AK$194</c:f>
              <c:numCache>
                <c:formatCode>0.0_ </c:formatCode>
                <c:ptCount val="15"/>
                <c:pt idx="0">
                  <c:v>0</c:v>
                </c:pt>
                <c:pt idx="1">
                  <c:v>0</c:v>
                </c:pt>
                <c:pt idx="2">
                  <c:v>15.086624372311061</c:v>
                </c:pt>
                <c:pt idx="3">
                  <c:v>21.191946973966317</c:v>
                </c:pt>
                <c:pt idx="4">
                  <c:v>31.135588701018836</c:v>
                </c:pt>
                <c:pt idx="5">
                  <c:v>52.7285483963216</c:v>
                </c:pt>
                <c:pt idx="6">
                  <c:v>65.557375537131392</c:v>
                </c:pt>
                <c:pt idx="7">
                  <c:v>85.937203807449251</c:v>
                </c:pt>
                <c:pt idx="8">
                  <c:v>118.69159388131449</c:v>
                </c:pt>
                <c:pt idx="9">
                  <c:v>145.56982765431317</c:v>
                </c:pt>
                <c:pt idx="10">
                  <c:v>170.64456689698741</c:v>
                </c:pt>
                <c:pt idx="11">
                  <c:v>184.1278282802418</c:v>
                </c:pt>
                <c:pt idx="12">
                  <c:v>184.36330357406291</c:v>
                </c:pt>
                <c:pt idx="13">
                  <c:v>201.36600493673473</c:v>
                </c:pt>
                <c:pt idx="14">
                  <c:v>0</c:v>
                </c:pt>
              </c:numCache>
            </c:numRef>
          </c:val>
          <c:extLst>
            <c:ext xmlns:c16="http://schemas.microsoft.com/office/drawing/2014/chart" uri="{C3380CC4-5D6E-409C-BE32-E72D297353CC}">
              <c16:uniqueId val="{00000003-9C44-4946-8D5D-F8AA5B56CD95}"/>
            </c:ext>
          </c:extLst>
        </c:ser>
        <c:ser>
          <c:idx val="4"/>
          <c:order val="4"/>
          <c:tx>
            <c:strRef>
              <c:f>'4-P-I_map'!$V$195</c:f>
              <c:strCache>
                <c:ptCount val="1"/>
                <c:pt idx="0">
                  <c:v>-15℃</c:v>
                </c:pt>
              </c:strCache>
            </c:strRef>
          </c:tx>
          <c:spPr>
            <a:solidFill>
              <a:schemeClr val="accent4">
                <a:lumMod val="60000"/>
              </a:schemeClr>
            </a:solidFill>
            <a:ln/>
            <a:effectLst/>
            <a:sp3d/>
          </c:spP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'4-P-I_map'!$W$195:$AK$195</c:f>
              <c:numCache>
                <c:formatCode>0.0_ </c:formatCode>
                <c:ptCount val="15"/>
                <c:pt idx="0">
                  <c:v>0</c:v>
                </c:pt>
                <c:pt idx="1">
                  <c:v>0</c:v>
                </c:pt>
                <c:pt idx="2">
                  <c:v>16.816014327491093</c:v>
                </c:pt>
                <c:pt idx="3">
                  <c:v>30.1656111157452</c:v>
                </c:pt>
                <c:pt idx="4">
                  <c:v>46.355026309098356</c:v>
                </c:pt>
                <c:pt idx="5">
                  <c:v>81.519232575849799</c:v>
                </c:pt>
                <c:pt idx="6">
                  <c:v>99.08223252747112</c:v>
                </c:pt>
                <c:pt idx="7">
                  <c:v>126.78113326157259</c:v>
                </c:pt>
                <c:pt idx="8">
                  <c:v>153.17098687944093</c:v>
                </c:pt>
                <c:pt idx="9">
                  <c:v>185.38044375491876</c:v>
                </c:pt>
                <c:pt idx="10">
                  <c:v>210.66812284063315</c:v>
                </c:pt>
                <c:pt idx="11">
                  <c:v>230.39697053225453</c:v>
                </c:pt>
                <c:pt idx="12">
                  <c:v>230.69161797820718</c:v>
                </c:pt>
                <c:pt idx="13">
                  <c:v>251.96689679625746</c:v>
                </c:pt>
                <c:pt idx="14">
                  <c:v>0</c:v>
                </c:pt>
              </c:numCache>
            </c:numRef>
          </c:val>
          <c:extLst>
            <c:ext xmlns:c16="http://schemas.microsoft.com/office/drawing/2014/chart" uri="{C3380CC4-5D6E-409C-BE32-E72D297353CC}">
              <c16:uniqueId val="{00000004-9C44-4946-8D5D-F8AA5B56CD95}"/>
            </c:ext>
          </c:extLst>
        </c:ser>
        <c:ser>
          <c:idx val="5"/>
          <c:order val="5"/>
          <c:tx>
            <c:strRef>
              <c:f>'4-P-I_map'!$V$196</c:f>
              <c:strCache>
                <c:ptCount val="1"/>
                <c:pt idx="0">
                  <c:v>-10℃</c:v>
                </c:pt>
              </c:strCache>
            </c:strRef>
          </c:tx>
          <c:spPr>
            <a:solidFill>
              <a:schemeClr val="accent6">
                <a:lumMod val="60000"/>
              </a:schemeClr>
            </a:solidFill>
            <a:ln/>
            <a:effectLst/>
            <a:sp3d/>
          </c:spP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'4-P-I_map'!$W$196:$AK$196</c:f>
              <c:numCache>
                <c:formatCode>0.0_ </c:formatCode>
                <c:ptCount val="15"/>
                <c:pt idx="0">
                  <c:v>0</c:v>
                </c:pt>
                <c:pt idx="1">
                  <c:v>0</c:v>
                </c:pt>
                <c:pt idx="2">
                  <c:v>20.044126101159932</c:v>
                </c:pt>
                <c:pt idx="3">
                  <c:v>36.579062556641695</c:v>
                </c:pt>
                <c:pt idx="4">
                  <c:v>57.79634676766171</c:v>
                </c:pt>
                <c:pt idx="5">
                  <c:v>104.02260009096355</c:v>
                </c:pt>
                <c:pt idx="6">
                  <c:v>124.30246250908614</c:v>
                </c:pt>
                <c:pt idx="7">
                  <c:v>155.23984586932139</c:v>
                </c:pt>
                <c:pt idx="8">
                  <c:v>185.2672870021033</c:v>
                </c:pt>
                <c:pt idx="9">
                  <c:v>220.81873299760434</c:v>
                </c:pt>
                <c:pt idx="10">
                  <c:v>255.9877203392839</c:v>
                </c:pt>
                <c:pt idx="11">
                  <c:v>280</c:v>
                </c:pt>
                <c:pt idx="12">
                  <c:v>280</c:v>
                </c:pt>
                <c:pt idx="13">
                  <c:v>280</c:v>
                </c:pt>
                <c:pt idx="14">
                  <c:v>0</c:v>
                </c:pt>
              </c:numCache>
            </c:numRef>
          </c:val>
          <c:extLst>
            <c:ext xmlns:c16="http://schemas.microsoft.com/office/drawing/2014/chart" uri="{C3380CC4-5D6E-409C-BE32-E72D297353CC}">
              <c16:uniqueId val="{00000005-9C44-4946-8D5D-F8AA5B56CD95}"/>
            </c:ext>
          </c:extLst>
        </c:ser>
        <c:ser>
          <c:idx val="6"/>
          <c:order val="6"/>
          <c:tx>
            <c:strRef>
              <c:f>'4-P-I_map'!$V$197</c:f>
              <c:strCache>
                <c:ptCount val="1"/>
                <c:pt idx="0">
                  <c:v>-5℃</c:v>
                </c:pt>
              </c:strCache>
            </c:strRef>
          </c:tx>
          <c:spPr>
            <a:solidFill>
              <a:schemeClr val="accent2">
                <a:lumMod val="80000"/>
                <a:lumOff val="20000"/>
              </a:schemeClr>
            </a:solidFill>
            <a:ln/>
            <a:effectLst/>
            <a:sp3d/>
          </c:spP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'4-P-I_map'!$W$197:$AK$197</c:f>
              <c:numCache>
                <c:formatCode>0.0_ </c:formatCode>
                <c:ptCount val="15"/>
                <c:pt idx="0">
                  <c:v>0</c:v>
                </c:pt>
                <c:pt idx="1">
                  <c:v>0</c:v>
                </c:pt>
                <c:pt idx="2">
                  <c:v>23.793415827881784</c:v>
                </c:pt>
                <c:pt idx="3">
                  <c:v>44.366067968873274</c:v>
                </c:pt>
                <c:pt idx="4">
                  <c:v>71.369027679119043</c:v>
                </c:pt>
                <c:pt idx="5">
                  <c:v>130.5202507047473</c:v>
                </c:pt>
                <c:pt idx="6">
                  <c:v>153.46374612947301</c:v>
                </c:pt>
                <c:pt idx="7">
                  <c:v>187.4554115044352</c:v>
                </c:pt>
                <c:pt idx="8">
                  <c:v>221.17021700815272</c:v>
                </c:pt>
                <c:pt idx="9">
                  <c:v>259.97065331457196</c:v>
                </c:pt>
                <c:pt idx="10">
                  <c:v>280</c:v>
                </c:pt>
                <c:pt idx="11">
                  <c:v>280</c:v>
                </c:pt>
                <c:pt idx="12">
                  <c:v>280</c:v>
                </c:pt>
                <c:pt idx="13">
                  <c:v>280</c:v>
                </c:pt>
                <c:pt idx="14">
                  <c:v>0</c:v>
                </c:pt>
              </c:numCache>
            </c:numRef>
          </c:val>
          <c:extLst>
            <c:ext xmlns:c16="http://schemas.microsoft.com/office/drawing/2014/chart" uri="{C3380CC4-5D6E-409C-BE32-E72D297353CC}">
              <c16:uniqueId val="{00000006-9C44-4946-8D5D-F8AA5B56CD95}"/>
            </c:ext>
          </c:extLst>
        </c:ser>
        <c:ser>
          <c:idx val="7"/>
          <c:order val="7"/>
          <c:tx>
            <c:strRef>
              <c:f>'4-P-I_map'!$V$198</c:f>
              <c:strCache>
                <c:ptCount val="1"/>
                <c:pt idx="0">
                  <c:v>0℃</c:v>
                </c:pt>
              </c:strCache>
            </c:strRef>
          </c:tx>
          <c:spPr>
            <a:solidFill>
              <a:schemeClr val="accent4">
                <a:lumMod val="80000"/>
                <a:lumOff val="20000"/>
              </a:schemeClr>
            </a:solidFill>
            <a:ln/>
            <a:effectLst/>
            <a:sp3d/>
          </c:spP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'4-P-I_map'!$W$198:$AK$198</c:f>
              <c:numCache>
                <c:formatCode>0.0_ </c:formatCode>
                <c:ptCount val="15"/>
                <c:pt idx="0">
                  <c:v>0</c:v>
                </c:pt>
                <c:pt idx="1">
                  <c:v>0</c:v>
                </c:pt>
                <c:pt idx="2">
                  <c:v>26.051170184329994</c:v>
                </c:pt>
                <c:pt idx="3">
                  <c:v>49.927934002509296</c:v>
                </c:pt>
                <c:pt idx="4">
                  <c:v>81.508425711779182</c:v>
                </c:pt>
                <c:pt idx="5">
                  <c:v>150.71992648768469</c:v>
                </c:pt>
                <c:pt idx="6">
                  <c:v>174.80823716467205</c:v>
                </c:pt>
                <c:pt idx="7">
                  <c:v>209.80553049479954</c:v>
                </c:pt>
                <c:pt idx="8">
                  <c:v>246.14365036504111</c:v>
                </c:pt>
                <c:pt idx="9">
                  <c:v>280</c:v>
                </c:pt>
                <c:pt idx="10">
                  <c:v>280</c:v>
                </c:pt>
                <c:pt idx="11">
                  <c:v>280</c:v>
                </c:pt>
                <c:pt idx="12">
                  <c:v>280</c:v>
                </c:pt>
                <c:pt idx="13">
                  <c:v>280</c:v>
                </c:pt>
                <c:pt idx="14">
                  <c:v>0</c:v>
                </c:pt>
              </c:numCache>
            </c:numRef>
          </c:val>
          <c:extLst>
            <c:ext xmlns:c16="http://schemas.microsoft.com/office/drawing/2014/chart" uri="{C3380CC4-5D6E-409C-BE32-E72D297353CC}">
              <c16:uniqueId val="{00000007-9C44-4946-8D5D-F8AA5B56CD95}"/>
            </c:ext>
          </c:extLst>
        </c:ser>
        <c:ser>
          <c:idx val="8"/>
          <c:order val="8"/>
          <c:tx>
            <c:strRef>
              <c:f>'4-P-I_map'!$V$199</c:f>
              <c:strCache>
                <c:ptCount val="1"/>
                <c:pt idx="0">
                  <c:v>5℃</c:v>
                </c:pt>
              </c:strCache>
            </c:strRef>
          </c:tx>
          <c:spPr>
            <a:solidFill>
              <a:schemeClr val="accent6">
                <a:lumMod val="80000"/>
                <a:lumOff val="20000"/>
              </a:schemeClr>
            </a:solidFill>
            <a:ln/>
            <a:effectLst/>
            <a:sp3d/>
          </c:spP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'4-P-I_map'!$W$199:$AK$199</c:f>
              <c:numCache>
                <c:formatCode>0.0_ </c:formatCode>
                <c:ptCount val="15"/>
                <c:pt idx="0">
                  <c:v>0</c:v>
                </c:pt>
                <c:pt idx="1">
                  <c:v>0</c:v>
                </c:pt>
                <c:pt idx="2">
                  <c:v>37.052057592083351</c:v>
                </c:pt>
                <c:pt idx="3">
                  <c:v>55.818749332236486</c:v>
                </c:pt>
                <c:pt idx="4">
                  <c:v>91.960224037734207</c:v>
                </c:pt>
                <c:pt idx="5">
                  <c:v>170.73962148980382</c:v>
                </c:pt>
                <c:pt idx="6">
                  <c:v>195.54063157362094</c:v>
                </c:pt>
                <c:pt idx="7">
                  <c:v>231.07595749930729</c:v>
                </c:pt>
                <c:pt idx="8">
                  <c:v>269.99788257049966</c:v>
                </c:pt>
                <c:pt idx="9">
                  <c:v>280</c:v>
                </c:pt>
                <c:pt idx="10">
                  <c:v>280</c:v>
                </c:pt>
                <c:pt idx="11">
                  <c:v>280</c:v>
                </c:pt>
                <c:pt idx="12">
                  <c:v>280</c:v>
                </c:pt>
                <c:pt idx="13">
                  <c:v>280</c:v>
                </c:pt>
                <c:pt idx="14">
                  <c:v>0</c:v>
                </c:pt>
              </c:numCache>
            </c:numRef>
          </c:val>
          <c:extLst>
            <c:ext xmlns:c16="http://schemas.microsoft.com/office/drawing/2014/chart" uri="{C3380CC4-5D6E-409C-BE32-E72D297353CC}">
              <c16:uniqueId val="{00000008-9C44-4946-8D5D-F8AA5B56CD95}"/>
            </c:ext>
          </c:extLst>
        </c:ser>
        <c:ser>
          <c:idx val="9"/>
          <c:order val="9"/>
          <c:tx>
            <c:strRef>
              <c:f>'4-P-I_map'!$V$200</c:f>
              <c:strCache>
                <c:ptCount val="1"/>
                <c:pt idx="0">
                  <c:v>10℃</c:v>
                </c:pt>
              </c:strCache>
            </c:strRef>
          </c:tx>
          <c:spPr>
            <a:solidFill>
              <a:schemeClr val="accent2">
                <a:lumMod val="80000"/>
              </a:schemeClr>
            </a:solidFill>
            <a:ln/>
            <a:effectLst/>
            <a:sp3d/>
          </c:spP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'4-P-I_map'!$W$200:$AK$200</c:f>
              <c:numCache>
                <c:formatCode>0.0_ </c:formatCode>
                <c:ptCount val="15"/>
                <c:pt idx="0">
                  <c:v>0</c:v>
                </c:pt>
                <c:pt idx="1">
                  <c:v>0</c:v>
                </c:pt>
                <c:pt idx="2">
                  <c:v>42.342985984644386</c:v>
                </c:pt>
                <c:pt idx="3">
                  <c:v>61.910938631529113</c:v>
                </c:pt>
                <c:pt idx="4">
                  <c:v>102.46303934486447</c:v>
                </c:pt>
                <c:pt idx="5">
                  <c:v>189.80901766366307</c:v>
                </c:pt>
                <c:pt idx="6">
                  <c:v>214.8787856789439</c:v>
                </c:pt>
                <c:pt idx="7">
                  <c:v>250.51927202691209</c:v>
                </c:pt>
                <c:pt idx="8">
                  <c:v>280</c:v>
                </c:pt>
                <c:pt idx="9">
                  <c:v>280</c:v>
                </c:pt>
                <c:pt idx="10">
                  <c:v>280</c:v>
                </c:pt>
                <c:pt idx="11">
                  <c:v>280</c:v>
                </c:pt>
                <c:pt idx="12">
                  <c:v>280</c:v>
                </c:pt>
                <c:pt idx="13">
                  <c:v>280</c:v>
                </c:pt>
                <c:pt idx="14">
                  <c:v>0</c:v>
                </c:pt>
              </c:numCache>
            </c:numRef>
          </c:val>
          <c:extLst>
            <c:ext xmlns:c16="http://schemas.microsoft.com/office/drawing/2014/chart" uri="{C3380CC4-5D6E-409C-BE32-E72D297353CC}">
              <c16:uniqueId val="{00000009-9C44-4946-8D5D-F8AA5B56CD95}"/>
            </c:ext>
          </c:extLst>
        </c:ser>
        <c:ser>
          <c:idx val="10"/>
          <c:order val="10"/>
          <c:tx>
            <c:strRef>
              <c:f>'4-P-I_map'!$V$201</c:f>
              <c:strCache>
                <c:ptCount val="1"/>
                <c:pt idx="0">
                  <c:v>15℃</c:v>
                </c:pt>
              </c:strCache>
            </c:strRef>
          </c:tx>
          <c:spPr>
            <a:solidFill>
              <a:schemeClr val="accent4">
                <a:lumMod val="80000"/>
              </a:schemeClr>
            </a:solidFill>
            <a:ln/>
            <a:effectLst/>
            <a:sp3d/>
          </c:spP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'4-P-I_map'!$W$201:$AK$201</c:f>
              <c:numCache>
                <c:formatCode>0.0_ </c:formatCode>
                <c:ptCount val="15"/>
                <c:pt idx="0">
                  <c:v>0</c:v>
                </c:pt>
                <c:pt idx="1">
                  <c:v>0</c:v>
                </c:pt>
                <c:pt idx="2">
                  <c:v>44.788325986216087</c:v>
                </c:pt>
                <c:pt idx="3">
                  <c:v>68.013949540037885</c:v>
                </c:pt>
                <c:pt idx="4">
                  <c:v>112.64827415933021</c:v>
                </c:pt>
                <c:pt idx="5">
                  <c:v>207.08000522599744</c:v>
                </c:pt>
                <c:pt idx="6">
                  <c:v>231.99267872770818</c:v>
                </c:pt>
                <c:pt idx="7">
                  <c:v>267.36669379345858</c:v>
                </c:pt>
                <c:pt idx="8">
                  <c:v>280</c:v>
                </c:pt>
                <c:pt idx="9">
                  <c:v>280</c:v>
                </c:pt>
                <c:pt idx="10">
                  <c:v>280</c:v>
                </c:pt>
                <c:pt idx="11">
                  <c:v>280</c:v>
                </c:pt>
                <c:pt idx="12">
                  <c:v>280</c:v>
                </c:pt>
                <c:pt idx="13">
                  <c:v>280</c:v>
                </c:pt>
                <c:pt idx="14">
                  <c:v>0</c:v>
                </c:pt>
              </c:numCache>
            </c:numRef>
          </c:val>
          <c:extLst>
            <c:ext xmlns:c16="http://schemas.microsoft.com/office/drawing/2014/chart" uri="{C3380CC4-5D6E-409C-BE32-E72D297353CC}">
              <c16:uniqueId val="{0000000A-9C44-4946-8D5D-F8AA5B56CD95}"/>
            </c:ext>
          </c:extLst>
        </c:ser>
        <c:ser>
          <c:idx val="11"/>
          <c:order val="11"/>
          <c:tx>
            <c:strRef>
              <c:f>'4-P-I_map'!$V$202</c:f>
              <c:strCache>
                <c:ptCount val="1"/>
                <c:pt idx="0">
                  <c:v>20℃</c:v>
                </c:pt>
              </c:strCache>
            </c:strRef>
          </c:tx>
          <c:spPr>
            <a:solidFill>
              <a:schemeClr val="accent6">
                <a:lumMod val="80000"/>
              </a:schemeClr>
            </a:solidFill>
            <a:ln/>
            <a:effectLst/>
            <a:sp3d/>
          </c:spP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'4-P-I_map'!$W$202:$AK$202</c:f>
              <c:numCache>
                <c:formatCode>0.0_ </c:formatCode>
                <c:ptCount val="15"/>
                <c:pt idx="0">
                  <c:v>0</c:v>
                </c:pt>
                <c:pt idx="1">
                  <c:v>0</c:v>
                </c:pt>
                <c:pt idx="2">
                  <c:v>52.156046564581473</c:v>
                </c:pt>
                <c:pt idx="3">
                  <c:v>82.162797199636657</c:v>
                </c:pt>
                <c:pt idx="4">
                  <c:v>134.53155932535498</c:v>
                </c:pt>
                <c:pt idx="5">
                  <c:v>243.13358685036241</c:v>
                </c:pt>
                <c:pt idx="6">
                  <c:v>269.02294483734261</c:v>
                </c:pt>
                <c:pt idx="7">
                  <c:v>280</c:v>
                </c:pt>
                <c:pt idx="8">
                  <c:v>280</c:v>
                </c:pt>
                <c:pt idx="9">
                  <c:v>280</c:v>
                </c:pt>
                <c:pt idx="10">
                  <c:v>280</c:v>
                </c:pt>
                <c:pt idx="11">
                  <c:v>280</c:v>
                </c:pt>
                <c:pt idx="12">
                  <c:v>280</c:v>
                </c:pt>
                <c:pt idx="13">
                  <c:v>280</c:v>
                </c:pt>
                <c:pt idx="14">
                  <c:v>0</c:v>
                </c:pt>
              </c:numCache>
            </c:numRef>
          </c:val>
          <c:extLst>
            <c:ext xmlns:c16="http://schemas.microsoft.com/office/drawing/2014/chart" uri="{C3380CC4-5D6E-409C-BE32-E72D297353CC}">
              <c16:uniqueId val="{0000000B-9C44-4946-8D5D-F8AA5B56CD95}"/>
            </c:ext>
          </c:extLst>
        </c:ser>
        <c:ser>
          <c:idx val="12"/>
          <c:order val="12"/>
          <c:tx>
            <c:strRef>
              <c:f>'4-P-I_map'!$V$203</c:f>
              <c:strCache>
                <c:ptCount val="1"/>
                <c:pt idx="0">
                  <c:v>25℃</c:v>
                </c:pt>
              </c:strCache>
            </c:strRef>
          </c:tx>
          <c:spPr>
            <a:solidFill>
              <a:schemeClr val="accent2">
                <a:lumMod val="60000"/>
                <a:lumOff val="40000"/>
              </a:schemeClr>
            </a:solidFill>
            <a:ln/>
            <a:effectLst/>
            <a:sp3d/>
          </c:spP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'4-P-I_map'!$W$203:$AK$203</c:f>
              <c:numCache>
                <c:formatCode>0.0_ </c:formatCode>
                <c:ptCount val="15"/>
                <c:pt idx="0">
                  <c:v>0</c:v>
                </c:pt>
                <c:pt idx="1">
                  <c:v>0</c:v>
                </c:pt>
                <c:pt idx="2">
                  <c:v>60.521370212397116</c:v>
                </c:pt>
                <c:pt idx="3">
                  <c:v>99.104530007915685</c:v>
                </c:pt>
                <c:pt idx="4">
                  <c:v>159.65322532215242</c:v>
                </c:pt>
                <c:pt idx="5">
                  <c:v>280</c:v>
                </c:pt>
                <c:pt idx="6">
                  <c:v>280</c:v>
                </c:pt>
                <c:pt idx="7">
                  <c:v>280</c:v>
                </c:pt>
                <c:pt idx="8">
                  <c:v>280</c:v>
                </c:pt>
                <c:pt idx="9">
                  <c:v>280</c:v>
                </c:pt>
                <c:pt idx="10">
                  <c:v>280</c:v>
                </c:pt>
                <c:pt idx="11">
                  <c:v>280</c:v>
                </c:pt>
                <c:pt idx="12">
                  <c:v>280</c:v>
                </c:pt>
                <c:pt idx="13">
                  <c:v>280</c:v>
                </c:pt>
                <c:pt idx="14">
                  <c:v>0</c:v>
                </c:pt>
              </c:numCache>
            </c:numRef>
          </c:val>
          <c:extLst>
            <c:ext xmlns:c16="http://schemas.microsoft.com/office/drawing/2014/chart" uri="{C3380CC4-5D6E-409C-BE32-E72D297353CC}">
              <c16:uniqueId val="{0000000C-9C44-4946-8D5D-F8AA5B56CD95}"/>
            </c:ext>
          </c:extLst>
        </c:ser>
        <c:ser>
          <c:idx val="13"/>
          <c:order val="13"/>
          <c:tx>
            <c:strRef>
              <c:f>'4-P-I_map'!$V$204</c:f>
              <c:strCache>
                <c:ptCount val="1"/>
                <c:pt idx="0">
                  <c:v>30℃</c:v>
                </c:pt>
              </c:strCache>
            </c:strRef>
          </c:tx>
          <c:spPr>
            <a:solidFill>
              <a:schemeClr val="accent4">
                <a:lumMod val="60000"/>
                <a:lumOff val="40000"/>
              </a:schemeClr>
            </a:solidFill>
            <a:ln/>
            <a:effectLst/>
            <a:sp3d/>
          </c:spP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'4-P-I_map'!$W$204:$AK$204</c:f>
              <c:numCache>
                <c:formatCode>0.0_ </c:formatCode>
                <c:ptCount val="15"/>
                <c:pt idx="0">
                  <c:v>0</c:v>
                </c:pt>
                <c:pt idx="1">
                  <c:v>0</c:v>
                </c:pt>
                <c:pt idx="2">
                  <c:v>60.521370212397116</c:v>
                </c:pt>
                <c:pt idx="3">
                  <c:v>99.104530007915685</c:v>
                </c:pt>
                <c:pt idx="4">
                  <c:v>159.65322532215242</c:v>
                </c:pt>
                <c:pt idx="5">
                  <c:v>266.96952498876584</c:v>
                </c:pt>
                <c:pt idx="6">
                  <c:v>266.96952498876584</c:v>
                </c:pt>
                <c:pt idx="7">
                  <c:v>266.96952498876584</c:v>
                </c:pt>
                <c:pt idx="8">
                  <c:v>266.96952498876584</c:v>
                </c:pt>
                <c:pt idx="9">
                  <c:v>266.96952498876584</c:v>
                </c:pt>
                <c:pt idx="10">
                  <c:v>266.96952498876584</c:v>
                </c:pt>
                <c:pt idx="11">
                  <c:v>266.96952498876584</c:v>
                </c:pt>
                <c:pt idx="12">
                  <c:v>266.96952498876584</c:v>
                </c:pt>
                <c:pt idx="13">
                  <c:v>266.96952498876584</c:v>
                </c:pt>
                <c:pt idx="14">
                  <c:v>0</c:v>
                </c:pt>
              </c:numCache>
            </c:numRef>
          </c:val>
          <c:extLst>
            <c:ext xmlns:c16="http://schemas.microsoft.com/office/drawing/2014/chart" uri="{C3380CC4-5D6E-409C-BE32-E72D297353CC}">
              <c16:uniqueId val="{0000000D-9C44-4946-8D5D-F8AA5B56CD95}"/>
            </c:ext>
          </c:extLst>
        </c:ser>
        <c:ser>
          <c:idx val="14"/>
          <c:order val="14"/>
          <c:tx>
            <c:strRef>
              <c:f>'4-P-I_map'!$V$205</c:f>
              <c:strCache>
                <c:ptCount val="1"/>
                <c:pt idx="0">
                  <c:v>35℃</c:v>
                </c:pt>
              </c:strCache>
            </c:strRef>
          </c:tx>
          <c:spPr>
            <a:solidFill>
              <a:schemeClr val="accent6">
                <a:lumMod val="60000"/>
                <a:lumOff val="40000"/>
              </a:schemeClr>
            </a:solidFill>
            <a:ln/>
            <a:effectLst/>
            <a:sp3d/>
          </c:spP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'4-P-I_map'!$W$205:$AK$205</c:f>
              <c:numCache>
                <c:formatCode>0.0_ </c:formatCode>
                <c:ptCount val="15"/>
                <c:pt idx="0">
                  <c:v>0</c:v>
                </c:pt>
                <c:pt idx="1">
                  <c:v>0</c:v>
                </c:pt>
                <c:pt idx="2">
                  <c:v>60.521370212397116</c:v>
                </c:pt>
                <c:pt idx="3">
                  <c:v>99.104530007915685</c:v>
                </c:pt>
                <c:pt idx="4">
                  <c:v>159.65322532215242</c:v>
                </c:pt>
                <c:pt idx="5">
                  <c:v>253.26952944532144</c:v>
                </c:pt>
                <c:pt idx="6">
                  <c:v>253.26952944532144</c:v>
                </c:pt>
                <c:pt idx="7">
                  <c:v>253.26952944532144</c:v>
                </c:pt>
                <c:pt idx="8">
                  <c:v>253.26952944532144</c:v>
                </c:pt>
                <c:pt idx="9">
                  <c:v>253.26952944532144</c:v>
                </c:pt>
                <c:pt idx="10">
                  <c:v>253.26952944532144</c:v>
                </c:pt>
                <c:pt idx="11">
                  <c:v>253.26952944532144</c:v>
                </c:pt>
                <c:pt idx="12">
                  <c:v>253.26952944532144</c:v>
                </c:pt>
                <c:pt idx="13">
                  <c:v>253.26952944532144</c:v>
                </c:pt>
                <c:pt idx="14">
                  <c:v>0</c:v>
                </c:pt>
              </c:numCache>
            </c:numRef>
          </c:val>
          <c:extLst>
            <c:ext xmlns:c16="http://schemas.microsoft.com/office/drawing/2014/chart" uri="{C3380CC4-5D6E-409C-BE32-E72D297353CC}">
              <c16:uniqueId val="{0000000E-9C44-4946-8D5D-F8AA5B56CD95}"/>
            </c:ext>
          </c:extLst>
        </c:ser>
        <c:ser>
          <c:idx val="15"/>
          <c:order val="15"/>
          <c:tx>
            <c:strRef>
              <c:f>'4-P-I_map'!$V$206</c:f>
              <c:strCache>
                <c:ptCount val="1"/>
                <c:pt idx="0">
                  <c:v>40℃</c:v>
                </c:pt>
              </c:strCache>
            </c:strRef>
          </c:tx>
          <c:spPr>
            <a:solidFill>
              <a:schemeClr val="accent2">
                <a:lumMod val="50000"/>
              </a:schemeClr>
            </a:solidFill>
            <a:ln/>
            <a:effectLst/>
            <a:sp3d/>
          </c:spP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'4-P-I_map'!$W$206:$AK$206</c:f>
              <c:numCache>
                <c:formatCode>0.0_ </c:formatCode>
                <c:ptCount val="15"/>
                <c:pt idx="0">
                  <c:v>0</c:v>
                </c:pt>
                <c:pt idx="1">
                  <c:v>0</c:v>
                </c:pt>
                <c:pt idx="2">
                  <c:v>48.417096169917698</c:v>
                </c:pt>
                <c:pt idx="3">
                  <c:v>79.283624006332559</c:v>
                </c:pt>
                <c:pt idx="4">
                  <c:v>127.72258025772194</c:v>
                </c:pt>
                <c:pt idx="5">
                  <c:v>226.00223369100323</c:v>
                </c:pt>
                <c:pt idx="6">
                  <c:v>238.78480231828371</c:v>
                </c:pt>
                <c:pt idx="7">
                  <c:v>238.78480231828371</c:v>
                </c:pt>
                <c:pt idx="8">
                  <c:v>238.78480231828371</c:v>
                </c:pt>
                <c:pt idx="9">
                  <c:v>238.78480231828371</c:v>
                </c:pt>
                <c:pt idx="10">
                  <c:v>238.78480231828371</c:v>
                </c:pt>
                <c:pt idx="11">
                  <c:v>238.78480231828371</c:v>
                </c:pt>
                <c:pt idx="12">
                  <c:v>238.78480231828371</c:v>
                </c:pt>
                <c:pt idx="13">
                  <c:v>238.78480231828371</c:v>
                </c:pt>
                <c:pt idx="14">
                  <c:v>0</c:v>
                </c:pt>
              </c:numCache>
            </c:numRef>
          </c:val>
          <c:extLst>
            <c:ext xmlns:c16="http://schemas.microsoft.com/office/drawing/2014/chart" uri="{C3380CC4-5D6E-409C-BE32-E72D297353CC}">
              <c16:uniqueId val="{0000000F-9C44-4946-8D5D-F8AA5B56CD95}"/>
            </c:ext>
          </c:extLst>
        </c:ser>
        <c:ser>
          <c:idx val="16"/>
          <c:order val="16"/>
          <c:tx>
            <c:strRef>
              <c:f>'4-P-I_map'!$V$207</c:f>
              <c:strCache>
                <c:ptCount val="1"/>
                <c:pt idx="0">
                  <c:v>45℃</c:v>
                </c:pt>
              </c:strCache>
            </c:strRef>
          </c:tx>
          <c:spPr>
            <a:solidFill>
              <a:schemeClr val="accent4">
                <a:lumMod val="50000"/>
              </a:schemeClr>
            </a:solidFill>
            <a:ln/>
            <a:effectLst/>
            <a:sp3d/>
          </c:spP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'4-P-I_map'!$W$207:$AK$207</c:f>
              <c:numCache>
                <c:formatCode>0.0_ </c:formatCode>
                <c:ptCount val="15"/>
                <c:pt idx="0">
                  <c:v>0</c:v>
                </c:pt>
                <c:pt idx="1">
                  <c:v>0</c:v>
                </c:pt>
                <c:pt idx="2">
                  <c:v>42.364959148677976</c:v>
                </c:pt>
                <c:pt idx="3">
                  <c:v>69.373171005540968</c:v>
                </c:pt>
                <c:pt idx="4">
                  <c:v>111.75725772550669</c:v>
                </c:pt>
                <c:pt idx="5">
                  <c:v>197.75195447962781</c:v>
                </c:pt>
                <c:pt idx="6">
                  <c:v>216.25311659824163</c:v>
                </c:pt>
                <c:pt idx="7">
                  <c:v>223.3627298608904</c:v>
                </c:pt>
                <c:pt idx="8">
                  <c:v>223.3627298608904</c:v>
                </c:pt>
                <c:pt idx="9">
                  <c:v>223.3627298608904</c:v>
                </c:pt>
                <c:pt idx="10">
                  <c:v>223.3627298608904</c:v>
                </c:pt>
                <c:pt idx="11">
                  <c:v>223.3627298608904</c:v>
                </c:pt>
                <c:pt idx="12">
                  <c:v>223.3627298608904</c:v>
                </c:pt>
                <c:pt idx="13">
                  <c:v>223.3627298608904</c:v>
                </c:pt>
                <c:pt idx="14">
                  <c:v>0</c:v>
                </c:pt>
              </c:numCache>
            </c:numRef>
          </c:val>
          <c:extLst>
            <c:ext xmlns:c16="http://schemas.microsoft.com/office/drawing/2014/chart" uri="{C3380CC4-5D6E-409C-BE32-E72D297353CC}">
              <c16:uniqueId val="{00000010-9C44-4946-8D5D-F8AA5B56CD95}"/>
            </c:ext>
          </c:extLst>
        </c:ser>
        <c:ser>
          <c:idx val="17"/>
          <c:order val="17"/>
          <c:tx>
            <c:strRef>
              <c:f>'4-P-I_map'!$V$208</c:f>
              <c:strCache>
                <c:ptCount val="1"/>
                <c:pt idx="0">
                  <c:v>50℃</c:v>
                </c:pt>
              </c:strCache>
            </c:strRef>
          </c:tx>
          <c:spPr>
            <a:solidFill>
              <a:schemeClr val="accent6">
                <a:lumMod val="50000"/>
              </a:schemeClr>
            </a:solidFill>
            <a:ln/>
            <a:effectLst/>
            <a:sp3d/>
          </c:spP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'4-P-I_map'!$W$208:$AK$208</c:f>
              <c:numCache>
                <c:formatCode>0.0_ </c:formatCode>
                <c:ptCount val="15"/>
                <c:pt idx="0">
                  <c:v>0</c:v>
                </c:pt>
                <c:pt idx="1">
                  <c:v>0</c:v>
                </c:pt>
                <c:pt idx="2">
                  <c:v>36.312822127438267</c:v>
                </c:pt>
                <c:pt idx="3">
                  <c:v>59.462718004749405</c:v>
                </c:pt>
                <c:pt idx="4">
                  <c:v>95.791935193291451</c:v>
                </c:pt>
                <c:pt idx="5">
                  <c:v>169.5016752682524</c:v>
                </c:pt>
                <c:pt idx="6">
                  <c:v>185.35981422706428</c:v>
                </c:pt>
                <c:pt idx="7">
                  <c:v>206.793704845279</c:v>
                </c:pt>
                <c:pt idx="8">
                  <c:v>206.793704845279</c:v>
                </c:pt>
                <c:pt idx="9">
                  <c:v>206.793704845279</c:v>
                </c:pt>
                <c:pt idx="10">
                  <c:v>206.793704845279</c:v>
                </c:pt>
                <c:pt idx="11">
                  <c:v>206.793704845279</c:v>
                </c:pt>
                <c:pt idx="12">
                  <c:v>206.793704845279</c:v>
                </c:pt>
                <c:pt idx="13">
                  <c:v>206.793704845279</c:v>
                </c:pt>
                <c:pt idx="14">
                  <c:v>0</c:v>
                </c:pt>
              </c:numCache>
            </c:numRef>
          </c:val>
          <c:extLst>
            <c:ext xmlns:c16="http://schemas.microsoft.com/office/drawing/2014/chart" uri="{C3380CC4-5D6E-409C-BE32-E72D297353CC}">
              <c16:uniqueId val="{00000011-9C44-4946-8D5D-F8AA5B56CD95}"/>
            </c:ext>
          </c:extLst>
        </c:ser>
        <c:ser>
          <c:idx val="18"/>
          <c:order val="18"/>
          <c:tx>
            <c:strRef>
              <c:f>'4-P-I_map'!$V$209</c:f>
              <c:strCache>
                <c:ptCount val="1"/>
                <c:pt idx="0">
                  <c:v>55℃</c:v>
                </c:pt>
              </c:strCache>
            </c:strRef>
          </c:tx>
          <c:spPr>
            <a:solidFill>
              <a:schemeClr val="accent2">
                <a:lumMod val="70000"/>
                <a:lumOff val="30000"/>
              </a:schemeClr>
            </a:solidFill>
            <a:ln/>
            <a:effectLst/>
            <a:sp3d/>
          </c:spP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'4-P-I_map'!$W$209:$AK$209</c:f>
              <c:numCache>
                <c:formatCode>0.0_ </c:formatCode>
                <c:ptCount val="15"/>
                <c:pt idx="0">
                  <c:v>0</c:v>
                </c:pt>
                <c:pt idx="1">
                  <c:v>0</c:v>
                </c:pt>
                <c:pt idx="2">
                  <c:v>18.66</c:v>
                </c:pt>
                <c:pt idx="3">
                  <c:v>18.66</c:v>
                </c:pt>
                <c:pt idx="4">
                  <c:v>18.66</c:v>
                </c:pt>
                <c:pt idx="5">
                  <c:v>18.66</c:v>
                </c:pt>
                <c:pt idx="6">
                  <c:v>18.66</c:v>
                </c:pt>
                <c:pt idx="7">
                  <c:v>18.66</c:v>
                </c:pt>
                <c:pt idx="8">
                  <c:v>18.66</c:v>
                </c:pt>
                <c:pt idx="9">
                  <c:v>18.66</c:v>
                </c:pt>
                <c:pt idx="10">
                  <c:v>18.66</c:v>
                </c:pt>
                <c:pt idx="11">
                  <c:v>18.66</c:v>
                </c:pt>
                <c:pt idx="12">
                  <c:v>18.66</c:v>
                </c:pt>
                <c:pt idx="13">
                  <c:v>18.66</c:v>
                </c:pt>
                <c:pt idx="14">
                  <c:v>0</c:v>
                </c:pt>
              </c:numCache>
            </c:numRef>
          </c:val>
          <c:extLst>
            <c:ext xmlns:c16="http://schemas.microsoft.com/office/drawing/2014/chart" uri="{C3380CC4-5D6E-409C-BE32-E72D297353CC}">
              <c16:uniqueId val="{00000012-9C44-4946-8D5D-F8AA5B56CD95}"/>
            </c:ext>
          </c:extLst>
        </c:ser>
        <c:ser>
          <c:idx val="19"/>
          <c:order val="19"/>
          <c:tx>
            <c:strRef>
              <c:f>'4-P-I_map'!$V$210</c:f>
              <c:strCache>
                <c:ptCount val="1"/>
                <c:pt idx="0">
                  <c:v>60℃</c:v>
                </c:pt>
              </c:strCache>
            </c:strRef>
          </c:tx>
          <c:spPr>
            <a:solidFill>
              <a:schemeClr val="accent4">
                <a:lumMod val="70000"/>
                <a:lumOff val="30000"/>
              </a:schemeClr>
            </a:solidFill>
            <a:ln/>
            <a:effectLst/>
            <a:sp3d/>
          </c:spPr>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'4-P-I_map'!$W$210:$AK$210</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9C44-4946-8D5D-F8AA5B56CD95}"/>
            </c:ext>
          </c:extLst>
        </c:ser>
        <c:ser>
          <c:idx val="20"/>
          <c:order val="20"/>
          <c:tx>
            <c:strRef>
              <c:f>'4-P-I_map'!$V$211</c:f>
              <c:strCache>
                <c:ptCount val="1"/>
                <c:pt idx="0">
                  <c:v>65℃</c:v>
                </c:pt>
              </c:strCache>
            </c:strRef>
          </c:tx>
          <c:cat>
            <c:strRef>
              <c:f>'4-P-I_map'!$W$190:$AK$190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'4-P-I_map'!$W$211:$AK$211</c:f>
              <c:numCache>
                <c:formatCode>[Red][&lt;0]"NA";0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9C44-4946-8D5D-F8AA5B56CD95}"/>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576912384"/>
        <c:axId val="576914176"/>
        <c:axId val="576867840"/>
      </c:surface3DChart>
      <c:catAx>
        <c:axId val="576912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6914176"/>
        <c:crosses val="autoZero"/>
        <c:auto val="1"/>
        <c:lblAlgn val="ctr"/>
        <c:lblOffset val="100"/>
        <c:noMultiLvlLbl val="0"/>
      </c:catAx>
      <c:valAx>
        <c:axId val="576914176"/>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6912384"/>
        <c:crosses val="autoZero"/>
        <c:crossBetween val="midCat"/>
      </c:valAx>
      <c:serAx>
        <c:axId val="57686784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6914176"/>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'4-P-I_map'!$D$234</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'4-P-I_map'!$E$234:$S$234</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30BF-4D1F-9644-CD10F1217E2C}"/>
            </c:ext>
          </c:extLst>
        </c:ser>
        <c:ser>
          <c:idx val="1"/>
          <c:order val="1"/>
          <c:tx>
            <c:strRef>
              <c:f>'4-P-I_map'!$D$235</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'4-P-I_map'!$E$235:$S$235</c:f>
              <c:numCache>
                <c:formatCode>0.0_ </c:formatCode>
                <c:ptCount val="15"/>
                <c:pt idx="0">
                  <c:v>0</c:v>
                </c:pt>
                <c:pt idx="1">
                  <c:v>0.27187416717125401</c:v>
                </c:pt>
                <c:pt idx="2">
                  <c:v>0.2935989559047979</c:v>
                </c:pt>
                <c:pt idx="3">
                  <c:v>0.2876839974369691</c:v>
                </c:pt>
                <c:pt idx="4">
                  <c:v>0.28048089730108944</c:v>
                </c:pt>
                <c:pt idx="5">
                  <c:v>0.27142202475360672</c:v>
                </c:pt>
                <c:pt idx="6">
                  <c:v>0.25591925916444941</c:v>
                </c:pt>
                <c:pt idx="7">
                  <c:v>0.24201061728333798</c:v>
                </c:pt>
                <c:pt idx="8">
                  <c:v>0.1968907744441751</c:v>
                </c:pt>
                <c:pt idx="9">
                  <c:v>0.15142356896189585</c:v>
                </c:pt>
                <c:pt idx="10">
                  <c:v>0.13825965070072441</c:v>
                </c:pt>
                <c:pt idx="11">
                  <c:v>0.12626489537123281</c:v>
                </c:pt>
                <c:pt idx="12">
                  <c:v>8.8430557936233917E-2</c:v>
                </c:pt>
                <c:pt idx="13">
                  <c:v>0</c:v>
                </c:pt>
                <c:pt idx="14">
                  <c:v>0</c:v>
                </c:pt>
              </c:numCache>
            </c:numRef>
          </c:val>
          <c:smooth val="0"/>
          <c:extLst>
            <c:ext xmlns:c16="http://schemas.microsoft.com/office/drawing/2014/chart" uri="{C3380CC4-5D6E-409C-BE32-E72D297353CC}">
              <c16:uniqueId val="{00000001-30BF-4D1F-9644-CD10F1217E2C}"/>
            </c:ext>
          </c:extLst>
        </c:ser>
        <c:ser>
          <c:idx val="2"/>
          <c:order val="2"/>
          <c:tx>
            <c:strRef>
              <c:f>'4-P-I_map'!$D$236</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'4-P-I_map'!$E$236:$S$236</c:f>
              <c:numCache>
                <c:formatCode>0.0_ </c:formatCode>
                <c:ptCount val="15"/>
                <c:pt idx="0">
                  <c:v>0</c:v>
                </c:pt>
                <c:pt idx="1">
                  <c:v>0.54374833434250802</c:v>
                </c:pt>
                <c:pt idx="2">
                  <c:v>0.5871979118095958</c:v>
                </c:pt>
                <c:pt idx="3">
                  <c:v>0.57536799487393819</c:v>
                </c:pt>
                <c:pt idx="4">
                  <c:v>0.56096179460217888</c:v>
                </c:pt>
                <c:pt idx="5">
                  <c:v>0.54284404950721343</c:v>
                </c:pt>
                <c:pt idx="6">
                  <c:v>0.51183851832889882</c:v>
                </c:pt>
                <c:pt idx="7">
                  <c:v>0.48402123456667595</c:v>
                </c:pt>
                <c:pt idx="8">
                  <c:v>0.39378154888835021</c:v>
                </c:pt>
                <c:pt idx="9">
                  <c:v>0.3028471379237917</c:v>
                </c:pt>
                <c:pt idx="10">
                  <c:v>0.27651930140144881</c:v>
                </c:pt>
                <c:pt idx="11">
                  <c:v>0.25252979074246562</c:v>
                </c:pt>
                <c:pt idx="12">
                  <c:v>0.17686111587246783</c:v>
                </c:pt>
                <c:pt idx="13">
                  <c:v>0</c:v>
                </c:pt>
                <c:pt idx="14">
                  <c:v>0</c:v>
                </c:pt>
              </c:numCache>
            </c:numRef>
          </c:val>
          <c:smooth val="0"/>
          <c:extLst>
            <c:ext xmlns:c16="http://schemas.microsoft.com/office/drawing/2014/chart" uri="{C3380CC4-5D6E-409C-BE32-E72D297353CC}">
              <c16:uniqueId val="{00000002-30BF-4D1F-9644-CD10F1217E2C}"/>
            </c:ext>
          </c:extLst>
        </c:ser>
        <c:ser>
          <c:idx val="3"/>
          <c:order val="3"/>
          <c:tx>
            <c:strRef>
              <c:f>'4-P-I_map'!$D$237</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'4-P-I_map'!$E$237:$S$237</c:f>
              <c:numCache>
                <c:formatCode>0.0_ </c:formatCode>
                <c:ptCount val="15"/>
                <c:pt idx="0">
                  <c:v>0</c:v>
                </c:pt>
                <c:pt idx="1">
                  <c:v>1.087496668685016</c:v>
                </c:pt>
                <c:pt idx="2">
                  <c:v>1.1743958236191916</c:v>
                </c:pt>
                <c:pt idx="3">
                  <c:v>1.1507359897478764</c:v>
                </c:pt>
                <c:pt idx="4">
                  <c:v>1.1219235892043578</c:v>
                </c:pt>
                <c:pt idx="5">
                  <c:v>1.0856880990144269</c:v>
                </c:pt>
                <c:pt idx="6">
                  <c:v>1.0236770366577976</c:v>
                </c:pt>
                <c:pt idx="7">
                  <c:v>0.9680424691333519</c:v>
                </c:pt>
                <c:pt idx="8">
                  <c:v>0.78756309777670042</c:v>
                </c:pt>
                <c:pt idx="9">
                  <c:v>0.6056942758475834</c:v>
                </c:pt>
                <c:pt idx="10">
                  <c:v>0.55303860280289763</c:v>
                </c:pt>
                <c:pt idx="11">
                  <c:v>0.50505958148493124</c:v>
                </c:pt>
                <c:pt idx="12">
                  <c:v>0.35372223174493567</c:v>
                </c:pt>
                <c:pt idx="13">
                  <c:v>0</c:v>
                </c:pt>
                <c:pt idx="14">
                  <c:v>0</c:v>
                </c:pt>
              </c:numCache>
            </c:numRef>
          </c:val>
          <c:smooth val="0"/>
          <c:extLst>
            <c:ext xmlns:c16="http://schemas.microsoft.com/office/drawing/2014/chart" uri="{C3380CC4-5D6E-409C-BE32-E72D297353CC}">
              <c16:uniqueId val="{00000003-30BF-4D1F-9644-CD10F1217E2C}"/>
            </c:ext>
          </c:extLst>
        </c:ser>
        <c:ser>
          <c:idx val="4"/>
          <c:order val="4"/>
          <c:tx>
            <c:strRef>
              <c:f>'4-P-I_map'!$D$238</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'4-P-I_map'!$E$238:$S$238</c:f>
              <c:numCache>
                <c:formatCode>0.0_ </c:formatCode>
                <c:ptCount val="15"/>
                <c:pt idx="0">
                  <c:v>0</c:v>
                </c:pt>
                <c:pt idx="1">
                  <c:v>2.6288082370936499</c:v>
                </c:pt>
                <c:pt idx="2">
                  <c:v>2.8388697672716368</c:v>
                </c:pt>
                <c:pt idx="3">
                  <c:v>2.7617366603540781</c:v>
                </c:pt>
                <c:pt idx="4">
                  <c:v>2.6764855915428338</c:v>
                </c:pt>
                <c:pt idx="5">
                  <c:v>2.5433070332934622</c:v>
                </c:pt>
                <c:pt idx="6">
                  <c:v>2.3533769401956284</c:v>
                </c:pt>
                <c:pt idx="7">
                  <c:v>2.0269165452402418</c:v>
                </c:pt>
                <c:pt idx="8">
                  <c:v>1.6597615293568031</c:v>
                </c:pt>
                <c:pt idx="9">
                  <c:v>1.2898287273507962</c:v>
                </c:pt>
                <c:pt idx="10">
                  <c:v>1.1891652072887107</c:v>
                </c:pt>
                <c:pt idx="11">
                  <c:v>1.0558834384012357</c:v>
                </c:pt>
                <c:pt idx="12">
                  <c:v>0.73949581393090469</c:v>
                </c:pt>
                <c:pt idx="13">
                  <c:v>0</c:v>
                </c:pt>
                <c:pt idx="14">
                  <c:v>0</c:v>
                </c:pt>
              </c:numCache>
            </c:numRef>
          </c:val>
          <c:smooth val="0"/>
          <c:extLst>
            <c:ext xmlns:c16="http://schemas.microsoft.com/office/drawing/2014/chart" uri="{C3380CC4-5D6E-409C-BE32-E72D297353CC}">
              <c16:uniqueId val="{00000004-30BF-4D1F-9644-CD10F1217E2C}"/>
            </c:ext>
          </c:extLst>
        </c:ser>
        <c:ser>
          <c:idx val="5"/>
          <c:order val="5"/>
          <c:tx>
            <c:strRef>
              <c:f>'4-P-I_map'!$D$239</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'4-P-I_map'!$E$239:$S$239</c:f>
              <c:numCache>
                <c:formatCode>0.0_ </c:formatCode>
                <c:ptCount val="15"/>
                <c:pt idx="0">
                  <c:v>0</c:v>
                </c:pt>
                <c:pt idx="1">
                  <c:v>5.5610435242449388</c:v>
                </c:pt>
                <c:pt idx="2">
                  <c:v>6.0054126857554673</c:v>
                </c:pt>
                <c:pt idx="3">
                  <c:v>5.6645457556446317</c:v>
                </c:pt>
                <c:pt idx="4">
                  <c:v>5.3069654591795805</c:v>
                </c:pt>
                <c:pt idx="5">
                  <c:v>4.8560391294269136</c:v>
                </c:pt>
                <c:pt idx="6">
                  <c:v>4.3570064222286646</c:v>
                </c:pt>
                <c:pt idx="7">
                  <c:v>3.8532209341173713</c:v>
                </c:pt>
                <c:pt idx="8">
                  <c:v>3.1826752245139502</c:v>
                </c:pt>
                <c:pt idx="9">
                  <c:v>2.507184693882623</c:v>
                </c:pt>
                <c:pt idx="10">
                  <c:v>2.2212047098859067</c:v>
                </c:pt>
                <c:pt idx="11">
                  <c:v>2.0396274572546811</c:v>
                </c:pt>
                <c:pt idx="12">
                  <c:v>1.4284682492057608</c:v>
                </c:pt>
                <c:pt idx="13">
                  <c:v>0</c:v>
                </c:pt>
                <c:pt idx="14">
                  <c:v>0</c:v>
                </c:pt>
              </c:numCache>
            </c:numRef>
          </c:val>
          <c:smooth val="0"/>
          <c:extLst>
            <c:ext xmlns:c16="http://schemas.microsoft.com/office/drawing/2014/chart" uri="{C3380CC4-5D6E-409C-BE32-E72D297353CC}">
              <c16:uniqueId val="{00000005-30BF-4D1F-9644-CD10F1217E2C}"/>
            </c:ext>
          </c:extLst>
        </c:ser>
        <c:ser>
          <c:idx val="6"/>
          <c:order val="6"/>
          <c:tx>
            <c:strRef>
              <c:f>'4-P-I_map'!$D$240</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'4-P-I_map'!$E$240:$S$240</c:f>
              <c:numCache>
                <c:formatCode>0.0_ </c:formatCode>
                <c:ptCount val="15"/>
                <c:pt idx="0">
                  <c:v>0</c:v>
                </c:pt>
                <c:pt idx="1">
                  <c:v>10.429035390980671</c:v>
                </c:pt>
                <c:pt idx="2">
                  <c:v>11.262393679195643</c:v>
                </c:pt>
                <c:pt idx="3">
                  <c:v>10.055167595297133</c:v>
                </c:pt>
                <c:pt idx="4">
                  <c:v>8.4721188620189416</c:v>
                </c:pt>
                <c:pt idx="5">
                  <c:v>7.6321488358462846</c:v>
                </c:pt>
                <c:pt idx="6">
                  <c:v>7.2187755342239761</c:v>
                </c:pt>
                <c:pt idx="7">
                  <c:v>6.7118268385109818</c:v>
                </c:pt>
                <c:pt idx="8">
                  <c:v>5.6031955452172246</c:v>
                </c:pt>
                <c:pt idx="9">
                  <c:v>4.4866780368993382</c:v>
                </c:pt>
                <c:pt idx="10">
                  <c:v>3.8550933262095377</c:v>
                </c:pt>
                <c:pt idx="11">
                  <c:v>3.6677032277006996</c:v>
                </c:pt>
                <c:pt idx="12">
                  <c:v>2.5109278253250595</c:v>
                </c:pt>
                <c:pt idx="13">
                  <c:v>0</c:v>
                </c:pt>
                <c:pt idx="14">
                  <c:v>0</c:v>
                </c:pt>
              </c:numCache>
            </c:numRef>
          </c:val>
          <c:smooth val="0"/>
          <c:extLst>
            <c:ext xmlns:c16="http://schemas.microsoft.com/office/drawing/2014/chart" uri="{C3380CC4-5D6E-409C-BE32-E72D297353CC}">
              <c16:uniqueId val="{00000006-30BF-4D1F-9644-CD10F1217E2C}"/>
            </c:ext>
          </c:extLst>
        </c:ser>
        <c:ser>
          <c:idx val="7"/>
          <c:order val="7"/>
          <c:tx>
            <c:strRef>
              <c:f>'4-P-I_map'!$D$241</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'4-P-I_map'!$E$241:$S$241</c:f>
              <c:numCache>
                <c:formatCode>0.0_ </c:formatCode>
                <c:ptCount val="15"/>
                <c:pt idx="0">
                  <c:v>0</c:v>
                </c:pt>
                <c:pt idx="1">
                  <c:v>17.54135757380492</c:v>
                </c:pt>
                <c:pt idx="2">
                  <c:v>17.443405801662006</c:v>
                </c:pt>
                <c:pt idx="3">
                  <c:v>14.914173342871543</c:v>
                </c:pt>
                <c:pt idx="4">
                  <c:v>12.114577851232553</c:v>
                </c:pt>
                <c:pt idx="5">
                  <c:v>10.969794265496782</c:v>
                </c:pt>
                <c:pt idx="6">
                  <c:v>10.386019550209419</c:v>
                </c:pt>
                <c:pt idx="7">
                  <c:v>9.76813458246707</c:v>
                </c:pt>
                <c:pt idx="8">
                  <c:v>8.6501948735409382</c:v>
                </c:pt>
                <c:pt idx="9">
                  <c:v>7.4486481542991214</c:v>
                </c:pt>
                <c:pt idx="10">
                  <c:v>7.0473708178750556</c:v>
                </c:pt>
                <c:pt idx="11">
                  <c:v>6.2393014406496334</c:v>
                </c:pt>
                <c:pt idx="12">
                  <c:v>3.6711999919541785</c:v>
                </c:pt>
                <c:pt idx="13">
                  <c:v>0</c:v>
                </c:pt>
                <c:pt idx="14">
                  <c:v>0</c:v>
                </c:pt>
              </c:numCache>
            </c:numRef>
          </c:val>
          <c:smooth val="0"/>
          <c:extLst>
            <c:ext xmlns:c16="http://schemas.microsoft.com/office/drawing/2014/chart" uri="{C3380CC4-5D6E-409C-BE32-E72D297353CC}">
              <c16:uniqueId val="{00000007-30BF-4D1F-9644-CD10F1217E2C}"/>
            </c:ext>
          </c:extLst>
        </c:ser>
        <c:ser>
          <c:idx val="8"/>
          <c:order val="8"/>
          <c:tx>
            <c:strRef>
              <c:f>'4-P-I_map'!$D$242</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'4-P-I_map'!$E$242:$S$242</c:f>
              <c:numCache>
                <c:formatCode>0.0_ </c:formatCode>
                <c:ptCount val="15"/>
                <c:pt idx="0">
                  <c:v>0</c:v>
                </c:pt>
                <c:pt idx="1">
                  <c:v>25.560562809671495</c:v>
                </c:pt>
                <c:pt idx="2">
                  <c:v>23.185652368122433</c:v>
                </c:pt>
                <c:pt idx="3">
                  <c:v>20.092481046970715</c:v>
                </c:pt>
                <c:pt idx="4">
                  <c:v>16.58431225144955</c:v>
                </c:pt>
                <c:pt idx="5">
                  <c:v>15.101926441013305</c:v>
                </c:pt>
                <c:pt idx="6">
                  <c:v>14.301647400374634</c:v>
                </c:pt>
                <c:pt idx="7">
                  <c:v>13.448643867527901</c:v>
                </c:pt>
                <c:pt idx="8">
                  <c:v>11.962392074978874</c:v>
                </c:pt>
                <c:pt idx="9">
                  <c:v>11.551498000325664</c:v>
                </c:pt>
                <c:pt idx="10">
                  <c:v>10.880290265244867</c:v>
                </c:pt>
                <c:pt idx="11">
                  <c:v>8.7178530577535049</c:v>
                </c:pt>
                <c:pt idx="12">
                  <c:v>5.1239068366291782</c:v>
                </c:pt>
                <c:pt idx="13">
                  <c:v>0</c:v>
                </c:pt>
                <c:pt idx="14">
                  <c:v>0</c:v>
                </c:pt>
              </c:numCache>
            </c:numRef>
          </c:val>
          <c:smooth val="0"/>
          <c:extLst>
            <c:ext xmlns:c16="http://schemas.microsoft.com/office/drawing/2014/chart" uri="{C3380CC4-5D6E-409C-BE32-E72D297353CC}">
              <c16:uniqueId val="{00000008-30BF-4D1F-9644-CD10F1217E2C}"/>
            </c:ext>
          </c:extLst>
        </c:ser>
        <c:ser>
          <c:idx val="9"/>
          <c:order val="9"/>
          <c:tx>
            <c:strRef>
              <c:f>'4-P-I_map'!$D$243</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'4-P-I_map'!$E$243:$S$243</c:f>
              <c:numCache>
                <c:formatCode>0.0_ </c:formatCode>
                <c:ptCount val="15"/>
                <c:pt idx="0">
                  <c:v>0</c:v>
                </c:pt>
                <c:pt idx="1">
                  <c:v>34.006503107659867</c:v>
                </c:pt>
                <c:pt idx="2">
                  <c:v>31.477164936854173</c:v>
                </c:pt>
                <c:pt idx="3">
                  <c:v>27.695399269831587</c:v>
                </c:pt>
                <c:pt idx="4">
                  <c:v>23.275094262081016</c:v>
                </c:pt>
                <c:pt idx="5">
                  <c:v>21.32328602865833</c:v>
                </c:pt>
                <c:pt idx="6">
                  <c:v>20.184313806417734</c:v>
                </c:pt>
                <c:pt idx="7">
                  <c:v>18.9522754674453</c:v>
                </c:pt>
                <c:pt idx="8">
                  <c:v>16.907333058504133</c:v>
                </c:pt>
                <c:pt idx="9">
                  <c:v>16.83853631765145</c:v>
                </c:pt>
                <c:pt idx="10">
                  <c:v>15.979820964795065</c:v>
                </c:pt>
                <c:pt idx="11">
                  <c:v>11.730838265748348</c:v>
                </c:pt>
                <c:pt idx="12">
                  <c:v>6.8552797439642168</c:v>
                </c:pt>
                <c:pt idx="13">
                  <c:v>0</c:v>
                </c:pt>
                <c:pt idx="14">
                  <c:v>0</c:v>
                </c:pt>
              </c:numCache>
            </c:numRef>
          </c:val>
          <c:smooth val="0"/>
          <c:extLst>
            <c:ext xmlns:c16="http://schemas.microsoft.com/office/drawing/2014/chart" uri="{C3380CC4-5D6E-409C-BE32-E72D297353CC}">
              <c16:uniqueId val="{00000009-30BF-4D1F-9644-CD10F1217E2C}"/>
            </c:ext>
          </c:extLst>
        </c:ser>
        <c:ser>
          <c:idx val="10"/>
          <c:order val="10"/>
          <c:tx>
            <c:strRef>
              <c:f>'4-P-I_map'!$D$244</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'4-P-I_map'!$E$244:$S$244</c:f>
              <c:numCache>
                <c:formatCode>0.0_ </c:formatCode>
                <c:ptCount val="15"/>
                <c:pt idx="0">
                  <c:v>0</c:v>
                </c:pt>
                <c:pt idx="1">
                  <c:v>40.694041878058528</c:v>
                </c:pt>
                <c:pt idx="2">
                  <c:v>38.514987080294226</c:v>
                </c:pt>
                <c:pt idx="3">
                  <c:v>34.45901153010962</c:v>
                </c:pt>
                <c:pt idx="4">
                  <c:v>29.537230146260892</c:v>
                </c:pt>
                <c:pt idx="5">
                  <c:v>27.234539759685077</c:v>
                </c:pt>
                <c:pt idx="6">
                  <c:v>25.752512019607391</c:v>
                </c:pt>
                <c:pt idx="7">
                  <c:v>24.11606454414822</c:v>
                </c:pt>
                <c:pt idx="8">
                  <c:v>21.548005473251944</c:v>
                </c:pt>
                <c:pt idx="9">
                  <c:v>23.201077629709246</c:v>
                </c:pt>
                <c:pt idx="10">
                  <c:v>21.047200981954784</c:v>
                </c:pt>
                <c:pt idx="11">
                  <c:v>15.251779496856674</c:v>
                </c:pt>
                <c:pt idx="12">
                  <c:v>8.825004075543994</c:v>
                </c:pt>
                <c:pt idx="13">
                  <c:v>0</c:v>
                </c:pt>
                <c:pt idx="14">
                  <c:v>0</c:v>
                </c:pt>
              </c:numCache>
            </c:numRef>
          </c:val>
          <c:smooth val="0"/>
          <c:extLst>
            <c:ext xmlns:c16="http://schemas.microsoft.com/office/drawing/2014/chart" uri="{C3380CC4-5D6E-409C-BE32-E72D297353CC}">
              <c16:uniqueId val="{0000000A-30BF-4D1F-9644-CD10F1217E2C}"/>
            </c:ext>
          </c:extLst>
        </c:ser>
        <c:ser>
          <c:idx val="11"/>
          <c:order val="11"/>
          <c:tx>
            <c:strRef>
              <c:f>'4-P-I_map'!$D$245</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'4-P-I_map'!$E$245:$S$245</c:f>
              <c:numCache>
                <c:formatCode>0.0_ </c:formatCode>
                <c:ptCount val="15"/>
                <c:pt idx="0">
                  <c:v>0</c:v>
                </c:pt>
                <c:pt idx="1">
                  <c:v>46.899632937513559</c:v>
                </c:pt>
                <c:pt idx="2">
                  <c:v>45.468381826381631</c:v>
                </c:pt>
                <c:pt idx="3">
                  <c:v>41.421708043892423</c:v>
                </c:pt>
                <c:pt idx="4">
                  <c:v>36.270218115041288</c:v>
                </c:pt>
                <c:pt idx="5">
                  <c:v>33.668751628704626</c:v>
                </c:pt>
                <c:pt idx="6">
                  <c:v>31.785366683622769</c:v>
                </c:pt>
                <c:pt idx="7">
                  <c:v>29.654562433968408</c:v>
                </c:pt>
                <c:pt idx="8">
                  <c:v>26.506301722035637</c:v>
                </c:pt>
                <c:pt idx="9">
                  <c:v>30.370160800385207</c:v>
                </c:pt>
                <c:pt idx="10">
                  <c:v>26.622931148087357</c:v>
                </c:pt>
                <c:pt idx="11">
                  <c:v>19.216492790811323</c:v>
                </c:pt>
                <c:pt idx="12">
                  <c:v>10.968527056405652</c:v>
                </c:pt>
                <c:pt idx="13">
                  <c:v>0</c:v>
                </c:pt>
                <c:pt idx="14">
                  <c:v>0</c:v>
                </c:pt>
              </c:numCache>
            </c:numRef>
          </c:val>
          <c:smooth val="0"/>
          <c:extLst>
            <c:ext xmlns:c16="http://schemas.microsoft.com/office/drawing/2014/chart" uri="{C3380CC4-5D6E-409C-BE32-E72D297353CC}">
              <c16:uniqueId val="{0000000B-30BF-4D1F-9644-CD10F1217E2C}"/>
            </c:ext>
          </c:extLst>
        </c:ser>
        <c:ser>
          <c:idx val="12"/>
          <c:order val="12"/>
          <c:tx>
            <c:strRef>
              <c:f>'4-P-I_map'!$D$246</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'4-P-I_map'!$E$246:$S$246</c:f>
              <c:numCache>
                <c:formatCode>0.0_ </c:formatCode>
                <c:ptCount val="15"/>
                <c:pt idx="0">
                  <c:v>0</c:v>
                </c:pt>
                <c:pt idx="1">
                  <c:v>58.766974955379673</c:v>
                </c:pt>
                <c:pt idx="2">
                  <c:v>58.451623152438913</c:v>
                </c:pt>
                <c:pt idx="3">
                  <c:v>54.284311372413235</c:v>
                </c:pt>
                <c:pt idx="4">
                  <c:v>48.623050764137346</c:v>
                </c:pt>
                <c:pt idx="5">
                  <c:v>45.45336394017464</c:v>
                </c:pt>
                <c:pt idx="6">
                  <c:v>42.820575070933657</c:v>
                </c:pt>
                <c:pt idx="7">
                  <c:v>39.763107669606107</c:v>
                </c:pt>
                <c:pt idx="8">
                  <c:v>35.515402779046362</c:v>
                </c:pt>
                <c:pt idx="9">
                  <c:v>37.940988084507197</c:v>
                </c:pt>
                <c:pt idx="10">
                  <c:v>36.377113625457767</c:v>
                </c:pt>
                <c:pt idx="11">
                  <c:v>23.526577443896347</c:v>
                </c:pt>
                <c:pt idx="12">
                  <c:v>13.202709881459374</c:v>
                </c:pt>
                <c:pt idx="13">
                  <c:v>0</c:v>
                </c:pt>
                <c:pt idx="14">
                  <c:v>0</c:v>
                </c:pt>
              </c:numCache>
            </c:numRef>
          </c:val>
          <c:smooth val="0"/>
          <c:extLst>
            <c:ext xmlns:c16="http://schemas.microsoft.com/office/drawing/2014/chart" uri="{C3380CC4-5D6E-409C-BE32-E72D297353CC}">
              <c16:uniqueId val="{0000000C-30BF-4D1F-9644-CD10F1217E2C}"/>
            </c:ext>
          </c:extLst>
        </c:ser>
        <c:ser>
          <c:idx val="13"/>
          <c:order val="13"/>
          <c:tx>
            <c:strRef>
              <c:f>'4-P-I_map'!$D$247</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'4-P-I_map'!$E$247:$S$247</c:f>
              <c:numCache>
                <c:formatCode>0.0_ </c:formatCode>
                <c:ptCount val="15"/>
                <c:pt idx="0">
                  <c:v>0</c:v>
                </c:pt>
                <c:pt idx="1">
                  <c:v>58.766974955379673</c:v>
                </c:pt>
                <c:pt idx="2">
                  <c:v>58.451623152438913</c:v>
                </c:pt>
                <c:pt idx="3">
                  <c:v>54.284311372413235</c:v>
                </c:pt>
                <c:pt idx="4">
                  <c:v>48.623050764137346</c:v>
                </c:pt>
                <c:pt idx="5">
                  <c:v>45.45336394017464</c:v>
                </c:pt>
                <c:pt idx="6">
                  <c:v>42.820575070933657</c:v>
                </c:pt>
                <c:pt idx="7">
                  <c:v>39.763107669606107</c:v>
                </c:pt>
                <c:pt idx="8">
                  <c:v>35.515402779046362</c:v>
                </c:pt>
                <c:pt idx="9">
                  <c:v>37.940988084507197</c:v>
                </c:pt>
                <c:pt idx="10">
                  <c:v>36.377113625457767</c:v>
                </c:pt>
                <c:pt idx="11">
                  <c:v>23.526577443896347</c:v>
                </c:pt>
                <c:pt idx="12">
                  <c:v>13.202709881459374</c:v>
                </c:pt>
                <c:pt idx="13">
                  <c:v>0</c:v>
                </c:pt>
                <c:pt idx="14">
                  <c:v>0</c:v>
                </c:pt>
              </c:numCache>
            </c:numRef>
          </c:val>
          <c:smooth val="0"/>
          <c:extLst>
            <c:ext xmlns:c16="http://schemas.microsoft.com/office/drawing/2014/chart" uri="{C3380CC4-5D6E-409C-BE32-E72D297353CC}">
              <c16:uniqueId val="{0000000D-30BF-4D1F-9644-CD10F1217E2C}"/>
            </c:ext>
          </c:extLst>
        </c:ser>
        <c:ser>
          <c:idx val="14"/>
          <c:order val="14"/>
          <c:tx>
            <c:strRef>
              <c:f>'4-P-I_map'!$D$248</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'4-P-I_map'!$E$248:$S$248</c:f>
              <c:numCache>
                <c:formatCode>0.0_ </c:formatCode>
                <c:ptCount val="15"/>
                <c:pt idx="0">
                  <c:v>0</c:v>
                </c:pt>
                <c:pt idx="1">
                  <c:v>58.766974955379673</c:v>
                </c:pt>
                <c:pt idx="2">
                  <c:v>58.451623152438913</c:v>
                </c:pt>
                <c:pt idx="3">
                  <c:v>54.284311372413235</c:v>
                </c:pt>
                <c:pt idx="4">
                  <c:v>48.623050764137346</c:v>
                </c:pt>
                <c:pt idx="5">
                  <c:v>45.45336394017464</c:v>
                </c:pt>
                <c:pt idx="6">
                  <c:v>42.820575070933657</c:v>
                </c:pt>
                <c:pt idx="7">
                  <c:v>39.763107669606107</c:v>
                </c:pt>
                <c:pt idx="8">
                  <c:v>35.515402779046362</c:v>
                </c:pt>
                <c:pt idx="9">
                  <c:v>37.940988084507197</c:v>
                </c:pt>
                <c:pt idx="10">
                  <c:v>36.377113625457767</c:v>
                </c:pt>
                <c:pt idx="11">
                  <c:v>23.526577443896347</c:v>
                </c:pt>
                <c:pt idx="12">
                  <c:v>13.202709881459374</c:v>
                </c:pt>
                <c:pt idx="13">
                  <c:v>0</c:v>
                </c:pt>
                <c:pt idx="14">
                  <c:v>0</c:v>
                </c:pt>
              </c:numCache>
            </c:numRef>
          </c:val>
          <c:smooth val="0"/>
          <c:extLst>
            <c:ext xmlns:c16="http://schemas.microsoft.com/office/drawing/2014/chart" uri="{C3380CC4-5D6E-409C-BE32-E72D297353CC}">
              <c16:uniqueId val="{0000000E-30BF-4D1F-9644-CD10F1217E2C}"/>
            </c:ext>
          </c:extLst>
        </c:ser>
        <c:ser>
          <c:idx val="15"/>
          <c:order val="15"/>
          <c:tx>
            <c:strRef>
              <c:f>'4-P-I_map'!$D$249</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'4-P-I_map'!$E$249:$S$249</c:f>
              <c:numCache>
                <c:formatCode>0.0_ </c:formatCode>
                <c:ptCount val="15"/>
                <c:pt idx="0">
                  <c:v>0</c:v>
                </c:pt>
                <c:pt idx="1">
                  <c:v>47.013579964303744</c:v>
                </c:pt>
                <c:pt idx="2">
                  <c:v>46.76129852195114</c:v>
                </c:pt>
                <c:pt idx="3">
                  <c:v>43.427449097930591</c:v>
                </c:pt>
                <c:pt idx="4">
                  <c:v>38.89844061130988</c:v>
                </c:pt>
                <c:pt idx="5">
                  <c:v>36.36269115213971</c:v>
                </c:pt>
                <c:pt idx="6">
                  <c:v>34.256460056746924</c:v>
                </c:pt>
                <c:pt idx="7">
                  <c:v>31.810486135684886</c:v>
                </c:pt>
                <c:pt idx="8">
                  <c:v>28.412322223237091</c:v>
                </c:pt>
                <c:pt idx="9">
                  <c:v>36.507847104943082</c:v>
                </c:pt>
                <c:pt idx="10">
                  <c:v>29.211543634404578</c:v>
                </c:pt>
                <c:pt idx="11">
                  <c:v>18.821261955117077</c:v>
                </c:pt>
                <c:pt idx="12">
                  <c:v>10.562167905167499</c:v>
                </c:pt>
                <c:pt idx="13">
                  <c:v>0</c:v>
                </c:pt>
                <c:pt idx="14">
                  <c:v>0</c:v>
                </c:pt>
              </c:numCache>
            </c:numRef>
          </c:val>
          <c:smooth val="0"/>
          <c:extLst>
            <c:ext xmlns:c16="http://schemas.microsoft.com/office/drawing/2014/chart" uri="{C3380CC4-5D6E-409C-BE32-E72D297353CC}">
              <c16:uniqueId val="{0000000F-30BF-4D1F-9644-CD10F1217E2C}"/>
            </c:ext>
          </c:extLst>
        </c:ser>
        <c:ser>
          <c:idx val="16"/>
          <c:order val="16"/>
          <c:tx>
            <c:strRef>
              <c:f>'4-P-I_map'!$D$250</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'4-P-I_map'!$E$250:$S$250</c:f>
              <c:numCache>
                <c:formatCode>0.0_ </c:formatCode>
                <c:ptCount val="15"/>
                <c:pt idx="0">
                  <c:v>0</c:v>
                </c:pt>
                <c:pt idx="1">
                  <c:v>41.136882468765769</c:v>
                </c:pt>
                <c:pt idx="2">
                  <c:v>40.916136206707243</c:v>
                </c:pt>
                <c:pt idx="3">
                  <c:v>37.999017960689265</c:v>
                </c:pt>
                <c:pt idx="4">
                  <c:v>34.03613553489614</c:v>
                </c:pt>
                <c:pt idx="5">
                  <c:v>31.817354758122249</c:v>
                </c:pt>
                <c:pt idx="6">
                  <c:v>29.974402549653561</c:v>
                </c:pt>
                <c:pt idx="7">
                  <c:v>27.834175368724267</c:v>
                </c:pt>
                <c:pt idx="8">
                  <c:v>24.860781945332452</c:v>
                </c:pt>
                <c:pt idx="9">
                  <c:v>30.352790467605757</c:v>
                </c:pt>
                <c:pt idx="10">
                  <c:v>25.560100680104007</c:v>
                </c:pt>
                <c:pt idx="11">
                  <c:v>16.468604210727442</c:v>
                </c:pt>
                <c:pt idx="12">
                  <c:v>9.2418969170215615</c:v>
                </c:pt>
                <c:pt idx="13">
                  <c:v>0</c:v>
                </c:pt>
                <c:pt idx="14">
                  <c:v>0</c:v>
                </c:pt>
              </c:numCache>
            </c:numRef>
          </c:val>
          <c:smooth val="0"/>
          <c:extLst>
            <c:ext xmlns:c16="http://schemas.microsoft.com/office/drawing/2014/chart" uri="{C3380CC4-5D6E-409C-BE32-E72D297353CC}">
              <c16:uniqueId val="{00000010-30BF-4D1F-9644-CD10F1217E2C}"/>
            </c:ext>
          </c:extLst>
        </c:ser>
        <c:ser>
          <c:idx val="17"/>
          <c:order val="17"/>
          <c:tx>
            <c:strRef>
              <c:f>'4-P-I_map'!$D$251</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'4-P-I_map'!$E$251:$S$251</c:f>
              <c:numCache>
                <c:formatCode>0.0_ </c:formatCode>
                <c:ptCount val="15"/>
                <c:pt idx="0">
                  <c:v>0</c:v>
                </c:pt>
                <c:pt idx="1">
                  <c:v>30.816844064089931</c:v>
                </c:pt>
                <c:pt idx="2">
                  <c:v>33.279341452836711</c:v>
                </c:pt>
                <c:pt idx="3">
                  <c:v>29.903818273159175</c:v>
                </c:pt>
                <c:pt idx="4">
                  <c:v>26.393799944208396</c:v>
                </c:pt>
                <c:pt idx="5">
                  <c:v>24.949033494566148</c:v>
                </c:pt>
                <c:pt idx="6">
                  <c:v>23.267248841694354</c:v>
                </c:pt>
                <c:pt idx="7">
                  <c:v>21.561984513836865</c:v>
                </c:pt>
                <c:pt idx="8">
                  <c:v>19.887940807686874</c:v>
                </c:pt>
                <c:pt idx="9">
                  <c:v>18.211674280563454</c:v>
                </c:pt>
                <c:pt idx="10">
                  <c:v>17.461014540219733</c:v>
                </c:pt>
                <c:pt idx="11">
                  <c:v>14.115946466337807</c:v>
                </c:pt>
                <c:pt idx="12">
                  <c:v>7.9216259288756241</c:v>
                </c:pt>
                <c:pt idx="13">
                  <c:v>0</c:v>
                </c:pt>
                <c:pt idx="14">
                  <c:v>0</c:v>
                </c:pt>
              </c:numCache>
            </c:numRef>
          </c:val>
          <c:smooth val="0"/>
          <c:extLst>
            <c:ext xmlns:c16="http://schemas.microsoft.com/office/drawing/2014/chart" uri="{C3380CC4-5D6E-409C-BE32-E72D297353CC}">
              <c16:uniqueId val="{00000011-30BF-4D1F-9644-CD10F1217E2C}"/>
            </c:ext>
          </c:extLst>
        </c:ser>
        <c:ser>
          <c:idx val="18"/>
          <c:order val="18"/>
          <c:tx>
            <c:strRef>
              <c:f>'4-P-I_map'!$D$252</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'4-P-I_map'!$E$252:$S$252</c:f>
              <c:numCache>
                <c:formatCode>0.0_ </c:formatCode>
                <c:ptCount val="15"/>
                <c:pt idx="0">
                  <c:v>0</c:v>
                </c:pt>
                <c:pt idx="1">
                  <c:v>5.8276392900000014</c:v>
                </c:pt>
                <c:pt idx="2">
                  <c:v>5.8276392900000014</c:v>
                </c:pt>
                <c:pt idx="3">
                  <c:v>5.8276392900000014</c:v>
                </c:pt>
                <c:pt idx="4">
                  <c:v>5.8276392900000014</c:v>
                </c:pt>
                <c:pt idx="5">
                  <c:v>5.8276392900000014</c:v>
                </c:pt>
                <c:pt idx="6">
                  <c:v>5.8276392900000014</c:v>
                </c:pt>
                <c:pt idx="7">
                  <c:v>5.8276392900000014</c:v>
                </c:pt>
                <c:pt idx="8">
                  <c:v>5.8276392900000014</c:v>
                </c:pt>
                <c:pt idx="9">
                  <c:v>5.8276392900000014</c:v>
                </c:pt>
                <c:pt idx="10">
                  <c:v>5.8276392900000014</c:v>
                </c:pt>
                <c:pt idx="11">
                  <c:v>5.8276392900000014</c:v>
                </c:pt>
                <c:pt idx="12">
                  <c:v>5.8276392900000014</c:v>
                </c:pt>
                <c:pt idx="13">
                  <c:v>0</c:v>
                </c:pt>
                <c:pt idx="14">
                  <c:v>0</c:v>
                </c:pt>
              </c:numCache>
            </c:numRef>
          </c:val>
          <c:smooth val="0"/>
          <c:extLst>
            <c:ext xmlns:c16="http://schemas.microsoft.com/office/drawing/2014/chart" uri="{C3380CC4-5D6E-409C-BE32-E72D297353CC}">
              <c16:uniqueId val="{00000012-30BF-4D1F-9644-CD10F1217E2C}"/>
            </c:ext>
          </c:extLst>
        </c:ser>
        <c:ser>
          <c:idx val="19"/>
          <c:order val="19"/>
          <c:tx>
            <c:strRef>
              <c:f>'4-P-I_map'!$D$253</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'4-P-I_map'!$E$253:$S$253</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30BF-4D1F-9644-CD10F1217E2C}"/>
            </c:ext>
          </c:extLst>
        </c:ser>
        <c:ser>
          <c:idx val="20"/>
          <c:order val="20"/>
          <c:tx>
            <c:strRef>
              <c:f>'4-P-I_map'!$D$254</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'4-P-I_map'!$E$254:$S$254</c:f>
              <c:numCache>
                <c:formatCode>[Red][&lt;0]"NA";0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30BF-4D1F-9644-CD10F1217E2C}"/>
            </c:ext>
          </c:extLst>
        </c:ser>
        <c:dLbls>
          <c:showLegendKey val="0"/>
          <c:showVal val="0"/>
          <c:showCatName val="0"/>
          <c:showSerName val="0"/>
          <c:showPercent val="0"/>
          <c:showBubbleSize val="0"/>
        </c:dLbls>
        <c:marker val="1"/>
        <c:smooth val="0"/>
        <c:axId val="577091840"/>
        <c:axId val="577102208"/>
      </c:lineChart>
      <c:catAx>
        <c:axId val="57709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7102208"/>
        <c:crosses val="autoZero"/>
        <c:auto val="1"/>
        <c:lblAlgn val="ctr"/>
        <c:lblOffset val="100"/>
        <c:noMultiLvlLbl val="0"/>
      </c:catAx>
      <c:valAx>
        <c:axId val="577102208"/>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7091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'4-P-I_map'!$D$234</c:f>
              <c:strCache>
                <c:ptCount val="1"/>
                <c:pt idx="0">
                  <c:v>&lt; -30℃</c:v>
                </c:pt>
              </c:strCache>
            </c:strRef>
          </c:tx>
          <c:spPr>
            <a:solidFill>
              <a:schemeClr val="accent2"/>
            </a:solidFill>
            <a:ln/>
            <a:effectLst/>
            <a:sp3d/>
          </c:spP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'4-P-I_map'!$E$234:$S$234</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1DBB-4335-9266-60878795983F}"/>
            </c:ext>
          </c:extLst>
        </c:ser>
        <c:ser>
          <c:idx val="1"/>
          <c:order val="1"/>
          <c:tx>
            <c:strRef>
              <c:f>'4-P-I_map'!$D$235</c:f>
              <c:strCache>
                <c:ptCount val="1"/>
                <c:pt idx="0">
                  <c:v>-30℃</c:v>
                </c:pt>
              </c:strCache>
            </c:strRef>
          </c:tx>
          <c:spPr>
            <a:solidFill>
              <a:schemeClr val="accent4"/>
            </a:solidFill>
            <a:ln/>
            <a:effectLst/>
            <a:sp3d/>
          </c:spP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'4-P-I_map'!$E$235:$S$235</c:f>
              <c:numCache>
                <c:formatCode>0.0_ </c:formatCode>
                <c:ptCount val="15"/>
                <c:pt idx="0">
                  <c:v>0</c:v>
                </c:pt>
                <c:pt idx="1">
                  <c:v>0.27187416717125401</c:v>
                </c:pt>
                <c:pt idx="2">
                  <c:v>0.2935989559047979</c:v>
                </c:pt>
                <c:pt idx="3">
                  <c:v>0.2876839974369691</c:v>
                </c:pt>
                <c:pt idx="4">
                  <c:v>0.28048089730108944</c:v>
                </c:pt>
                <c:pt idx="5">
                  <c:v>0.27142202475360672</c:v>
                </c:pt>
                <c:pt idx="6">
                  <c:v>0.25591925916444941</c:v>
                </c:pt>
                <c:pt idx="7">
                  <c:v>0.24201061728333798</c:v>
                </c:pt>
                <c:pt idx="8">
                  <c:v>0.1968907744441751</c:v>
                </c:pt>
                <c:pt idx="9">
                  <c:v>0.15142356896189585</c:v>
                </c:pt>
                <c:pt idx="10">
                  <c:v>0.13825965070072441</c:v>
                </c:pt>
                <c:pt idx="11">
                  <c:v>0.12626489537123281</c:v>
                </c:pt>
                <c:pt idx="12">
                  <c:v>8.8430557936233917E-2</c:v>
                </c:pt>
                <c:pt idx="13">
                  <c:v>0</c:v>
                </c:pt>
                <c:pt idx="14">
                  <c:v>0</c:v>
                </c:pt>
              </c:numCache>
            </c:numRef>
          </c:val>
          <c:extLst>
            <c:ext xmlns:c16="http://schemas.microsoft.com/office/drawing/2014/chart" uri="{C3380CC4-5D6E-409C-BE32-E72D297353CC}">
              <c16:uniqueId val="{00000001-1DBB-4335-9266-60878795983F}"/>
            </c:ext>
          </c:extLst>
        </c:ser>
        <c:ser>
          <c:idx val="2"/>
          <c:order val="2"/>
          <c:tx>
            <c:strRef>
              <c:f>'4-P-I_map'!$D$236</c:f>
              <c:strCache>
                <c:ptCount val="1"/>
                <c:pt idx="0">
                  <c:v>-25℃</c:v>
                </c:pt>
              </c:strCache>
            </c:strRef>
          </c:tx>
          <c:spPr>
            <a:solidFill>
              <a:schemeClr val="accent6"/>
            </a:solidFill>
            <a:ln/>
            <a:effectLst/>
            <a:sp3d/>
          </c:spP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'4-P-I_map'!$E$236:$S$236</c:f>
              <c:numCache>
                <c:formatCode>0.0_ </c:formatCode>
                <c:ptCount val="15"/>
                <c:pt idx="0">
                  <c:v>0</c:v>
                </c:pt>
                <c:pt idx="1">
                  <c:v>0.54374833434250802</c:v>
                </c:pt>
                <c:pt idx="2">
                  <c:v>0.5871979118095958</c:v>
                </c:pt>
                <c:pt idx="3">
                  <c:v>0.57536799487393819</c:v>
                </c:pt>
                <c:pt idx="4">
                  <c:v>0.56096179460217888</c:v>
                </c:pt>
                <c:pt idx="5">
                  <c:v>0.54284404950721343</c:v>
                </c:pt>
                <c:pt idx="6">
                  <c:v>0.51183851832889882</c:v>
                </c:pt>
                <c:pt idx="7">
                  <c:v>0.48402123456667595</c:v>
                </c:pt>
                <c:pt idx="8">
                  <c:v>0.39378154888835021</c:v>
                </c:pt>
                <c:pt idx="9">
                  <c:v>0.3028471379237917</c:v>
                </c:pt>
                <c:pt idx="10">
                  <c:v>0.27651930140144881</c:v>
                </c:pt>
                <c:pt idx="11">
                  <c:v>0.25252979074246562</c:v>
                </c:pt>
                <c:pt idx="12">
                  <c:v>0.17686111587246783</c:v>
                </c:pt>
                <c:pt idx="13">
                  <c:v>0</c:v>
                </c:pt>
                <c:pt idx="14">
                  <c:v>0</c:v>
                </c:pt>
              </c:numCache>
            </c:numRef>
          </c:val>
          <c:extLst>
            <c:ext xmlns:c16="http://schemas.microsoft.com/office/drawing/2014/chart" uri="{C3380CC4-5D6E-409C-BE32-E72D297353CC}">
              <c16:uniqueId val="{00000002-1DBB-4335-9266-60878795983F}"/>
            </c:ext>
          </c:extLst>
        </c:ser>
        <c:ser>
          <c:idx val="3"/>
          <c:order val="3"/>
          <c:tx>
            <c:strRef>
              <c:f>'4-P-I_map'!$D$237</c:f>
              <c:strCache>
                <c:ptCount val="1"/>
                <c:pt idx="0">
                  <c:v>-20℃</c:v>
                </c:pt>
              </c:strCache>
            </c:strRef>
          </c:tx>
          <c:spPr>
            <a:solidFill>
              <a:schemeClr val="accent2">
                <a:lumMod val="60000"/>
              </a:schemeClr>
            </a:solidFill>
            <a:ln/>
            <a:effectLst/>
            <a:sp3d/>
          </c:spP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'4-P-I_map'!$E$237:$S$237</c:f>
              <c:numCache>
                <c:formatCode>0.0_ </c:formatCode>
                <c:ptCount val="15"/>
                <c:pt idx="0">
                  <c:v>0</c:v>
                </c:pt>
                <c:pt idx="1">
                  <c:v>1.087496668685016</c:v>
                </c:pt>
                <c:pt idx="2">
                  <c:v>1.1743958236191916</c:v>
                </c:pt>
                <c:pt idx="3">
                  <c:v>1.1507359897478764</c:v>
                </c:pt>
                <c:pt idx="4">
                  <c:v>1.1219235892043578</c:v>
                </c:pt>
                <c:pt idx="5">
                  <c:v>1.0856880990144269</c:v>
                </c:pt>
                <c:pt idx="6">
                  <c:v>1.0236770366577976</c:v>
                </c:pt>
                <c:pt idx="7">
                  <c:v>0.9680424691333519</c:v>
                </c:pt>
                <c:pt idx="8">
                  <c:v>0.78756309777670042</c:v>
                </c:pt>
                <c:pt idx="9">
                  <c:v>0.6056942758475834</c:v>
                </c:pt>
                <c:pt idx="10">
                  <c:v>0.55303860280289763</c:v>
                </c:pt>
                <c:pt idx="11">
                  <c:v>0.50505958148493124</c:v>
                </c:pt>
                <c:pt idx="12">
                  <c:v>0.35372223174493567</c:v>
                </c:pt>
                <c:pt idx="13">
                  <c:v>0</c:v>
                </c:pt>
                <c:pt idx="14">
                  <c:v>0</c:v>
                </c:pt>
              </c:numCache>
            </c:numRef>
          </c:val>
          <c:extLst>
            <c:ext xmlns:c16="http://schemas.microsoft.com/office/drawing/2014/chart" uri="{C3380CC4-5D6E-409C-BE32-E72D297353CC}">
              <c16:uniqueId val="{00000003-1DBB-4335-9266-60878795983F}"/>
            </c:ext>
          </c:extLst>
        </c:ser>
        <c:ser>
          <c:idx val="4"/>
          <c:order val="4"/>
          <c:tx>
            <c:strRef>
              <c:f>'4-P-I_map'!$D$238</c:f>
              <c:strCache>
                <c:ptCount val="1"/>
                <c:pt idx="0">
                  <c:v>-15℃</c:v>
                </c:pt>
              </c:strCache>
            </c:strRef>
          </c:tx>
          <c:spPr>
            <a:solidFill>
              <a:schemeClr val="accent4">
                <a:lumMod val="60000"/>
              </a:schemeClr>
            </a:solidFill>
            <a:ln/>
            <a:effectLst/>
            <a:sp3d/>
          </c:spP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'4-P-I_map'!$E$238:$S$238</c:f>
              <c:numCache>
                <c:formatCode>0.0_ </c:formatCode>
                <c:ptCount val="15"/>
                <c:pt idx="0">
                  <c:v>0</c:v>
                </c:pt>
                <c:pt idx="1">
                  <c:v>2.6288082370936499</c:v>
                </c:pt>
                <c:pt idx="2">
                  <c:v>2.8388697672716368</c:v>
                </c:pt>
                <c:pt idx="3">
                  <c:v>2.7617366603540781</c:v>
                </c:pt>
                <c:pt idx="4">
                  <c:v>2.6764855915428338</c:v>
                </c:pt>
                <c:pt idx="5">
                  <c:v>2.5433070332934622</c:v>
                </c:pt>
                <c:pt idx="6">
                  <c:v>2.3533769401956284</c:v>
                </c:pt>
                <c:pt idx="7">
                  <c:v>2.0269165452402418</c:v>
                </c:pt>
                <c:pt idx="8">
                  <c:v>1.6597615293568031</c:v>
                </c:pt>
                <c:pt idx="9">
                  <c:v>1.2898287273507962</c:v>
                </c:pt>
                <c:pt idx="10">
                  <c:v>1.1891652072887107</c:v>
                </c:pt>
                <c:pt idx="11">
                  <c:v>1.0558834384012357</c:v>
                </c:pt>
                <c:pt idx="12">
                  <c:v>0.73949581393090469</c:v>
                </c:pt>
                <c:pt idx="13">
                  <c:v>0</c:v>
                </c:pt>
                <c:pt idx="14">
                  <c:v>0</c:v>
                </c:pt>
              </c:numCache>
            </c:numRef>
          </c:val>
          <c:extLst>
            <c:ext xmlns:c16="http://schemas.microsoft.com/office/drawing/2014/chart" uri="{C3380CC4-5D6E-409C-BE32-E72D297353CC}">
              <c16:uniqueId val="{00000004-1DBB-4335-9266-60878795983F}"/>
            </c:ext>
          </c:extLst>
        </c:ser>
        <c:ser>
          <c:idx val="5"/>
          <c:order val="5"/>
          <c:tx>
            <c:strRef>
              <c:f>'4-P-I_map'!$D$239</c:f>
              <c:strCache>
                <c:ptCount val="1"/>
                <c:pt idx="0">
                  <c:v>-10℃</c:v>
                </c:pt>
              </c:strCache>
            </c:strRef>
          </c:tx>
          <c:spPr>
            <a:solidFill>
              <a:schemeClr val="accent6">
                <a:lumMod val="60000"/>
              </a:schemeClr>
            </a:solidFill>
            <a:ln/>
            <a:effectLst/>
            <a:sp3d/>
          </c:spP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'4-P-I_map'!$E$239:$S$239</c:f>
              <c:numCache>
                <c:formatCode>0.0_ </c:formatCode>
                <c:ptCount val="15"/>
                <c:pt idx="0">
                  <c:v>0</c:v>
                </c:pt>
                <c:pt idx="1">
                  <c:v>5.5610435242449388</c:v>
                </c:pt>
                <c:pt idx="2">
                  <c:v>6.0054126857554673</c:v>
                </c:pt>
                <c:pt idx="3">
                  <c:v>5.6645457556446317</c:v>
                </c:pt>
                <c:pt idx="4">
                  <c:v>5.3069654591795805</c:v>
                </c:pt>
                <c:pt idx="5">
                  <c:v>4.8560391294269136</c:v>
                </c:pt>
                <c:pt idx="6">
                  <c:v>4.3570064222286646</c:v>
                </c:pt>
                <c:pt idx="7">
                  <c:v>3.8532209341173713</c:v>
                </c:pt>
                <c:pt idx="8">
                  <c:v>3.1826752245139502</c:v>
                </c:pt>
                <c:pt idx="9">
                  <c:v>2.507184693882623</c:v>
                </c:pt>
                <c:pt idx="10">
                  <c:v>2.2212047098859067</c:v>
                </c:pt>
                <c:pt idx="11">
                  <c:v>2.0396274572546811</c:v>
                </c:pt>
                <c:pt idx="12">
                  <c:v>1.4284682492057608</c:v>
                </c:pt>
                <c:pt idx="13">
                  <c:v>0</c:v>
                </c:pt>
                <c:pt idx="14">
                  <c:v>0</c:v>
                </c:pt>
              </c:numCache>
            </c:numRef>
          </c:val>
          <c:extLst>
            <c:ext xmlns:c16="http://schemas.microsoft.com/office/drawing/2014/chart" uri="{C3380CC4-5D6E-409C-BE32-E72D297353CC}">
              <c16:uniqueId val="{00000005-1DBB-4335-9266-60878795983F}"/>
            </c:ext>
          </c:extLst>
        </c:ser>
        <c:ser>
          <c:idx val="6"/>
          <c:order val="6"/>
          <c:tx>
            <c:strRef>
              <c:f>'4-P-I_map'!$D$240</c:f>
              <c:strCache>
                <c:ptCount val="1"/>
                <c:pt idx="0">
                  <c:v>-5℃</c:v>
                </c:pt>
              </c:strCache>
            </c:strRef>
          </c:tx>
          <c:spPr>
            <a:solidFill>
              <a:schemeClr val="accent2">
                <a:lumMod val="80000"/>
                <a:lumOff val="20000"/>
              </a:schemeClr>
            </a:solidFill>
            <a:ln/>
            <a:effectLst/>
            <a:sp3d/>
          </c:spP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'4-P-I_map'!$E$240:$S$240</c:f>
              <c:numCache>
                <c:formatCode>0.0_ </c:formatCode>
                <c:ptCount val="15"/>
                <c:pt idx="0">
                  <c:v>0</c:v>
                </c:pt>
                <c:pt idx="1">
                  <c:v>10.429035390980671</c:v>
                </c:pt>
                <c:pt idx="2">
                  <c:v>11.262393679195643</c:v>
                </c:pt>
                <c:pt idx="3">
                  <c:v>10.055167595297133</c:v>
                </c:pt>
                <c:pt idx="4">
                  <c:v>8.4721188620189416</c:v>
                </c:pt>
                <c:pt idx="5">
                  <c:v>7.6321488358462846</c:v>
                </c:pt>
                <c:pt idx="6">
                  <c:v>7.2187755342239761</c:v>
                </c:pt>
                <c:pt idx="7">
                  <c:v>6.7118268385109818</c:v>
                </c:pt>
                <c:pt idx="8">
                  <c:v>5.6031955452172246</c:v>
                </c:pt>
                <c:pt idx="9">
                  <c:v>4.4866780368993382</c:v>
                </c:pt>
                <c:pt idx="10">
                  <c:v>3.8550933262095377</c:v>
                </c:pt>
                <c:pt idx="11">
                  <c:v>3.6677032277006996</c:v>
                </c:pt>
                <c:pt idx="12">
                  <c:v>2.5109278253250595</c:v>
                </c:pt>
                <c:pt idx="13">
                  <c:v>0</c:v>
                </c:pt>
                <c:pt idx="14">
                  <c:v>0</c:v>
                </c:pt>
              </c:numCache>
            </c:numRef>
          </c:val>
          <c:extLst>
            <c:ext xmlns:c16="http://schemas.microsoft.com/office/drawing/2014/chart" uri="{C3380CC4-5D6E-409C-BE32-E72D297353CC}">
              <c16:uniqueId val="{00000006-1DBB-4335-9266-60878795983F}"/>
            </c:ext>
          </c:extLst>
        </c:ser>
        <c:ser>
          <c:idx val="7"/>
          <c:order val="7"/>
          <c:tx>
            <c:strRef>
              <c:f>'4-P-I_map'!$D$241</c:f>
              <c:strCache>
                <c:ptCount val="1"/>
                <c:pt idx="0">
                  <c:v>0℃</c:v>
                </c:pt>
              </c:strCache>
            </c:strRef>
          </c:tx>
          <c:spPr>
            <a:solidFill>
              <a:schemeClr val="accent4">
                <a:lumMod val="80000"/>
                <a:lumOff val="20000"/>
              </a:schemeClr>
            </a:solidFill>
            <a:ln/>
            <a:effectLst/>
            <a:sp3d/>
          </c:spP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'4-P-I_map'!$E$241:$S$241</c:f>
              <c:numCache>
                <c:formatCode>0.0_ </c:formatCode>
                <c:ptCount val="15"/>
                <c:pt idx="0">
                  <c:v>0</c:v>
                </c:pt>
                <c:pt idx="1">
                  <c:v>17.54135757380492</c:v>
                </c:pt>
                <c:pt idx="2">
                  <c:v>17.443405801662006</c:v>
                </c:pt>
                <c:pt idx="3">
                  <c:v>14.914173342871543</c:v>
                </c:pt>
                <c:pt idx="4">
                  <c:v>12.114577851232553</c:v>
                </c:pt>
                <c:pt idx="5">
                  <c:v>10.969794265496782</c:v>
                </c:pt>
                <c:pt idx="6">
                  <c:v>10.386019550209419</c:v>
                </c:pt>
                <c:pt idx="7">
                  <c:v>9.76813458246707</c:v>
                </c:pt>
                <c:pt idx="8">
                  <c:v>8.6501948735409382</c:v>
                </c:pt>
                <c:pt idx="9">
                  <c:v>7.4486481542991214</c:v>
                </c:pt>
                <c:pt idx="10">
                  <c:v>7.0473708178750556</c:v>
                </c:pt>
                <c:pt idx="11">
                  <c:v>6.2393014406496334</c:v>
                </c:pt>
                <c:pt idx="12">
                  <c:v>3.6711999919541785</c:v>
                </c:pt>
                <c:pt idx="13">
                  <c:v>0</c:v>
                </c:pt>
                <c:pt idx="14">
                  <c:v>0</c:v>
                </c:pt>
              </c:numCache>
            </c:numRef>
          </c:val>
          <c:extLst>
            <c:ext xmlns:c16="http://schemas.microsoft.com/office/drawing/2014/chart" uri="{C3380CC4-5D6E-409C-BE32-E72D297353CC}">
              <c16:uniqueId val="{00000007-1DBB-4335-9266-60878795983F}"/>
            </c:ext>
          </c:extLst>
        </c:ser>
        <c:ser>
          <c:idx val="8"/>
          <c:order val="8"/>
          <c:tx>
            <c:strRef>
              <c:f>'4-P-I_map'!$D$242</c:f>
              <c:strCache>
                <c:ptCount val="1"/>
                <c:pt idx="0">
                  <c:v>5℃</c:v>
                </c:pt>
              </c:strCache>
            </c:strRef>
          </c:tx>
          <c:spPr>
            <a:solidFill>
              <a:schemeClr val="accent6">
                <a:lumMod val="80000"/>
                <a:lumOff val="20000"/>
              </a:schemeClr>
            </a:solidFill>
            <a:ln/>
            <a:effectLst/>
            <a:sp3d/>
          </c:spP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'4-P-I_map'!$E$242:$S$242</c:f>
              <c:numCache>
                <c:formatCode>0.0_ </c:formatCode>
                <c:ptCount val="15"/>
                <c:pt idx="0">
                  <c:v>0</c:v>
                </c:pt>
                <c:pt idx="1">
                  <c:v>25.560562809671495</c:v>
                </c:pt>
                <c:pt idx="2">
                  <c:v>23.185652368122433</c:v>
                </c:pt>
                <c:pt idx="3">
                  <c:v>20.092481046970715</c:v>
                </c:pt>
                <c:pt idx="4">
                  <c:v>16.58431225144955</c:v>
                </c:pt>
                <c:pt idx="5">
                  <c:v>15.101926441013305</c:v>
                </c:pt>
                <c:pt idx="6">
                  <c:v>14.301647400374634</c:v>
                </c:pt>
                <c:pt idx="7">
                  <c:v>13.448643867527901</c:v>
                </c:pt>
                <c:pt idx="8">
                  <c:v>11.962392074978874</c:v>
                </c:pt>
                <c:pt idx="9">
                  <c:v>11.551498000325664</c:v>
                </c:pt>
                <c:pt idx="10">
                  <c:v>10.880290265244867</c:v>
                </c:pt>
                <c:pt idx="11">
                  <c:v>8.7178530577535049</c:v>
                </c:pt>
                <c:pt idx="12">
                  <c:v>5.1239068366291782</c:v>
                </c:pt>
                <c:pt idx="13">
                  <c:v>0</c:v>
                </c:pt>
                <c:pt idx="14">
                  <c:v>0</c:v>
                </c:pt>
              </c:numCache>
            </c:numRef>
          </c:val>
          <c:extLst>
            <c:ext xmlns:c16="http://schemas.microsoft.com/office/drawing/2014/chart" uri="{C3380CC4-5D6E-409C-BE32-E72D297353CC}">
              <c16:uniqueId val="{00000008-1DBB-4335-9266-60878795983F}"/>
            </c:ext>
          </c:extLst>
        </c:ser>
        <c:ser>
          <c:idx val="9"/>
          <c:order val="9"/>
          <c:tx>
            <c:strRef>
              <c:f>'4-P-I_map'!$D$243</c:f>
              <c:strCache>
                <c:ptCount val="1"/>
                <c:pt idx="0">
                  <c:v>10℃</c:v>
                </c:pt>
              </c:strCache>
            </c:strRef>
          </c:tx>
          <c:spPr>
            <a:solidFill>
              <a:schemeClr val="accent2">
                <a:lumMod val="80000"/>
              </a:schemeClr>
            </a:solidFill>
            <a:ln/>
            <a:effectLst/>
            <a:sp3d/>
          </c:spP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'4-P-I_map'!$E$243:$S$243</c:f>
              <c:numCache>
                <c:formatCode>0.0_ </c:formatCode>
                <c:ptCount val="15"/>
                <c:pt idx="0">
                  <c:v>0</c:v>
                </c:pt>
                <c:pt idx="1">
                  <c:v>34.006503107659867</c:v>
                </c:pt>
                <c:pt idx="2">
                  <c:v>31.477164936854173</c:v>
                </c:pt>
                <c:pt idx="3">
                  <c:v>27.695399269831587</c:v>
                </c:pt>
                <c:pt idx="4">
                  <c:v>23.275094262081016</c:v>
                </c:pt>
                <c:pt idx="5">
                  <c:v>21.32328602865833</c:v>
                </c:pt>
                <c:pt idx="6">
                  <c:v>20.184313806417734</c:v>
                </c:pt>
                <c:pt idx="7">
                  <c:v>18.9522754674453</c:v>
                </c:pt>
                <c:pt idx="8">
                  <c:v>16.907333058504133</c:v>
                </c:pt>
                <c:pt idx="9">
                  <c:v>16.83853631765145</c:v>
                </c:pt>
                <c:pt idx="10">
                  <c:v>15.979820964795065</c:v>
                </c:pt>
                <c:pt idx="11">
                  <c:v>11.730838265748348</c:v>
                </c:pt>
                <c:pt idx="12">
                  <c:v>6.8552797439642168</c:v>
                </c:pt>
                <c:pt idx="13">
                  <c:v>0</c:v>
                </c:pt>
                <c:pt idx="14">
                  <c:v>0</c:v>
                </c:pt>
              </c:numCache>
            </c:numRef>
          </c:val>
          <c:extLst>
            <c:ext xmlns:c16="http://schemas.microsoft.com/office/drawing/2014/chart" uri="{C3380CC4-5D6E-409C-BE32-E72D297353CC}">
              <c16:uniqueId val="{00000009-1DBB-4335-9266-60878795983F}"/>
            </c:ext>
          </c:extLst>
        </c:ser>
        <c:ser>
          <c:idx val="10"/>
          <c:order val="10"/>
          <c:tx>
            <c:strRef>
              <c:f>'4-P-I_map'!$D$244</c:f>
              <c:strCache>
                <c:ptCount val="1"/>
                <c:pt idx="0">
                  <c:v>15℃</c:v>
                </c:pt>
              </c:strCache>
            </c:strRef>
          </c:tx>
          <c:spPr>
            <a:solidFill>
              <a:schemeClr val="accent4">
                <a:lumMod val="80000"/>
              </a:schemeClr>
            </a:solidFill>
            <a:ln/>
            <a:effectLst/>
            <a:sp3d/>
          </c:spP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'4-P-I_map'!$E$244:$S$244</c:f>
              <c:numCache>
                <c:formatCode>0.0_ </c:formatCode>
                <c:ptCount val="15"/>
                <c:pt idx="0">
                  <c:v>0</c:v>
                </c:pt>
                <c:pt idx="1">
                  <c:v>40.694041878058528</c:v>
                </c:pt>
                <c:pt idx="2">
                  <c:v>38.514987080294226</c:v>
                </c:pt>
                <c:pt idx="3">
                  <c:v>34.45901153010962</c:v>
                </c:pt>
                <c:pt idx="4">
                  <c:v>29.537230146260892</c:v>
                </c:pt>
                <c:pt idx="5">
                  <c:v>27.234539759685077</c:v>
                </c:pt>
                <c:pt idx="6">
                  <c:v>25.752512019607391</c:v>
                </c:pt>
                <c:pt idx="7">
                  <c:v>24.11606454414822</c:v>
                </c:pt>
                <c:pt idx="8">
                  <c:v>21.548005473251944</c:v>
                </c:pt>
                <c:pt idx="9">
                  <c:v>23.201077629709246</c:v>
                </c:pt>
                <c:pt idx="10">
                  <c:v>21.047200981954784</c:v>
                </c:pt>
                <c:pt idx="11">
                  <c:v>15.251779496856674</c:v>
                </c:pt>
                <c:pt idx="12">
                  <c:v>8.825004075543994</c:v>
                </c:pt>
                <c:pt idx="13">
                  <c:v>0</c:v>
                </c:pt>
                <c:pt idx="14">
                  <c:v>0</c:v>
                </c:pt>
              </c:numCache>
            </c:numRef>
          </c:val>
          <c:extLst>
            <c:ext xmlns:c16="http://schemas.microsoft.com/office/drawing/2014/chart" uri="{C3380CC4-5D6E-409C-BE32-E72D297353CC}">
              <c16:uniqueId val="{0000000A-1DBB-4335-9266-60878795983F}"/>
            </c:ext>
          </c:extLst>
        </c:ser>
        <c:ser>
          <c:idx val="11"/>
          <c:order val="11"/>
          <c:tx>
            <c:strRef>
              <c:f>'4-P-I_map'!$D$245</c:f>
              <c:strCache>
                <c:ptCount val="1"/>
                <c:pt idx="0">
                  <c:v>20℃</c:v>
                </c:pt>
              </c:strCache>
            </c:strRef>
          </c:tx>
          <c:spPr>
            <a:solidFill>
              <a:schemeClr val="accent6">
                <a:lumMod val="80000"/>
              </a:schemeClr>
            </a:solidFill>
            <a:ln/>
            <a:effectLst/>
            <a:sp3d/>
          </c:spP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'4-P-I_map'!$E$245:$S$245</c:f>
              <c:numCache>
                <c:formatCode>0.0_ </c:formatCode>
                <c:ptCount val="15"/>
                <c:pt idx="0">
                  <c:v>0</c:v>
                </c:pt>
                <c:pt idx="1">
                  <c:v>46.899632937513559</c:v>
                </c:pt>
                <c:pt idx="2">
                  <c:v>45.468381826381631</c:v>
                </c:pt>
                <c:pt idx="3">
                  <c:v>41.421708043892423</c:v>
                </c:pt>
                <c:pt idx="4">
                  <c:v>36.270218115041288</c:v>
                </c:pt>
                <c:pt idx="5">
                  <c:v>33.668751628704626</c:v>
                </c:pt>
                <c:pt idx="6">
                  <c:v>31.785366683622769</c:v>
                </c:pt>
                <c:pt idx="7">
                  <c:v>29.654562433968408</c:v>
                </c:pt>
                <c:pt idx="8">
                  <c:v>26.506301722035637</c:v>
                </c:pt>
                <c:pt idx="9">
                  <c:v>30.370160800385207</c:v>
                </c:pt>
                <c:pt idx="10">
                  <c:v>26.622931148087357</c:v>
                </c:pt>
                <c:pt idx="11">
                  <c:v>19.216492790811323</c:v>
                </c:pt>
                <c:pt idx="12">
                  <c:v>10.968527056405652</c:v>
                </c:pt>
                <c:pt idx="13">
                  <c:v>0</c:v>
                </c:pt>
                <c:pt idx="14">
                  <c:v>0</c:v>
                </c:pt>
              </c:numCache>
            </c:numRef>
          </c:val>
          <c:extLst>
            <c:ext xmlns:c16="http://schemas.microsoft.com/office/drawing/2014/chart" uri="{C3380CC4-5D6E-409C-BE32-E72D297353CC}">
              <c16:uniqueId val="{0000000B-1DBB-4335-9266-60878795983F}"/>
            </c:ext>
          </c:extLst>
        </c:ser>
        <c:ser>
          <c:idx val="12"/>
          <c:order val="12"/>
          <c:tx>
            <c:strRef>
              <c:f>'4-P-I_map'!$D$246</c:f>
              <c:strCache>
                <c:ptCount val="1"/>
                <c:pt idx="0">
                  <c:v>25℃</c:v>
                </c:pt>
              </c:strCache>
            </c:strRef>
          </c:tx>
          <c:spPr>
            <a:solidFill>
              <a:schemeClr val="accent2">
                <a:lumMod val="60000"/>
                <a:lumOff val="40000"/>
              </a:schemeClr>
            </a:solidFill>
            <a:ln/>
            <a:effectLst/>
            <a:sp3d/>
          </c:spP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'4-P-I_map'!$E$246:$S$246</c:f>
              <c:numCache>
                <c:formatCode>0.0_ </c:formatCode>
                <c:ptCount val="15"/>
                <c:pt idx="0">
                  <c:v>0</c:v>
                </c:pt>
                <c:pt idx="1">
                  <c:v>58.766974955379673</c:v>
                </c:pt>
                <c:pt idx="2">
                  <c:v>58.451623152438913</c:v>
                </c:pt>
                <c:pt idx="3">
                  <c:v>54.284311372413235</c:v>
                </c:pt>
                <c:pt idx="4">
                  <c:v>48.623050764137346</c:v>
                </c:pt>
                <c:pt idx="5">
                  <c:v>45.45336394017464</c:v>
                </c:pt>
                <c:pt idx="6">
                  <c:v>42.820575070933657</c:v>
                </c:pt>
                <c:pt idx="7">
                  <c:v>39.763107669606107</c:v>
                </c:pt>
                <c:pt idx="8">
                  <c:v>35.515402779046362</c:v>
                </c:pt>
                <c:pt idx="9">
                  <c:v>37.940988084507197</c:v>
                </c:pt>
                <c:pt idx="10">
                  <c:v>36.377113625457767</c:v>
                </c:pt>
                <c:pt idx="11">
                  <c:v>23.526577443896347</c:v>
                </c:pt>
                <c:pt idx="12">
                  <c:v>13.202709881459374</c:v>
                </c:pt>
                <c:pt idx="13">
                  <c:v>0</c:v>
                </c:pt>
                <c:pt idx="14">
                  <c:v>0</c:v>
                </c:pt>
              </c:numCache>
            </c:numRef>
          </c:val>
          <c:extLst>
            <c:ext xmlns:c16="http://schemas.microsoft.com/office/drawing/2014/chart" uri="{C3380CC4-5D6E-409C-BE32-E72D297353CC}">
              <c16:uniqueId val="{0000000C-1DBB-4335-9266-60878795983F}"/>
            </c:ext>
          </c:extLst>
        </c:ser>
        <c:ser>
          <c:idx val="13"/>
          <c:order val="13"/>
          <c:tx>
            <c:strRef>
              <c:f>'4-P-I_map'!$D$247</c:f>
              <c:strCache>
                <c:ptCount val="1"/>
                <c:pt idx="0">
                  <c:v>30℃</c:v>
                </c:pt>
              </c:strCache>
            </c:strRef>
          </c:tx>
          <c:spPr>
            <a:solidFill>
              <a:schemeClr val="accent4">
                <a:lumMod val="60000"/>
                <a:lumOff val="40000"/>
              </a:schemeClr>
            </a:solidFill>
            <a:ln/>
            <a:effectLst/>
            <a:sp3d/>
          </c:spP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'4-P-I_map'!$E$247:$S$247</c:f>
              <c:numCache>
                <c:formatCode>0.0_ </c:formatCode>
                <c:ptCount val="15"/>
                <c:pt idx="0">
                  <c:v>0</c:v>
                </c:pt>
                <c:pt idx="1">
                  <c:v>58.766974955379673</c:v>
                </c:pt>
                <c:pt idx="2">
                  <c:v>58.451623152438913</c:v>
                </c:pt>
                <c:pt idx="3">
                  <c:v>54.284311372413235</c:v>
                </c:pt>
                <c:pt idx="4">
                  <c:v>48.623050764137346</c:v>
                </c:pt>
                <c:pt idx="5">
                  <c:v>45.45336394017464</c:v>
                </c:pt>
                <c:pt idx="6">
                  <c:v>42.820575070933657</c:v>
                </c:pt>
                <c:pt idx="7">
                  <c:v>39.763107669606107</c:v>
                </c:pt>
                <c:pt idx="8">
                  <c:v>35.515402779046362</c:v>
                </c:pt>
                <c:pt idx="9">
                  <c:v>37.940988084507197</c:v>
                </c:pt>
                <c:pt idx="10">
                  <c:v>36.377113625457767</c:v>
                </c:pt>
                <c:pt idx="11">
                  <c:v>23.526577443896347</c:v>
                </c:pt>
                <c:pt idx="12">
                  <c:v>13.202709881459374</c:v>
                </c:pt>
                <c:pt idx="13">
                  <c:v>0</c:v>
                </c:pt>
                <c:pt idx="14">
                  <c:v>0</c:v>
                </c:pt>
              </c:numCache>
            </c:numRef>
          </c:val>
          <c:extLst>
            <c:ext xmlns:c16="http://schemas.microsoft.com/office/drawing/2014/chart" uri="{C3380CC4-5D6E-409C-BE32-E72D297353CC}">
              <c16:uniqueId val="{0000000D-1DBB-4335-9266-60878795983F}"/>
            </c:ext>
          </c:extLst>
        </c:ser>
        <c:ser>
          <c:idx val="14"/>
          <c:order val="14"/>
          <c:tx>
            <c:strRef>
              <c:f>'4-P-I_map'!$D$248</c:f>
              <c:strCache>
                <c:ptCount val="1"/>
                <c:pt idx="0">
                  <c:v>35℃</c:v>
                </c:pt>
              </c:strCache>
            </c:strRef>
          </c:tx>
          <c:spPr>
            <a:solidFill>
              <a:schemeClr val="accent6">
                <a:lumMod val="60000"/>
                <a:lumOff val="40000"/>
              </a:schemeClr>
            </a:solidFill>
            <a:ln/>
            <a:effectLst/>
            <a:sp3d/>
          </c:spP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'4-P-I_map'!$E$248:$S$248</c:f>
              <c:numCache>
                <c:formatCode>0.0_ </c:formatCode>
                <c:ptCount val="15"/>
                <c:pt idx="0">
                  <c:v>0</c:v>
                </c:pt>
                <c:pt idx="1">
                  <c:v>58.766974955379673</c:v>
                </c:pt>
                <c:pt idx="2">
                  <c:v>58.451623152438913</c:v>
                </c:pt>
                <c:pt idx="3">
                  <c:v>54.284311372413235</c:v>
                </c:pt>
                <c:pt idx="4">
                  <c:v>48.623050764137346</c:v>
                </c:pt>
                <c:pt idx="5">
                  <c:v>45.45336394017464</c:v>
                </c:pt>
                <c:pt idx="6">
                  <c:v>42.820575070933657</c:v>
                </c:pt>
                <c:pt idx="7">
                  <c:v>39.763107669606107</c:v>
                </c:pt>
                <c:pt idx="8">
                  <c:v>35.515402779046362</c:v>
                </c:pt>
                <c:pt idx="9">
                  <c:v>37.940988084507197</c:v>
                </c:pt>
                <c:pt idx="10">
                  <c:v>36.377113625457767</c:v>
                </c:pt>
                <c:pt idx="11">
                  <c:v>23.526577443896347</c:v>
                </c:pt>
                <c:pt idx="12">
                  <c:v>13.202709881459374</c:v>
                </c:pt>
                <c:pt idx="13">
                  <c:v>0</c:v>
                </c:pt>
                <c:pt idx="14">
                  <c:v>0</c:v>
                </c:pt>
              </c:numCache>
            </c:numRef>
          </c:val>
          <c:extLst>
            <c:ext xmlns:c16="http://schemas.microsoft.com/office/drawing/2014/chart" uri="{C3380CC4-5D6E-409C-BE32-E72D297353CC}">
              <c16:uniqueId val="{0000000E-1DBB-4335-9266-60878795983F}"/>
            </c:ext>
          </c:extLst>
        </c:ser>
        <c:ser>
          <c:idx val="15"/>
          <c:order val="15"/>
          <c:tx>
            <c:strRef>
              <c:f>'4-P-I_map'!$D$249</c:f>
              <c:strCache>
                <c:ptCount val="1"/>
                <c:pt idx="0">
                  <c:v>40℃</c:v>
                </c:pt>
              </c:strCache>
            </c:strRef>
          </c:tx>
          <c:spPr>
            <a:solidFill>
              <a:schemeClr val="accent2">
                <a:lumMod val="50000"/>
              </a:schemeClr>
            </a:solidFill>
            <a:ln/>
            <a:effectLst/>
            <a:sp3d/>
          </c:spP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'4-P-I_map'!$E$249:$S$249</c:f>
              <c:numCache>
                <c:formatCode>0.0_ </c:formatCode>
                <c:ptCount val="15"/>
                <c:pt idx="0">
                  <c:v>0</c:v>
                </c:pt>
                <c:pt idx="1">
                  <c:v>47.013579964303744</c:v>
                </c:pt>
                <c:pt idx="2">
                  <c:v>46.76129852195114</c:v>
                </c:pt>
                <c:pt idx="3">
                  <c:v>43.427449097930591</c:v>
                </c:pt>
                <c:pt idx="4">
                  <c:v>38.89844061130988</c:v>
                </c:pt>
                <c:pt idx="5">
                  <c:v>36.36269115213971</c:v>
                </c:pt>
                <c:pt idx="6">
                  <c:v>34.256460056746924</c:v>
                </c:pt>
                <c:pt idx="7">
                  <c:v>31.810486135684886</c:v>
                </c:pt>
                <c:pt idx="8">
                  <c:v>28.412322223237091</c:v>
                </c:pt>
                <c:pt idx="9">
                  <c:v>36.507847104943082</c:v>
                </c:pt>
                <c:pt idx="10">
                  <c:v>29.211543634404578</c:v>
                </c:pt>
                <c:pt idx="11">
                  <c:v>18.821261955117077</c:v>
                </c:pt>
                <c:pt idx="12">
                  <c:v>10.562167905167499</c:v>
                </c:pt>
                <c:pt idx="13">
                  <c:v>0</c:v>
                </c:pt>
                <c:pt idx="14">
                  <c:v>0</c:v>
                </c:pt>
              </c:numCache>
            </c:numRef>
          </c:val>
          <c:extLst>
            <c:ext xmlns:c16="http://schemas.microsoft.com/office/drawing/2014/chart" uri="{C3380CC4-5D6E-409C-BE32-E72D297353CC}">
              <c16:uniqueId val="{0000000F-1DBB-4335-9266-60878795983F}"/>
            </c:ext>
          </c:extLst>
        </c:ser>
        <c:ser>
          <c:idx val="16"/>
          <c:order val="16"/>
          <c:tx>
            <c:strRef>
              <c:f>'4-P-I_map'!$D$250</c:f>
              <c:strCache>
                <c:ptCount val="1"/>
                <c:pt idx="0">
                  <c:v>45℃</c:v>
                </c:pt>
              </c:strCache>
            </c:strRef>
          </c:tx>
          <c:spPr>
            <a:solidFill>
              <a:schemeClr val="accent4">
                <a:lumMod val="50000"/>
              </a:schemeClr>
            </a:solidFill>
            <a:ln/>
            <a:effectLst/>
            <a:sp3d/>
          </c:spP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'4-P-I_map'!$E$250:$S$250</c:f>
              <c:numCache>
                <c:formatCode>0.0_ </c:formatCode>
                <c:ptCount val="15"/>
                <c:pt idx="0">
                  <c:v>0</c:v>
                </c:pt>
                <c:pt idx="1">
                  <c:v>41.136882468765769</c:v>
                </c:pt>
                <c:pt idx="2">
                  <c:v>40.916136206707243</c:v>
                </c:pt>
                <c:pt idx="3">
                  <c:v>37.999017960689265</c:v>
                </c:pt>
                <c:pt idx="4">
                  <c:v>34.03613553489614</c:v>
                </c:pt>
                <c:pt idx="5">
                  <c:v>31.817354758122249</c:v>
                </c:pt>
                <c:pt idx="6">
                  <c:v>29.974402549653561</c:v>
                </c:pt>
                <c:pt idx="7">
                  <c:v>27.834175368724267</c:v>
                </c:pt>
                <c:pt idx="8">
                  <c:v>24.860781945332452</c:v>
                </c:pt>
                <c:pt idx="9">
                  <c:v>30.352790467605757</c:v>
                </c:pt>
                <c:pt idx="10">
                  <c:v>25.560100680104007</c:v>
                </c:pt>
                <c:pt idx="11">
                  <c:v>16.468604210727442</c:v>
                </c:pt>
                <c:pt idx="12">
                  <c:v>9.2418969170215615</c:v>
                </c:pt>
                <c:pt idx="13">
                  <c:v>0</c:v>
                </c:pt>
                <c:pt idx="14">
                  <c:v>0</c:v>
                </c:pt>
              </c:numCache>
            </c:numRef>
          </c:val>
          <c:extLst>
            <c:ext xmlns:c16="http://schemas.microsoft.com/office/drawing/2014/chart" uri="{C3380CC4-5D6E-409C-BE32-E72D297353CC}">
              <c16:uniqueId val="{00000010-1DBB-4335-9266-60878795983F}"/>
            </c:ext>
          </c:extLst>
        </c:ser>
        <c:ser>
          <c:idx val="17"/>
          <c:order val="17"/>
          <c:tx>
            <c:strRef>
              <c:f>'4-P-I_map'!$D$251</c:f>
              <c:strCache>
                <c:ptCount val="1"/>
                <c:pt idx="0">
                  <c:v>50℃</c:v>
                </c:pt>
              </c:strCache>
            </c:strRef>
          </c:tx>
          <c:spPr>
            <a:solidFill>
              <a:schemeClr val="accent6">
                <a:lumMod val="50000"/>
              </a:schemeClr>
            </a:solidFill>
            <a:ln/>
            <a:effectLst/>
            <a:sp3d/>
          </c:spP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'4-P-I_map'!$E$251:$S$251</c:f>
              <c:numCache>
                <c:formatCode>0.0_ </c:formatCode>
                <c:ptCount val="15"/>
                <c:pt idx="0">
                  <c:v>0</c:v>
                </c:pt>
                <c:pt idx="1">
                  <c:v>30.816844064089931</c:v>
                </c:pt>
                <c:pt idx="2">
                  <c:v>33.279341452836711</c:v>
                </c:pt>
                <c:pt idx="3">
                  <c:v>29.903818273159175</c:v>
                </c:pt>
                <c:pt idx="4">
                  <c:v>26.393799944208396</c:v>
                </c:pt>
                <c:pt idx="5">
                  <c:v>24.949033494566148</c:v>
                </c:pt>
                <c:pt idx="6">
                  <c:v>23.267248841694354</c:v>
                </c:pt>
                <c:pt idx="7">
                  <c:v>21.561984513836865</c:v>
                </c:pt>
                <c:pt idx="8">
                  <c:v>19.887940807686874</c:v>
                </c:pt>
                <c:pt idx="9">
                  <c:v>18.211674280563454</c:v>
                </c:pt>
                <c:pt idx="10">
                  <c:v>17.461014540219733</c:v>
                </c:pt>
                <c:pt idx="11">
                  <c:v>14.115946466337807</c:v>
                </c:pt>
                <c:pt idx="12">
                  <c:v>7.9216259288756241</c:v>
                </c:pt>
                <c:pt idx="13">
                  <c:v>0</c:v>
                </c:pt>
                <c:pt idx="14">
                  <c:v>0</c:v>
                </c:pt>
              </c:numCache>
            </c:numRef>
          </c:val>
          <c:extLst>
            <c:ext xmlns:c16="http://schemas.microsoft.com/office/drawing/2014/chart" uri="{C3380CC4-5D6E-409C-BE32-E72D297353CC}">
              <c16:uniqueId val="{00000011-1DBB-4335-9266-60878795983F}"/>
            </c:ext>
          </c:extLst>
        </c:ser>
        <c:ser>
          <c:idx val="18"/>
          <c:order val="18"/>
          <c:tx>
            <c:strRef>
              <c:f>'4-P-I_map'!$D$252</c:f>
              <c:strCache>
                <c:ptCount val="1"/>
                <c:pt idx="0">
                  <c:v>55℃</c:v>
                </c:pt>
              </c:strCache>
            </c:strRef>
          </c:tx>
          <c:spPr>
            <a:solidFill>
              <a:schemeClr val="accent2">
                <a:lumMod val="70000"/>
                <a:lumOff val="30000"/>
              </a:schemeClr>
            </a:solidFill>
            <a:ln/>
            <a:effectLst/>
            <a:sp3d/>
          </c:spP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'4-P-I_map'!$E$252:$S$252</c:f>
              <c:numCache>
                <c:formatCode>0.0_ </c:formatCode>
                <c:ptCount val="15"/>
                <c:pt idx="0">
                  <c:v>0</c:v>
                </c:pt>
                <c:pt idx="1">
                  <c:v>5.8276392900000014</c:v>
                </c:pt>
                <c:pt idx="2">
                  <c:v>5.8276392900000014</c:v>
                </c:pt>
                <c:pt idx="3">
                  <c:v>5.8276392900000014</c:v>
                </c:pt>
                <c:pt idx="4">
                  <c:v>5.8276392900000014</c:v>
                </c:pt>
                <c:pt idx="5">
                  <c:v>5.8276392900000014</c:v>
                </c:pt>
                <c:pt idx="6">
                  <c:v>5.8276392900000014</c:v>
                </c:pt>
                <c:pt idx="7">
                  <c:v>5.8276392900000014</c:v>
                </c:pt>
                <c:pt idx="8">
                  <c:v>5.8276392900000014</c:v>
                </c:pt>
                <c:pt idx="9">
                  <c:v>5.8276392900000014</c:v>
                </c:pt>
                <c:pt idx="10">
                  <c:v>5.8276392900000014</c:v>
                </c:pt>
                <c:pt idx="11">
                  <c:v>5.8276392900000014</c:v>
                </c:pt>
                <c:pt idx="12">
                  <c:v>5.8276392900000014</c:v>
                </c:pt>
                <c:pt idx="13">
                  <c:v>0</c:v>
                </c:pt>
                <c:pt idx="14">
                  <c:v>0</c:v>
                </c:pt>
              </c:numCache>
            </c:numRef>
          </c:val>
          <c:extLst>
            <c:ext xmlns:c16="http://schemas.microsoft.com/office/drawing/2014/chart" uri="{C3380CC4-5D6E-409C-BE32-E72D297353CC}">
              <c16:uniqueId val="{00000012-1DBB-4335-9266-60878795983F}"/>
            </c:ext>
          </c:extLst>
        </c:ser>
        <c:ser>
          <c:idx val="19"/>
          <c:order val="19"/>
          <c:tx>
            <c:strRef>
              <c:f>'4-P-I_map'!$D$253</c:f>
              <c:strCache>
                <c:ptCount val="1"/>
                <c:pt idx="0">
                  <c:v>60℃</c:v>
                </c:pt>
              </c:strCache>
            </c:strRef>
          </c:tx>
          <c:spPr>
            <a:solidFill>
              <a:schemeClr val="accent4">
                <a:lumMod val="70000"/>
                <a:lumOff val="30000"/>
              </a:schemeClr>
            </a:solidFill>
            <a:ln/>
            <a:effectLst/>
            <a:sp3d/>
          </c:spPr>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'4-P-I_map'!$E$253:$S$253</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1DBB-4335-9266-60878795983F}"/>
            </c:ext>
          </c:extLst>
        </c:ser>
        <c:ser>
          <c:idx val="20"/>
          <c:order val="20"/>
          <c:tx>
            <c:strRef>
              <c:f>'4-P-I_map'!$D$254</c:f>
              <c:strCache>
                <c:ptCount val="1"/>
                <c:pt idx="0">
                  <c:v>65℃</c:v>
                </c:pt>
              </c:strCache>
            </c:strRef>
          </c:tx>
          <c:cat>
            <c:strRef>
              <c:f>'4-P-I_map'!$E$233:$S$233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'4-P-I_map'!$E$254:$S$254</c:f>
              <c:numCache>
                <c:formatCode>[Red][&lt;0]"NA";0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1DBB-4335-9266-60878795983F}"/>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577940096"/>
        <c:axId val="577950080"/>
        <c:axId val="577912320"/>
      </c:surface3DChart>
      <c:catAx>
        <c:axId val="577940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7950080"/>
        <c:crosses val="autoZero"/>
        <c:auto val="1"/>
        <c:lblAlgn val="ctr"/>
        <c:lblOffset val="100"/>
        <c:noMultiLvlLbl val="0"/>
      </c:catAx>
      <c:valAx>
        <c:axId val="577950080"/>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7940096"/>
        <c:crosses val="autoZero"/>
        <c:crossBetween val="midCat"/>
      </c:valAx>
      <c:serAx>
        <c:axId val="5779123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7950080"/>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'4-P-I_map'!$V$234</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'4-P-I_map'!$W$234:$AK$234</c:f>
              <c:numCache>
                <c:formatCode>0.0_ </c:formatCode>
                <c:ptCount val="15"/>
                <c:pt idx="0">
                  <c:v>0</c:v>
                </c:pt>
                <c:pt idx="1">
                  <c:v>0</c:v>
                </c:pt>
                <c:pt idx="2">
                  <c:v>1.5806650109860598</c:v>
                </c:pt>
                <c:pt idx="3">
                  <c:v>2.1017502309478138</c:v>
                </c:pt>
                <c:pt idx="4">
                  <c:v>3.0223384623571379</c:v>
                </c:pt>
                <c:pt idx="5">
                  <c:v>3.7964192359413911</c:v>
                </c:pt>
                <c:pt idx="6">
                  <c:v>4.8144590524169093</c:v>
                </c:pt>
                <c:pt idx="7">
                  <c:v>6.1948995918981575</c:v>
                </c:pt>
                <c:pt idx="8">
                  <c:v>7.3462670090983826</c:v>
                </c:pt>
                <c:pt idx="9">
                  <c:v>8.990301513702299</c:v>
                </c:pt>
                <c:pt idx="10">
                  <c:v>11.315477933010079</c:v>
                </c:pt>
                <c:pt idx="11">
                  <c:v>15.219851950526195</c:v>
                </c:pt>
                <c:pt idx="12">
                  <c:v>15.281693469399702</c:v>
                </c:pt>
                <c:pt idx="13">
                  <c:v>16.532954821991449</c:v>
                </c:pt>
                <c:pt idx="14">
                  <c:v>0</c:v>
                </c:pt>
              </c:numCache>
            </c:numRef>
          </c:val>
          <c:smooth val="0"/>
          <c:extLst>
            <c:ext xmlns:c16="http://schemas.microsoft.com/office/drawing/2014/chart" uri="{C3380CC4-5D6E-409C-BE32-E72D297353CC}">
              <c16:uniqueId val="{00000000-2118-428B-8A89-5D84677C0502}"/>
            </c:ext>
          </c:extLst>
        </c:ser>
        <c:ser>
          <c:idx val="1"/>
          <c:order val="1"/>
          <c:tx>
            <c:strRef>
              <c:f>'4-P-I_map'!$V$235</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'4-P-I_map'!$W$235:$AK$235</c:f>
              <c:numCache>
                <c:formatCode>0.0_ </c:formatCode>
                <c:ptCount val="15"/>
                <c:pt idx="0">
                  <c:v>0</c:v>
                </c:pt>
                <c:pt idx="1">
                  <c:v>0</c:v>
                </c:pt>
                <c:pt idx="2">
                  <c:v>2.3961294390111245</c:v>
                </c:pt>
                <c:pt idx="3">
                  <c:v>3.205175450664087</c:v>
                </c:pt>
                <c:pt idx="4">
                  <c:v>4.577370862789766</c:v>
                </c:pt>
                <c:pt idx="5">
                  <c:v>5.7722508444855443</c:v>
                </c:pt>
                <c:pt idx="6">
                  <c:v>7.3708733309750656</c:v>
                </c:pt>
                <c:pt idx="7">
                  <c:v>9.8112518533227995</c:v>
                </c:pt>
                <c:pt idx="8">
                  <c:v>11.495983029407363</c:v>
                </c:pt>
                <c:pt idx="9">
                  <c:v>13.835977215676435</c:v>
                </c:pt>
                <c:pt idx="10">
                  <c:v>16.988355715429645</c:v>
                </c:pt>
                <c:pt idx="11">
                  <c:v>22.000993048659385</c:v>
                </c:pt>
                <c:pt idx="12">
                  <c:v>22.029129427341942</c:v>
                </c:pt>
                <c:pt idx="13">
                  <c:v>24.060741476332339</c:v>
                </c:pt>
                <c:pt idx="14">
                  <c:v>0</c:v>
                </c:pt>
              </c:numCache>
            </c:numRef>
          </c:val>
          <c:smooth val="0"/>
          <c:extLst>
            <c:ext xmlns:c16="http://schemas.microsoft.com/office/drawing/2014/chart" uri="{C3380CC4-5D6E-409C-BE32-E72D297353CC}">
              <c16:uniqueId val="{00000001-2118-428B-8A89-5D84677C0502}"/>
            </c:ext>
          </c:extLst>
        </c:ser>
        <c:ser>
          <c:idx val="2"/>
          <c:order val="2"/>
          <c:tx>
            <c:strRef>
              <c:f>'4-P-I_map'!$V$236</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'4-P-I_map'!$W$236:$AK$236</c:f>
              <c:numCache>
                <c:formatCode>0.0_ </c:formatCode>
                <c:ptCount val="15"/>
                <c:pt idx="0">
                  <c:v>0</c:v>
                </c:pt>
                <c:pt idx="1">
                  <c:v>0</c:v>
                </c:pt>
                <c:pt idx="2">
                  <c:v>3.0400596013572034</c:v>
                </c:pt>
                <c:pt idx="3">
                  <c:v>4.1312524525969119</c:v>
                </c:pt>
                <c:pt idx="4">
                  <c:v>6.1360471818906719</c:v>
                </c:pt>
                <c:pt idx="5">
                  <c:v>8.5311005715748909</c:v>
                </c:pt>
                <c:pt idx="6">
                  <c:v>10.882008971966215</c:v>
                </c:pt>
                <c:pt idx="7">
                  <c:v>14.100743904014648</c:v>
                </c:pt>
                <c:pt idx="8">
                  <c:v>16.518682703262417</c:v>
                </c:pt>
                <c:pt idx="9">
                  <c:v>19.283350757354206</c:v>
                </c:pt>
                <c:pt idx="10">
                  <c:v>22.684862901995814</c:v>
                </c:pt>
                <c:pt idx="11">
                  <c:v>27.54534794661825</c:v>
                </c:pt>
                <c:pt idx="12">
                  <c:v>27.580574826562021</c:v>
                </c:pt>
                <c:pt idx="13">
                  <c:v>30.124162775442922</c:v>
                </c:pt>
                <c:pt idx="14">
                  <c:v>0</c:v>
                </c:pt>
              </c:numCache>
            </c:numRef>
          </c:val>
          <c:smooth val="0"/>
          <c:extLst>
            <c:ext xmlns:c16="http://schemas.microsoft.com/office/drawing/2014/chart" uri="{C3380CC4-5D6E-409C-BE32-E72D297353CC}">
              <c16:uniqueId val="{00000002-2118-428B-8A89-5D84677C0502}"/>
            </c:ext>
          </c:extLst>
        </c:ser>
        <c:ser>
          <c:idx val="3"/>
          <c:order val="3"/>
          <c:tx>
            <c:strRef>
              <c:f>'4-P-I_map'!$V$237</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'4-P-I_map'!$W$237:$AK$237</c:f>
              <c:numCache>
                <c:formatCode>0.0_ </c:formatCode>
                <c:ptCount val="15"/>
                <c:pt idx="0">
                  <c:v>0</c:v>
                </c:pt>
                <c:pt idx="1">
                  <c:v>0</c:v>
                </c:pt>
                <c:pt idx="2">
                  <c:v>3.9632909385770314</c:v>
                </c:pt>
                <c:pt idx="3">
                  <c:v>5.5333799802195189</c:v>
                </c:pt>
                <c:pt idx="4">
                  <c:v>8.4084559486551438</c:v>
                </c:pt>
                <c:pt idx="5">
                  <c:v>13.162212529572038</c:v>
                </c:pt>
                <c:pt idx="6">
                  <c:v>16.311549896155956</c:v>
                </c:pt>
                <c:pt idx="7">
                  <c:v>21.275119555539799</c:v>
                </c:pt>
                <c:pt idx="8">
                  <c:v>26.699411491560753</c:v>
                </c:pt>
                <c:pt idx="9">
                  <c:v>30.749614512916107</c:v>
                </c:pt>
                <c:pt idx="10">
                  <c:v>34.128913379397481</c:v>
                </c:pt>
                <c:pt idx="11">
                  <c:v>36.825565656048362</c:v>
                </c:pt>
                <c:pt idx="12">
                  <c:v>36.872660714812582</c:v>
                </c:pt>
                <c:pt idx="13">
                  <c:v>40.273200987346947</c:v>
                </c:pt>
                <c:pt idx="14">
                  <c:v>0</c:v>
                </c:pt>
              </c:numCache>
            </c:numRef>
          </c:val>
          <c:smooth val="0"/>
          <c:extLst>
            <c:ext xmlns:c16="http://schemas.microsoft.com/office/drawing/2014/chart" uri="{C3380CC4-5D6E-409C-BE32-E72D297353CC}">
              <c16:uniqueId val="{00000003-2118-428B-8A89-5D84677C0502}"/>
            </c:ext>
          </c:extLst>
        </c:ser>
        <c:ser>
          <c:idx val="4"/>
          <c:order val="4"/>
          <c:tx>
            <c:strRef>
              <c:f>'4-P-I_map'!$V$238</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'4-P-I_map'!$W$238:$AK$238</c:f>
              <c:numCache>
                <c:formatCode>0.0_ </c:formatCode>
                <c:ptCount val="15"/>
                <c:pt idx="0">
                  <c:v>0</c:v>
                </c:pt>
                <c:pt idx="1">
                  <c:v>0</c:v>
                </c:pt>
                <c:pt idx="2">
                  <c:v>4.5044993797210999</c:v>
                </c:pt>
                <c:pt idx="3">
                  <c:v>7.6360502136485344</c:v>
                </c:pt>
                <c:pt idx="4">
                  <c:v>11.92887926897648</c:v>
                </c:pt>
                <c:pt idx="5">
                  <c:v>18.543938722479346</c:v>
                </c:pt>
                <c:pt idx="6">
                  <c:v>22.622768062018348</c:v>
                </c:pt>
                <c:pt idx="7">
                  <c:v>28.995494386371544</c:v>
                </c:pt>
                <c:pt idx="8">
                  <c:v>33.35379096920623</c:v>
                </c:pt>
                <c:pt idx="9">
                  <c:v>38.179491002930128</c:v>
                </c:pt>
                <c:pt idx="10">
                  <c:v>42.133624568126635</c:v>
                </c:pt>
                <c:pt idx="11">
                  <c:v>46.079394106450906</c:v>
                </c:pt>
                <c:pt idx="12">
                  <c:v>46.138323595641438</c:v>
                </c:pt>
                <c:pt idx="13">
                  <c:v>50.39337935925149</c:v>
                </c:pt>
                <c:pt idx="14">
                  <c:v>0</c:v>
                </c:pt>
              </c:numCache>
            </c:numRef>
          </c:val>
          <c:smooth val="0"/>
          <c:extLst>
            <c:ext xmlns:c16="http://schemas.microsoft.com/office/drawing/2014/chart" uri="{C3380CC4-5D6E-409C-BE32-E72D297353CC}">
              <c16:uniqueId val="{00000004-2118-428B-8A89-5D84677C0502}"/>
            </c:ext>
          </c:extLst>
        </c:ser>
        <c:ser>
          <c:idx val="5"/>
          <c:order val="5"/>
          <c:tx>
            <c:strRef>
              <c:f>'4-P-I_map'!$V$239</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'4-P-I_map'!$W$239:$AK$239</c:f>
              <c:numCache>
                <c:formatCode>0.0_ </c:formatCode>
                <c:ptCount val="15"/>
                <c:pt idx="0">
                  <c:v>0</c:v>
                </c:pt>
                <c:pt idx="1">
                  <c:v>0</c:v>
                </c:pt>
                <c:pt idx="2">
                  <c:v>5.3945119186998589</c:v>
                </c:pt>
                <c:pt idx="3">
                  <c:v>9.3215261511929786</c:v>
                </c:pt>
                <c:pt idx="4">
                  <c:v>14.732334633159816</c:v>
                </c:pt>
                <c:pt idx="5">
                  <c:v>23.00350867371256</c:v>
                </c:pt>
                <c:pt idx="6">
                  <c:v>27.774575475754176</c:v>
                </c:pt>
                <c:pt idx="7">
                  <c:v>35.053182846869262</c:v>
                </c:pt>
                <c:pt idx="8">
                  <c:v>40.124585398789478</c:v>
                </c:pt>
                <c:pt idx="9">
                  <c:v>45.806894036486142</c:v>
                </c:pt>
                <c:pt idx="10">
                  <c:v>51.197544067856782</c:v>
                </c:pt>
                <c:pt idx="11">
                  <c:v>56.35387976967651</c:v>
                </c:pt>
                <c:pt idx="12">
                  <c:v>56.401479769676513</c:v>
                </c:pt>
                <c:pt idx="13">
                  <c:v>59.838479769676511</c:v>
                </c:pt>
                <c:pt idx="14">
                  <c:v>0</c:v>
                </c:pt>
              </c:numCache>
            </c:numRef>
          </c:val>
          <c:smooth val="0"/>
          <c:extLst>
            <c:ext xmlns:c16="http://schemas.microsoft.com/office/drawing/2014/chart" uri="{C3380CC4-5D6E-409C-BE32-E72D297353CC}">
              <c16:uniqueId val="{00000005-2118-428B-8A89-5D84677C0502}"/>
            </c:ext>
          </c:extLst>
        </c:ser>
        <c:ser>
          <c:idx val="6"/>
          <c:order val="6"/>
          <c:tx>
            <c:strRef>
              <c:f>'4-P-I_map'!$V$240</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'4-P-I_map'!$W$240:$AK$240</c:f>
              <c:numCache>
                <c:formatCode>0.0_ </c:formatCode>
                <c:ptCount val="15"/>
                <c:pt idx="0">
                  <c:v>0</c:v>
                </c:pt>
                <c:pt idx="1">
                  <c:v>0</c:v>
                </c:pt>
                <c:pt idx="2">
                  <c:v>6.4285060918834462</c:v>
                </c:pt>
                <c:pt idx="3">
                  <c:v>11.354265956810497</c:v>
                </c:pt>
                <c:pt idx="4">
                  <c:v>18.038251617099132</c:v>
                </c:pt>
                <c:pt idx="5">
                  <c:v>28.159700240584773</c:v>
                </c:pt>
                <c:pt idx="6">
                  <c:v>33.683009246087224</c:v>
                </c:pt>
                <c:pt idx="7">
                  <c:v>41.919410708719759</c:v>
                </c:pt>
                <c:pt idx="8">
                  <c:v>47.752126657590289</c:v>
                </c:pt>
                <c:pt idx="9">
                  <c:v>54.325821047037522</c:v>
                </c:pt>
                <c:pt idx="10">
                  <c:v>59.230305257302042</c:v>
                </c:pt>
                <c:pt idx="11">
                  <c:v>62.629879752592075</c:v>
                </c:pt>
                <c:pt idx="12">
                  <c:v>62.67747975259207</c:v>
                </c:pt>
                <c:pt idx="13">
                  <c:v>66.114479752592075</c:v>
                </c:pt>
                <c:pt idx="14">
                  <c:v>0</c:v>
                </c:pt>
              </c:numCache>
            </c:numRef>
          </c:val>
          <c:smooth val="0"/>
          <c:extLst>
            <c:ext xmlns:c16="http://schemas.microsoft.com/office/drawing/2014/chart" uri="{C3380CC4-5D6E-409C-BE32-E72D297353CC}">
              <c16:uniqueId val="{00000006-2118-428B-8A89-5D84677C0502}"/>
            </c:ext>
          </c:extLst>
        </c:ser>
        <c:ser>
          <c:idx val="7"/>
          <c:order val="7"/>
          <c:tx>
            <c:strRef>
              <c:f>'4-P-I_map'!$V$241</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'4-P-I_map'!$W$241:$AK$241</c:f>
              <c:numCache>
                <c:formatCode>0.0_ </c:formatCode>
                <c:ptCount val="15"/>
                <c:pt idx="0">
                  <c:v>0</c:v>
                </c:pt>
                <c:pt idx="1">
                  <c:v>0</c:v>
                </c:pt>
                <c:pt idx="2">
                  <c:v>7.147195784007943</c:v>
                </c:pt>
                <c:pt idx="3">
                  <c:v>13.036464329139646</c:v>
                </c:pt>
                <c:pt idx="4">
                  <c:v>20.851409062368866</c:v>
                </c:pt>
                <c:pt idx="5">
                  <c:v>33.006328844826484</c:v>
                </c:pt>
                <c:pt idx="6">
                  <c:v>39.087769149319811</c:v>
                </c:pt>
                <c:pt idx="7">
                  <c:v>47.97762326511949</c:v>
                </c:pt>
                <c:pt idx="8">
                  <c:v>54.693474042045729</c:v>
                </c:pt>
                <c:pt idx="9">
                  <c:v>61.526817960020459</c:v>
                </c:pt>
                <c:pt idx="10">
                  <c:v>64.467583728420649</c:v>
                </c:pt>
                <c:pt idx="11">
                  <c:v>67.418149496820817</c:v>
                </c:pt>
                <c:pt idx="12">
                  <c:v>67.465749496820806</c:v>
                </c:pt>
                <c:pt idx="13">
                  <c:v>70.902749496820817</c:v>
                </c:pt>
                <c:pt idx="14">
                  <c:v>0</c:v>
                </c:pt>
              </c:numCache>
            </c:numRef>
          </c:val>
          <c:smooth val="0"/>
          <c:extLst>
            <c:ext xmlns:c16="http://schemas.microsoft.com/office/drawing/2014/chart" uri="{C3380CC4-5D6E-409C-BE32-E72D297353CC}">
              <c16:uniqueId val="{00000007-2118-428B-8A89-5D84677C0502}"/>
            </c:ext>
          </c:extLst>
        </c:ser>
        <c:ser>
          <c:idx val="8"/>
          <c:order val="8"/>
          <c:tx>
            <c:strRef>
              <c:f>'4-P-I_map'!$V$242</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'4-P-I_map'!$W$242:$AK$242</c:f>
              <c:numCache>
                <c:formatCode>0.0_ </c:formatCode>
                <c:ptCount val="15"/>
                <c:pt idx="0">
                  <c:v>0</c:v>
                </c:pt>
                <c:pt idx="1">
                  <c:v>0</c:v>
                </c:pt>
                <c:pt idx="2">
                  <c:v>9.8754778652759612</c:v>
                </c:pt>
                <c:pt idx="3">
                  <c:v>14.837676192672351</c:v>
                </c:pt>
                <c:pt idx="4">
                  <c:v>23.843614844925096</c:v>
                </c:pt>
                <c:pt idx="5">
                  <c:v>38.189834826817297</c:v>
                </c:pt>
                <c:pt idx="6">
                  <c:v>44.756058782055973</c:v>
                </c:pt>
                <c:pt idx="7">
                  <c:v>54.182935651217321</c:v>
                </c:pt>
                <c:pt idx="8">
                  <c:v>61.796530888662609</c:v>
                </c:pt>
                <c:pt idx="9">
                  <c:v>66.092311977834115</c:v>
                </c:pt>
                <c:pt idx="10">
                  <c:v>68.605314143570624</c:v>
                </c:pt>
                <c:pt idx="11">
                  <c:v>71.128116309307117</c:v>
                </c:pt>
                <c:pt idx="12">
                  <c:v>71.17571630930712</c:v>
                </c:pt>
                <c:pt idx="13">
                  <c:v>74.612716309307118</c:v>
                </c:pt>
                <c:pt idx="14">
                  <c:v>0</c:v>
                </c:pt>
              </c:numCache>
            </c:numRef>
          </c:val>
          <c:smooth val="0"/>
          <c:extLst>
            <c:ext xmlns:c16="http://schemas.microsoft.com/office/drawing/2014/chart" uri="{C3380CC4-5D6E-409C-BE32-E72D297353CC}">
              <c16:uniqueId val="{00000008-2118-428B-8A89-5D84677C0502}"/>
            </c:ext>
          </c:extLst>
        </c:ser>
        <c:ser>
          <c:idx val="9"/>
          <c:order val="9"/>
          <c:tx>
            <c:strRef>
              <c:f>'4-P-I_map'!$V$243</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'4-P-I_map'!$W$243:$AK$243</c:f>
              <c:numCache>
                <c:formatCode>0.0_ </c:formatCode>
                <c:ptCount val="15"/>
                <c:pt idx="0">
                  <c:v>0</c:v>
                </c:pt>
                <c:pt idx="1">
                  <c:v>0</c:v>
                </c:pt>
                <c:pt idx="2">
                  <c:v>11.365698820676382</c:v>
                </c:pt>
                <c:pt idx="3">
                  <c:v>16.728221603373139</c:v>
                </c:pt>
                <c:pt idx="4">
                  <c:v>26.95689008278022</c:v>
                </c:pt>
                <c:pt idx="5">
                  <c:v>43.57677909540589</c:v>
                </c:pt>
                <c:pt idx="6">
                  <c:v>50.521506536087514</c:v>
                </c:pt>
                <c:pt idx="7">
                  <c:v>60.343832584023282</c:v>
                </c:pt>
                <c:pt idx="8">
                  <c:v>67.125742861752641</c:v>
                </c:pt>
                <c:pt idx="9">
                  <c:v>69.795022382821088</c:v>
                </c:pt>
                <c:pt idx="10">
                  <c:v>71.914101903889517</c:v>
                </c:pt>
                <c:pt idx="11">
                  <c:v>74.042981424957958</c:v>
                </c:pt>
                <c:pt idx="12">
                  <c:v>74.090581424957961</c:v>
                </c:pt>
                <c:pt idx="13">
                  <c:v>77.527581424957958</c:v>
                </c:pt>
                <c:pt idx="14">
                  <c:v>0</c:v>
                </c:pt>
              </c:numCache>
            </c:numRef>
          </c:val>
          <c:smooth val="0"/>
          <c:extLst>
            <c:ext xmlns:c16="http://schemas.microsoft.com/office/drawing/2014/chart" uri="{C3380CC4-5D6E-409C-BE32-E72D297353CC}">
              <c16:uniqueId val="{00000009-2118-428B-8A89-5D84677C0502}"/>
            </c:ext>
          </c:extLst>
        </c:ser>
        <c:ser>
          <c:idx val="10"/>
          <c:order val="10"/>
          <c:tx>
            <c:strRef>
              <c:f>'4-P-I_map'!$V$244</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'4-P-I_map'!$W$244:$AK$244</c:f>
              <c:numCache>
                <c:formatCode>0.0_ </c:formatCode>
                <c:ptCount val="15"/>
                <c:pt idx="0">
                  <c:v>0</c:v>
                </c:pt>
                <c:pt idx="1">
                  <c:v>0</c:v>
                </c:pt>
                <c:pt idx="2">
                  <c:v>12.243209672495485</c:v>
                </c:pt>
                <c:pt idx="3">
                  <c:v>18.660094219392679</c:v>
                </c:pt>
                <c:pt idx="4">
                  <c:v>30.10151407089343</c:v>
                </c:pt>
                <c:pt idx="5">
                  <c:v>48.973429570858009</c:v>
                </c:pt>
                <c:pt idx="6">
                  <c:v>56.164267847905016</c:v>
                </c:pt>
                <c:pt idx="7">
                  <c:v>66.228403745213441</c:v>
                </c:pt>
                <c:pt idx="8">
                  <c:v>70.511606962630239</c:v>
                </c:pt>
                <c:pt idx="9">
                  <c:v>72.825327661261525</c:v>
                </c:pt>
                <c:pt idx="10">
                  <c:v>74.588848359892822</c:v>
                </c:pt>
                <c:pt idx="11">
                  <c:v>76.362169058524117</c:v>
                </c:pt>
                <c:pt idx="12">
                  <c:v>76.40976905852412</c:v>
                </c:pt>
                <c:pt idx="13">
                  <c:v>79.846769058524117</c:v>
                </c:pt>
                <c:pt idx="14">
                  <c:v>0</c:v>
                </c:pt>
              </c:numCache>
            </c:numRef>
          </c:val>
          <c:smooth val="0"/>
          <c:extLst>
            <c:ext xmlns:c16="http://schemas.microsoft.com/office/drawing/2014/chart" uri="{C3380CC4-5D6E-409C-BE32-E72D297353CC}">
              <c16:uniqueId val="{0000000A-2118-428B-8A89-5D84677C0502}"/>
            </c:ext>
          </c:extLst>
        </c:ser>
        <c:ser>
          <c:idx val="11"/>
          <c:order val="11"/>
          <c:tx>
            <c:strRef>
              <c:f>'4-P-I_map'!$V$245</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'4-P-I_map'!$W$245:$AK$245</c:f>
              <c:numCache>
                <c:formatCode>0.0_ </c:formatCode>
                <c:ptCount val="15"/>
                <c:pt idx="0">
                  <c:v>0</c:v>
                </c:pt>
                <c:pt idx="1">
                  <c:v>0</c:v>
                </c:pt>
                <c:pt idx="2">
                  <c:v>14.27451573368611</c:v>
                </c:pt>
                <c:pt idx="3">
                  <c:v>22.483851961889872</c:v>
                </c:pt>
                <c:pt idx="4">
                  <c:v>35.809417060508359</c:v>
                </c:pt>
                <c:pt idx="5">
                  <c:v>57.385852608005806</c:v>
                </c:pt>
                <c:pt idx="6">
                  <c:v>65.161962566552504</c:v>
                </c:pt>
                <c:pt idx="7">
                  <c:v>71.416396622651831</c:v>
                </c:pt>
                <c:pt idx="8">
                  <c:v>73.329060952651773</c:v>
                </c:pt>
                <c:pt idx="9">
                  <c:v>75.325725282651703</c:v>
                </c:pt>
                <c:pt idx="10">
                  <c:v>76.772189612651658</c:v>
                </c:pt>
                <c:pt idx="11">
                  <c:v>78.228453942651598</c:v>
                </c:pt>
                <c:pt idx="12">
                  <c:v>78.276053942651586</c:v>
                </c:pt>
                <c:pt idx="13">
                  <c:v>81.713053942651584</c:v>
                </c:pt>
                <c:pt idx="14">
                  <c:v>0</c:v>
                </c:pt>
              </c:numCache>
            </c:numRef>
          </c:val>
          <c:smooth val="0"/>
          <c:extLst>
            <c:ext xmlns:c16="http://schemas.microsoft.com/office/drawing/2014/chart" uri="{C3380CC4-5D6E-409C-BE32-E72D297353CC}">
              <c16:uniqueId val="{0000000B-2118-428B-8A89-5D84677C0502}"/>
            </c:ext>
          </c:extLst>
        </c:ser>
        <c:ser>
          <c:idx val="12"/>
          <c:order val="12"/>
          <c:tx>
            <c:strRef>
              <c:f>'4-P-I_map'!$V$246</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'4-P-I_map'!$W$246:$AK$246</c:f>
              <c:numCache>
                <c:formatCode>0.0_ </c:formatCode>
                <c:ptCount val="15"/>
                <c:pt idx="0">
                  <c:v>0</c:v>
                </c:pt>
                <c:pt idx="1">
                  <c:v>0</c:v>
                </c:pt>
                <c:pt idx="2">
                  <c:v>16.578350917964311</c:v>
                </c:pt>
                <c:pt idx="3">
                  <c:v>27.027296265512589</c:v>
                </c:pt>
                <c:pt idx="4">
                  <c:v>42.351358188201793</c:v>
                </c:pt>
                <c:pt idx="5">
                  <c:v>66.348832078889174</c:v>
                </c:pt>
                <c:pt idx="6">
                  <c:v>70.242457072272131</c:v>
                </c:pt>
                <c:pt idx="7">
                  <c:v>74.056282065655111</c:v>
                </c:pt>
                <c:pt idx="8">
                  <c:v>75.68827036024021</c:v>
                </c:pt>
                <c:pt idx="9">
                  <c:v>77.404258654825298</c:v>
                </c:pt>
                <c:pt idx="10">
                  <c:v>78.570046949410411</c:v>
                </c:pt>
                <c:pt idx="11">
                  <c:v>79.74563524399548</c:v>
                </c:pt>
                <c:pt idx="12">
                  <c:v>79.793235243995497</c:v>
                </c:pt>
                <c:pt idx="13">
                  <c:v>83.23023524399548</c:v>
                </c:pt>
                <c:pt idx="14">
                  <c:v>0</c:v>
                </c:pt>
              </c:numCache>
            </c:numRef>
          </c:val>
          <c:smooth val="0"/>
          <c:extLst>
            <c:ext xmlns:c16="http://schemas.microsoft.com/office/drawing/2014/chart" uri="{C3380CC4-5D6E-409C-BE32-E72D297353CC}">
              <c16:uniqueId val="{0000000C-2118-428B-8A89-5D84677C0502}"/>
            </c:ext>
          </c:extLst>
        </c:ser>
        <c:ser>
          <c:idx val="13"/>
          <c:order val="13"/>
          <c:tx>
            <c:strRef>
              <c:f>'4-P-I_map'!$V$247</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'4-P-I_map'!$W$247:$AK$247</c:f>
              <c:numCache>
                <c:formatCode>0.0_ </c:formatCode>
                <c:ptCount val="15"/>
                <c:pt idx="0">
                  <c:v>0</c:v>
                </c:pt>
                <c:pt idx="1">
                  <c:v>0</c:v>
                </c:pt>
                <c:pt idx="2">
                  <c:v>16.929105316896418</c:v>
                </c:pt>
                <c:pt idx="3">
                  <c:v>27.736283418427394</c:v>
                </c:pt>
                <c:pt idx="4">
                  <c:v>43.699216855632621</c:v>
                </c:pt>
                <c:pt idx="5">
                  <c:v>67.58676242890219</c:v>
                </c:pt>
                <c:pt idx="6">
                  <c:v>70.552958188614454</c:v>
                </c:pt>
                <c:pt idx="7">
                  <c:v>73.443067633704942</c:v>
                </c:pt>
                <c:pt idx="8">
                  <c:v>74.723157937088914</c:v>
                </c:pt>
                <c:pt idx="9">
                  <c:v>76.0833390979695</c:v>
                </c:pt>
                <c:pt idx="10">
                  <c:v>76.918925142247176</c:v>
                </c:pt>
                <c:pt idx="11">
                  <c:v>77.763855119899446</c:v>
                </c:pt>
                <c:pt idx="12">
                  <c:v>77.809239939147531</c:v>
                </c:pt>
                <c:pt idx="13">
                  <c:v>81.086290858384643</c:v>
                </c:pt>
                <c:pt idx="14">
                  <c:v>0</c:v>
                </c:pt>
              </c:numCache>
            </c:numRef>
          </c:val>
          <c:smooth val="0"/>
          <c:extLst>
            <c:ext xmlns:c16="http://schemas.microsoft.com/office/drawing/2014/chart" uri="{C3380CC4-5D6E-409C-BE32-E72D297353CC}">
              <c16:uniqueId val="{0000000D-2118-428B-8A89-5D84677C0502}"/>
            </c:ext>
          </c:extLst>
        </c:ser>
        <c:ser>
          <c:idx val="14"/>
          <c:order val="14"/>
          <c:tx>
            <c:strRef>
              <c:f>'4-P-I_map'!$V$248</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'4-P-I_map'!$W$248:$AK$248</c:f>
              <c:numCache>
                <c:formatCode>0.0_ </c:formatCode>
                <c:ptCount val="15"/>
                <c:pt idx="0">
                  <c:v>0</c:v>
                </c:pt>
                <c:pt idx="1">
                  <c:v>0</c:v>
                </c:pt>
                <c:pt idx="2">
                  <c:v>17.221598268619804</c:v>
                </c:pt>
                <c:pt idx="3">
                  <c:v>28.320449589552723</c:v>
                </c:pt>
                <c:pt idx="4">
                  <c:v>44.83136962777089</c:v>
                </c:pt>
                <c:pt idx="5">
                  <c:v>67.51388052626929</c:v>
                </c:pt>
                <c:pt idx="6">
                  <c:v>69.758007553343774</c:v>
                </c:pt>
                <c:pt idx="7">
                  <c:v>71.929952764526348</c:v>
                </c:pt>
                <c:pt idx="8">
                  <c:v>72.926269796487574</c:v>
                </c:pt>
                <c:pt idx="9">
                  <c:v>73.998567687282375</c:v>
                </c:pt>
                <c:pt idx="10">
                  <c:v>74.573190952717127</c:v>
                </c:pt>
                <c:pt idx="11">
                  <c:v>75.156678651682469</c:v>
                </c:pt>
                <c:pt idx="12">
                  <c:v>75.199734471688174</c:v>
                </c:pt>
                <c:pt idx="13">
                  <c:v>78.308617945629493</c:v>
                </c:pt>
                <c:pt idx="14">
                  <c:v>0</c:v>
                </c:pt>
              </c:numCache>
            </c:numRef>
          </c:val>
          <c:smooth val="0"/>
          <c:extLst>
            <c:ext xmlns:c16="http://schemas.microsoft.com/office/drawing/2014/chart" uri="{C3380CC4-5D6E-409C-BE32-E72D297353CC}">
              <c16:uniqueId val="{0000000E-2118-428B-8A89-5D84677C0502}"/>
            </c:ext>
          </c:extLst>
        </c:ser>
        <c:ser>
          <c:idx val="15"/>
          <c:order val="15"/>
          <c:tx>
            <c:strRef>
              <c:f>'4-P-I_map'!$V$249</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'4-P-I_map'!$W$249:$AK$249</c:f>
              <c:numCache>
                <c:formatCode>0.0_ </c:formatCode>
                <c:ptCount val="15"/>
                <c:pt idx="0">
                  <c:v>0</c:v>
                </c:pt>
                <c:pt idx="1">
                  <c:v>0</c:v>
                </c:pt>
                <c:pt idx="2">
                  <c:v>14.236829292970867</c:v>
                </c:pt>
                <c:pt idx="3">
                  <c:v>23.517912626266444</c:v>
                </c:pt>
                <c:pt idx="4">
                  <c:v>37.606718442809573</c:v>
                </c:pt>
                <c:pt idx="5">
                  <c:v>63.377200167003622</c:v>
                </c:pt>
                <c:pt idx="6">
                  <c:v>67.996961193176119</c:v>
                </c:pt>
                <c:pt idx="7">
                  <c:v>69.611849238302952</c:v>
                </c:pt>
                <c:pt idx="8">
                  <c:v>70.381666328336152</c:v>
                </c:pt>
                <c:pt idx="9">
                  <c:v>71.223118859064812</c:v>
                </c:pt>
                <c:pt idx="10">
                  <c:v>71.595359253238044</c:v>
                </c:pt>
                <c:pt idx="11">
                  <c:v>71.975957115492434</c:v>
                </c:pt>
                <c:pt idx="12">
                  <c:v>72.016550531886537</c:v>
                </c:pt>
                <c:pt idx="13">
                  <c:v>74.947633980343468</c:v>
                </c:pt>
                <c:pt idx="14">
                  <c:v>0</c:v>
                </c:pt>
              </c:numCache>
            </c:numRef>
          </c:val>
          <c:smooth val="0"/>
          <c:extLst>
            <c:ext xmlns:c16="http://schemas.microsoft.com/office/drawing/2014/chart" uri="{C3380CC4-5D6E-409C-BE32-E72D297353CC}">
              <c16:uniqueId val="{0000000F-2118-428B-8A89-5D84677C0502}"/>
            </c:ext>
          </c:extLst>
        </c:ser>
        <c:ser>
          <c:idx val="16"/>
          <c:order val="16"/>
          <c:tx>
            <c:strRef>
              <c:f>'4-P-I_map'!$V$250</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'4-P-I_map'!$W$250:$AK$250</c:f>
              <c:numCache>
                <c:formatCode>0.0_ </c:formatCode>
                <c:ptCount val="15"/>
                <c:pt idx="0">
                  <c:v>0</c:v>
                </c:pt>
                <c:pt idx="1">
                  <c:v>0</c:v>
                </c:pt>
                <c:pt idx="2">
                  <c:v>12.673761715319486</c:v>
                </c:pt>
                <c:pt idx="3">
                  <c:v>20.983389222573717</c:v>
                </c:pt>
                <c:pt idx="4">
                  <c:v>33.729510661198759</c:v>
                </c:pt>
                <c:pt idx="5">
                  <c:v>57.698370587349295</c:v>
                </c:pt>
                <c:pt idx="6">
                  <c:v>63.52840942186134</c:v>
                </c:pt>
                <c:pt idx="7">
                  <c:v>66.543521993605353</c:v>
                </c:pt>
                <c:pt idx="8">
                  <c:v>67.134606433223624</c:v>
                </c:pt>
                <c:pt idx="9">
                  <c:v>67.792699691800166</c:v>
                </c:pt>
                <c:pt idx="10">
                  <c:v>68.011885186200047</c:v>
                </c:pt>
                <c:pt idx="11">
                  <c:v>68.238888376145084</c:v>
                </c:pt>
                <c:pt idx="12">
                  <c:v>68.276860040221422</c:v>
                </c:pt>
                <c:pt idx="13">
                  <c:v>71.018637549263843</c:v>
                </c:pt>
                <c:pt idx="14">
                  <c:v>0</c:v>
                </c:pt>
              </c:numCache>
            </c:numRef>
          </c:val>
          <c:smooth val="0"/>
          <c:extLst>
            <c:ext xmlns:c16="http://schemas.microsoft.com/office/drawing/2014/chart" uri="{C3380CC4-5D6E-409C-BE32-E72D297353CC}">
              <c16:uniqueId val="{00000010-2118-428B-8A89-5D84677C0502}"/>
            </c:ext>
          </c:extLst>
        </c:ser>
        <c:ser>
          <c:idx val="17"/>
          <c:order val="17"/>
          <c:tx>
            <c:strRef>
              <c:f>'4-P-I_map'!$V$251</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'4-P-I_map'!$W$251:$AK$251</c:f>
              <c:numCache>
                <c:formatCode>0.0_ </c:formatCode>
                <c:ptCount val="15"/>
                <c:pt idx="0">
                  <c:v>0</c:v>
                </c:pt>
                <c:pt idx="1">
                  <c:v>0</c:v>
                </c:pt>
                <c:pt idx="2">
                  <c:v>11.01265070697076</c:v>
                </c:pt>
                <c:pt idx="3">
                  <c:v>18.261125706259705</c:v>
                </c:pt>
                <c:pt idx="4">
                  <c:v>29.476192939699345</c:v>
                </c:pt>
                <c:pt idx="5">
                  <c:v>51.00444901282269</c:v>
                </c:pt>
                <c:pt idx="6">
                  <c:v>56.040779479254525</c:v>
                </c:pt>
                <c:pt idx="7">
                  <c:v>62.739390527367441</c:v>
                </c:pt>
                <c:pt idx="8">
                  <c:v>63.191269691775531</c:v>
                </c:pt>
                <c:pt idx="9">
                  <c:v>63.705186967637189</c:v>
                </c:pt>
                <c:pt idx="10">
                  <c:v>63.812754613477878</c:v>
                </c:pt>
                <c:pt idx="11">
                  <c:v>63.927560038988148</c:v>
                </c:pt>
                <c:pt idx="12">
                  <c:v>63.962714968811852</c:v>
                </c:pt>
                <c:pt idx="13">
                  <c:v>66.501107695787638</c:v>
                </c:pt>
                <c:pt idx="14">
                  <c:v>0</c:v>
                </c:pt>
              </c:numCache>
            </c:numRef>
          </c:val>
          <c:smooth val="0"/>
          <c:extLst>
            <c:ext xmlns:c16="http://schemas.microsoft.com/office/drawing/2014/chart" uri="{C3380CC4-5D6E-409C-BE32-E72D297353CC}">
              <c16:uniqueId val="{00000011-2118-428B-8A89-5D84677C0502}"/>
            </c:ext>
          </c:extLst>
        </c:ser>
        <c:ser>
          <c:idx val="18"/>
          <c:order val="18"/>
          <c:tx>
            <c:strRef>
              <c:f>'4-P-I_map'!$V$252</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'4-P-I_map'!$W$252:$AK$252</c:f>
              <c:numCache>
                <c:formatCode>0.0_ </c:formatCode>
                <c:ptCount val="15"/>
                <c:pt idx="0">
                  <c:v>0</c:v>
                </c:pt>
                <c:pt idx="1">
                  <c:v>0</c:v>
                </c:pt>
                <c:pt idx="2">
                  <c:v>5.7868827148505595</c:v>
                </c:pt>
                <c:pt idx="3">
                  <c:v>5.9128788374622223</c:v>
                </c:pt>
                <c:pt idx="4">
                  <c:v>6.0106883347638176</c:v>
                </c:pt>
                <c:pt idx="5">
                  <c:v>6.0781625915727027</c:v>
                </c:pt>
                <c:pt idx="6">
                  <c:v>6.0922692483815872</c:v>
                </c:pt>
                <c:pt idx="7">
                  <c:v>6.1010578051904716</c:v>
                </c:pt>
                <c:pt idx="8">
                  <c:v>6.1334359319871607</c:v>
                </c:pt>
                <c:pt idx="9">
                  <c:v>6.1714120587838481</c:v>
                </c:pt>
                <c:pt idx="10">
                  <c:v>6.1727212855805362</c:v>
                </c:pt>
                <c:pt idx="11">
                  <c:v>6.1746836123772253</c:v>
                </c:pt>
                <c:pt idx="12">
                  <c:v>6.1778558123772251</c:v>
                </c:pt>
                <c:pt idx="13">
                  <c:v>6.4069073123772249</c:v>
                </c:pt>
                <c:pt idx="14">
                  <c:v>0</c:v>
                </c:pt>
              </c:numCache>
            </c:numRef>
          </c:val>
          <c:smooth val="0"/>
          <c:extLst>
            <c:ext xmlns:c16="http://schemas.microsoft.com/office/drawing/2014/chart" uri="{C3380CC4-5D6E-409C-BE32-E72D297353CC}">
              <c16:uniqueId val="{00000012-2118-428B-8A89-5D84677C0502}"/>
            </c:ext>
          </c:extLst>
        </c:ser>
        <c:ser>
          <c:idx val="19"/>
          <c:order val="19"/>
          <c:tx>
            <c:strRef>
              <c:f>'4-P-I_map'!$V$253</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'4-P-I_map'!$W$253:$AK$253</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2118-428B-8A89-5D84677C0502}"/>
            </c:ext>
          </c:extLst>
        </c:ser>
        <c:ser>
          <c:idx val="20"/>
          <c:order val="20"/>
          <c:tx>
            <c:strRef>
              <c:f>'4-P-I_map'!$V$254</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'4-P-I_map'!$W$254:$AK$254</c:f>
              <c:numCache>
                <c:formatCode>[Red][&lt;0]"NA";0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2118-428B-8A89-5D84677C0502}"/>
            </c:ext>
          </c:extLst>
        </c:ser>
        <c:dLbls>
          <c:showLegendKey val="0"/>
          <c:showVal val="0"/>
          <c:showCatName val="0"/>
          <c:showSerName val="0"/>
          <c:showPercent val="0"/>
          <c:showBubbleSize val="0"/>
        </c:dLbls>
        <c:marker val="1"/>
        <c:smooth val="0"/>
        <c:axId val="578131456"/>
        <c:axId val="578133376"/>
      </c:lineChart>
      <c:catAx>
        <c:axId val="57813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8133376"/>
        <c:crosses val="autoZero"/>
        <c:auto val="1"/>
        <c:lblAlgn val="ctr"/>
        <c:lblOffset val="100"/>
        <c:noMultiLvlLbl val="0"/>
      </c:catAx>
      <c:valAx>
        <c:axId val="578133376"/>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8131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'4-P-I_map'!$V$234</c:f>
              <c:strCache>
                <c:ptCount val="1"/>
                <c:pt idx="0">
                  <c:v>&lt; -30℃</c:v>
                </c:pt>
              </c:strCache>
            </c:strRef>
          </c:tx>
          <c:spPr>
            <a:solidFill>
              <a:schemeClr val="accent2"/>
            </a:solidFill>
            <a:ln/>
            <a:effectLst/>
            <a:sp3d/>
          </c:spP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'4-P-I_map'!$W$234:$AK$234</c:f>
              <c:numCache>
                <c:formatCode>0.0_ </c:formatCode>
                <c:ptCount val="15"/>
                <c:pt idx="0">
                  <c:v>0</c:v>
                </c:pt>
                <c:pt idx="1">
                  <c:v>0</c:v>
                </c:pt>
                <c:pt idx="2">
                  <c:v>1.5806650109860598</c:v>
                </c:pt>
                <c:pt idx="3">
                  <c:v>2.1017502309478138</c:v>
                </c:pt>
                <c:pt idx="4">
                  <c:v>3.0223384623571379</c:v>
                </c:pt>
                <c:pt idx="5">
                  <c:v>3.7964192359413911</c:v>
                </c:pt>
                <c:pt idx="6">
                  <c:v>4.8144590524169093</c:v>
                </c:pt>
                <c:pt idx="7">
                  <c:v>6.1948995918981575</c:v>
                </c:pt>
                <c:pt idx="8">
                  <c:v>7.3462670090983826</c:v>
                </c:pt>
                <c:pt idx="9">
                  <c:v>8.990301513702299</c:v>
                </c:pt>
                <c:pt idx="10">
                  <c:v>11.315477933010079</c:v>
                </c:pt>
                <c:pt idx="11">
                  <c:v>15.219851950526195</c:v>
                </c:pt>
                <c:pt idx="12">
                  <c:v>15.281693469399702</c:v>
                </c:pt>
                <c:pt idx="13">
                  <c:v>16.532954821991449</c:v>
                </c:pt>
                <c:pt idx="14">
                  <c:v>0</c:v>
                </c:pt>
              </c:numCache>
            </c:numRef>
          </c:val>
          <c:extLst>
            <c:ext xmlns:c16="http://schemas.microsoft.com/office/drawing/2014/chart" uri="{C3380CC4-5D6E-409C-BE32-E72D297353CC}">
              <c16:uniqueId val="{00000000-BD9C-4BF3-890C-B5006CFABDC3}"/>
            </c:ext>
          </c:extLst>
        </c:ser>
        <c:ser>
          <c:idx val="1"/>
          <c:order val="1"/>
          <c:tx>
            <c:strRef>
              <c:f>'4-P-I_map'!$V$235</c:f>
              <c:strCache>
                <c:ptCount val="1"/>
                <c:pt idx="0">
                  <c:v>-30℃</c:v>
                </c:pt>
              </c:strCache>
            </c:strRef>
          </c:tx>
          <c:spPr>
            <a:solidFill>
              <a:schemeClr val="accent4"/>
            </a:solidFill>
            <a:ln/>
            <a:effectLst/>
            <a:sp3d/>
          </c:spP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'4-P-I_map'!$W$235:$AK$235</c:f>
              <c:numCache>
                <c:formatCode>0.0_ </c:formatCode>
                <c:ptCount val="15"/>
                <c:pt idx="0">
                  <c:v>0</c:v>
                </c:pt>
                <c:pt idx="1">
                  <c:v>0</c:v>
                </c:pt>
                <c:pt idx="2">
                  <c:v>2.3961294390111245</c:v>
                </c:pt>
                <c:pt idx="3">
                  <c:v>3.205175450664087</c:v>
                </c:pt>
                <c:pt idx="4">
                  <c:v>4.577370862789766</c:v>
                </c:pt>
                <c:pt idx="5">
                  <c:v>5.7722508444855443</c:v>
                </c:pt>
                <c:pt idx="6">
                  <c:v>7.3708733309750656</c:v>
                </c:pt>
                <c:pt idx="7">
                  <c:v>9.8112518533227995</c:v>
                </c:pt>
                <c:pt idx="8">
                  <c:v>11.495983029407363</c:v>
                </c:pt>
                <c:pt idx="9">
                  <c:v>13.835977215676435</c:v>
                </c:pt>
                <c:pt idx="10">
                  <c:v>16.988355715429645</c:v>
                </c:pt>
                <c:pt idx="11">
                  <c:v>22.000993048659385</c:v>
                </c:pt>
                <c:pt idx="12">
                  <c:v>22.029129427341942</c:v>
                </c:pt>
                <c:pt idx="13">
                  <c:v>24.060741476332339</c:v>
                </c:pt>
                <c:pt idx="14">
                  <c:v>0</c:v>
                </c:pt>
              </c:numCache>
            </c:numRef>
          </c:val>
          <c:extLst>
            <c:ext xmlns:c16="http://schemas.microsoft.com/office/drawing/2014/chart" uri="{C3380CC4-5D6E-409C-BE32-E72D297353CC}">
              <c16:uniqueId val="{00000001-BD9C-4BF3-890C-B5006CFABDC3}"/>
            </c:ext>
          </c:extLst>
        </c:ser>
        <c:ser>
          <c:idx val="2"/>
          <c:order val="2"/>
          <c:tx>
            <c:strRef>
              <c:f>'4-P-I_map'!$V$236</c:f>
              <c:strCache>
                <c:ptCount val="1"/>
                <c:pt idx="0">
                  <c:v>-25℃</c:v>
                </c:pt>
              </c:strCache>
            </c:strRef>
          </c:tx>
          <c:spPr>
            <a:solidFill>
              <a:schemeClr val="accent6"/>
            </a:solidFill>
            <a:ln/>
            <a:effectLst/>
            <a:sp3d/>
          </c:spP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'4-P-I_map'!$W$236:$AK$236</c:f>
              <c:numCache>
                <c:formatCode>0.0_ </c:formatCode>
                <c:ptCount val="15"/>
                <c:pt idx="0">
                  <c:v>0</c:v>
                </c:pt>
                <c:pt idx="1">
                  <c:v>0</c:v>
                </c:pt>
                <c:pt idx="2">
                  <c:v>3.0400596013572034</c:v>
                </c:pt>
                <c:pt idx="3">
                  <c:v>4.1312524525969119</c:v>
                </c:pt>
                <c:pt idx="4">
                  <c:v>6.1360471818906719</c:v>
                </c:pt>
                <c:pt idx="5">
                  <c:v>8.5311005715748909</c:v>
                </c:pt>
                <c:pt idx="6">
                  <c:v>10.882008971966215</c:v>
                </c:pt>
                <c:pt idx="7">
                  <c:v>14.100743904014648</c:v>
                </c:pt>
                <c:pt idx="8">
                  <c:v>16.518682703262417</c:v>
                </c:pt>
                <c:pt idx="9">
                  <c:v>19.283350757354206</c:v>
                </c:pt>
                <c:pt idx="10">
                  <c:v>22.684862901995814</c:v>
                </c:pt>
                <c:pt idx="11">
                  <c:v>27.54534794661825</c:v>
                </c:pt>
                <c:pt idx="12">
                  <c:v>27.580574826562021</c:v>
                </c:pt>
                <c:pt idx="13">
                  <c:v>30.124162775442922</c:v>
                </c:pt>
                <c:pt idx="14">
                  <c:v>0</c:v>
                </c:pt>
              </c:numCache>
            </c:numRef>
          </c:val>
          <c:extLst>
            <c:ext xmlns:c16="http://schemas.microsoft.com/office/drawing/2014/chart" uri="{C3380CC4-5D6E-409C-BE32-E72D297353CC}">
              <c16:uniqueId val="{00000002-BD9C-4BF3-890C-B5006CFABDC3}"/>
            </c:ext>
          </c:extLst>
        </c:ser>
        <c:ser>
          <c:idx val="3"/>
          <c:order val="3"/>
          <c:tx>
            <c:strRef>
              <c:f>'4-P-I_map'!$V$237</c:f>
              <c:strCache>
                <c:ptCount val="1"/>
                <c:pt idx="0">
                  <c:v>-20℃</c:v>
                </c:pt>
              </c:strCache>
            </c:strRef>
          </c:tx>
          <c:spPr>
            <a:solidFill>
              <a:schemeClr val="accent2">
                <a:lumMod val="60000"/>
              </a:schemeClr>
            </a:solidFill>
            <a:ln/>
            <a:effectLst/>
            <a:sp3d/>
          </c:spP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'4-P-I_map'!$W$237:$AK$237</c:f>
              <c:numCache>
                <c:formatCode>0.0_ </c:formatCode>
                <c:ptCount val="15"/>
                <c:pt idx="0">
                  <c:v>0</c:v>
                </c:pt>
                <c:pt idx="1">
                  <c:v>0</c:v>
                </c:pt>
                <c:pt idx="2">
                  <c:v>3.9632909385770314</c:v>
                </c:pt>
                <c:pt idx="3">
                  <c:v>5.5333799802195189</c:v>
                </c:pt>
                <c:pt idx="4">
                  <c:v>8.4084559486551438</c:v>
                </c:pt>
                <c:pt idx="5">
                  <c:v>13.162212529572038</c:v>
                </c:pt>
                <c:pt idx="6">
                  <c:v>16.311549896155956</c:v>
                </c:pt>
                <c:pt idx="7">
                  <c:v>21.275119555539799</c:v>
                </c:pt>
                <c:pt idx="8">
                  <c:v>26.699411491560753</c:v>
                </c:pt>
                <c:pt idx="9">
                  <c:v>30.749614512916107</c:v>
                </c:pt>
                <c:pt idx="10">
                  <c:v>34.128913379397481</c:v>
                </c:pt>
                <c:pt idx="11">
                  <c:v>36.825565656048362</c:v>
                </c:pt>
                <c:pt idx="12">
                  <c:v>36.872660714812582</c:v>
                </c:pt>
                <c:pt idx="13">
                  <c:v>40.273200987346947</c:v>
                </c:pt>
                <c:pt idx="14">
                  <c:v>0</c:v>
                </c:pt>
              </c:numCache>
            </c:numRef>
          </c:val>
          <c:extLst>
            <c:ext xmlns:c16="http://schemas.microsoft.com/office/drawing/2014/chart" uri="{C3380CC4-5D6E-409C-BE32-E72D297353CC}">
              <c16:uniqueId val="{00000003-BD9C-4BF3-890C-B5006CFABDC3}"/>
            </c:ext>
          </c:extLst>
        </c:ser>
        <c:ser>
          <c:idx val="4"/>
          <c:order val="4"/>
          <c:tx>
            <c:strRef>
              <c:f>'4-P-I_map'!$V$238</c:f>
              <c:strCache>
                <c:ptCount val="1"/>
                <c:pt idx="0">
                  <c:v>-15℃</c:v>
                </c:pt>
              </c:strCache>
            </c:strRef>
          </c:tx>
          <c:spPr>
            <a:solidFill>
              <a:schemeClr val="accent4">
                <a:lumMod val="60000"/>
              </a:schemeClr>
            </a:solidFill>
            <a:ln/>
            <a:effectLst/>
            <a:sp3d/>
          </c:spP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'4-P-I_map'!$W$238:$AK$238</c:f>
              <c:numCache>
                <c:formatCode>0.0_ </c:formatCode>
                <c:ptCount val="15"/>
                <c:pt idx="0">
                  <c:v>0</c:v>
                </c:pt>
                <c:pt idx="1">
                  <c:v>0</c:v>
                </c:pt>
                <c:pt idx="2">
                  <c:v>4.5044993797210999</c:v>
                </c:pt>
                <c:pt idx="3">
                  <c:v>7.6360502136485344</c:v>
                </c:pt>
                <c:pt idx="4">
                  <c:v>11.92887926897648</c:v>
                </c:pt>
                <c:pt idx="5">
                  <c:v>18.543938722479346</c:v>
                </c:pt>
                <c:pt idx="6">
                  <c:v>22.622768062018348</c:v>
                </c:pt>
                <c:pt idx="7">
                  <c:v>28.995494386371544</c:v>
                </c:pt>
                <c:pt idx="8">
                  <c:v>33.35379096920623</c:v>
                </c:pt>
                <c:pt idx="9">
                  <c:v>38.179491002930128</c:v>
                </c:pt>
                <c:pt idx="10">
                  <c:v>42.133624568126635</c:v>
                </c:pt>
                <c:pt idx="11">
                  <c:v>46.079394106450906</c:v>
                </c:pt>
                <c:pt idx="12">
                  <c:v>46.138323595641438</c:v>
                </c:pt>
                <c:pt idx="13">
                  <c:v>50.39337935925149</c:v>
                </c:pt>
                <c:pt idx="14">
                  <c:v>0</c:v>
                </c:pt>
              </c:numCache>
            </c:numRef>
          </c:val>
          <c:extLst>
            <c:ext xmlns:c16="http://schemas.microsoft.com/office/drawing/2014/chart" uri="{C3380CC4-5D6E-409C-BE32-E72D297353CC}">
              <c16:uniqueId val="{00000004-BD9C-4BF3-890C-B5006CFABDC3}"/>
            </c:ext>
          </c:extLst>
        </c:ser>
        <c:ser>
          <c:idx val="5"/>
          <c:order val="5"/>
          <c:tx>
            <c:strRef>
              <c:f>'4-P-I_map'!$V$239</c:f>
              <c:strCache>
                <c:ptCount val="1"/>
                <c:pt idx="0">
                  <c:v>-10℃</c:v>
                </c:pt>
              </c:strCache>
            </c:strRef>
          </c:tx>
          <c:spPr>
            <a:solidFill>
              <a:schemeClr val="accent6">
                <a:lumMod val="60000"/>
              </a:schemeClr>
            </a:solidFill>
            <a:ln/>
            <a:effectLst/>
            <a:sp3d/>
          </c:spP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'4-P-I_map'!$W$239:$AK$239</c:f>
              <c:numCache>
                <c:formatCode>0.0_ </c:formatCode>
                <c:ptCount val="15"/>
                <c:pt idx="0">
                  <c:v>0</c:v>
                </c:pt>
                <c:pt idx="1">
                  <c:v>0</c:v>
                </c:pt>
                <c:pt idx="2">
                  <c:v>5.3945119186998589</c:v>
                </c:pt>
                <c:pt idx="3">
                  <c:v>9.3215261511929786</c:v>
                </c:pt>
                <c:pt idx="4">
                  <c:v>14.732334633159816</c:v>
                </c:pt>
                <c:pt idx="5">
                  <c:v>23.00350867371256</c:v>
                </c:pt>
                <c:pt idx="6">
                  <c:v>27.774575475754176</c:v>
                </c:pt>
                <c:pt idx="7">
                  <c:v>35.053182846869262</c:v>
                </c:pt>
                <c:pt idx="8">
                  <c:v>40.124585398789478</c:v>
                </c:pt>
                <c:pt idx="9">
                  <c:v>45.806894036486142</c:v>
                </c:pt>
                <c:pt idx="10">
                  <c:v>51.197544067856782</c:v>
                </c:pt>
                <c:pt idx="11">
                  <c:v>56.35387976967651</c:v>
                </c:pt>
                <c:pt idx="12">
                  <c:v>56.401479769676513</c:v>
                </c:pt>
                <c:pt idx="13">
                  <c:v>59.838479769676511</c:v>
                </c:pt>
                <c:pt idx="14">
                  <c:v>0</c:v>
                </c:pt>
              </c:numCache>
            </c:numRef>
          </c:val>
          <c:extLst>
            <c:ext xmlns:c16="http://schemas.microsoft.com/office/drawing/2014/chart" uri="{C3380CC4-5D6E-409C-BE32-E72D297353CC}">
              <c16:uniqueId val="{00000005-BD9C-4BF3-890C-B5006CFABDC3}"/>
            </c:ext>
          </c:extLst>
        </c:ser>
        <c:ser>
          <c:idx val="6"/>
          <c:order val="6"/>
          <c:tx>
            <c:strRef>
              <c:f>'4-P-I_map'!$V$240</c:f>
              <c:strCache>
                <c:ptCount val="1"/>
                <c:pt idx="0">
                  <c:v>-5℃</c:v>
                </c:pt>
              </c:strCache>
            </c:strRef>
          </c:tx>
          <c:spPr>
            <a:solidFill>
              <a:schemeClr val="accent2">
                <a:lumMod val="80000"/>
                <a:lumOff val="20000"/>
              </a:schemeClr>
            </a:solidFill>
            <a:ln/>
            <a:effectLst/>
            <a:sp3d/>
          </c:spP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'4-P-I_map'!$W$240:$AK$240</c:f>
              <c:numCache>
                <c:formatCode>0.0_ </c:formatCode>
                <c:ptCount val="15"/>
                <c:pt idx="0">
                  <c:v>0</c:v>
                </c:pt>
                <c:pt idx="1">
                  <c:v>0</c:v>
                </c:pt>
                <c:pt idx="2">
                  <c:v>6.4285060918834462</c:v>
                </c:pt>
                <c:pt idx="3">
                  <c:v>11.354265956810497</c:v>
                </c:pt>
                <c:pt idx="4">
                  <c:v>18.038251617099132</c:v>
                </c:pt>
                <c:pt idx="5">
                  <c:v>28.159700240584773</c:v>
                </c:pt>
                <c:pt idx="6">
                  <c:v>33.683009246087224</c:v>
                </c:pt>
                <c:pt idx="7">
                  <c:v>41.919410708719759</c:v>
                </c:pt>
                <c:pt idx="8">
                  <c:v>47.752126657590289</c:v>
                </c:pt>
                <c:pt idx="9">
                  <c:v>54.325821047037522</c:v>
                </c:pt>
                <c:pt idx="10">
                  <c:v>59.230305257302042</c:v>
                </c:pt>
                <c:pt idx="11">
                  <c:v>62.629879752592075</c:v>
                </c:pt>
                <c:pt idx="12">
                  <c:v>62.67747975259207</c:v>
                </c:pt>
                <c:pt idx="13">
                  <c:v>66.114479752592075</c:v>
                </c:pt>
                <c:pt idx="14">
                  <c:v>0</c:v>
                </c:pt>
              </c:numCache>
            </c:numRef>
          </c:val>
          <c:extLst>
            <c:ext xmlns:c16="http://schemas.microsoft.com/office/drawing/2014/chart" uri="{C3380CC4-5D6E-409C-BE32-E72D297353CC}">
              <c16:uniqueId val="{00000006-BD9C-4BF3-890C-B5006CFABDC3}"/>
            </c:ext>
          </c:extLst>
        </c:ser>
        <c:ser>
          <c:idx val="7"/>
          <c:order val="7"/>
          <c:tx>
            <c:strRef>
              <c:f>'4-P-I_map'!$V$241</c:f>
              <c:strCache>
                <c:ptCount val="1"/>
                <c:pt idx="0">
                  <c:v>0℃</c:v>
                </c:pt>
              </c:strCache>
            </c:strRef>
          </c:tx>
          <c:spPr>
            <a:solidFill>
              <a:schemeClr val="accent4">
                <a:lumMod val="80000"/>
                <a:lumOff val="20000"/>
              </a:schemeClr>
            </a:solidFill>
            <a:ln/>
            <a:effectLst/>
            <a:sp3d/>
          </c:spP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'4-P-I_map'!$W$241:$AK$241</c:f>
              <c:numCache>
                <c:formatCode>0.0_ </c:formatCode>
                <c:ptCount val="15"/>
                <c:pt idx="0">
                  <c:v>0</c:v>
                </c:pt>
                <c:pt idx="1">
                  <c:v>0</c:v>
                </c:pt>
                <c:pt idx="2">
                  <c:v>7.147195784007943</c:v>
                </c:pt>
                <c:pt idx="3">
                  <c:v>13.036464329139646</c:v>
                </c:pt>
                <c:pt idx="4">
                  <c:v>20.851409062368866</c:v>
                </c:pt>
                <c:pt idx="5">
                  <c:v>33.006328844826484</c:v>
                </c:pt>
                <c:pt idx="6">
                  <c:v>39.087769149319811</c:v>
                </c:pt>
                <c:pt idx="7">
                  <c:v>47.97762326511949</c:v>
                </c:pt>
                <c:pt idx="8">
                  <c:v>54.693474042045729</c:v>
                </c:pt>
                <c:pt idx="9">
                  <c:v>61.526817960020459</c:v>
                </c:pt>
                <c:pt idx="10">
                  <c:v>64.467583728420649</c:v>
                </c:pt>
                <c:pt idx="11">
                  <c:v>67.418149496820817</c:v>
                </c:pt>
                <c:pt idx="12">
                  <c:v>67.465749496820806</c:v>
                </c:pt>
                <c:pt idx="13">
                  <c:v>70.902749496820817</c:v>
                </c:pt>
                <c:pt idx="14">
                  <c:v>0</c:v>
                </c:pt>
              </c:numCache>
            </c:numRef>
          </c:val>
          <c:extLst>
            <c:ext xmlns:c16="http://schemas.microsoft.com/office/drawing/2014/chart" uri="{C3380CC4-5D6E-409C-BE32-E72D297353CC}">
              <c16:uniqueId val="{00000007-BD9C-4BF3-890C-B5006CFABDC3}"/>
            </c:ext>
          </c:extLst>
        </c:ser>
        <c:ser>
          <c:idx val="8"/>
          <c:order val="8"/>
          <c:tx>
            <c:strRef>
              <c:f>'4-P-I_map'!$V$242</c:f>
              <c:strCache>
                <c:ptCount val="1"/>
                <c:pt idx="0">
                  <c:v>5℃</c:v>
                </c:pt>
              </c:strCache>
            </c:strRef>
          </c:tx>
          <c:spPr>
            <a:solidFill>
              <a:schemeClr val="accent6">
                <a:lumMod val="80000"/>
                <a:lumOff val="20000"/>
              </a:schemeClr>
            </a:solidFill>
            <a:ln/>
            <a:effectLst/>
            <a:sp3d/>
          </c:spP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'4-P-I_map'!$W$242:$AK$242</c:f>
              <c:numCache>
                <c:formatCode>0.0_ </c:formatCode>
                <c:ptCount val="15"/>
                <c:pt idx="0">
                  <c:v>0</c:v>
                </c:pt>
                <c:pt idx="1">
                  <c:v>0</c:v>
                </c:pt>
                <c:pt idx="2">
                  <c:v>9.8754778652759612</c:v>
                </c:pt>
                <c:pt idx="3">
                  <c:v>14.837676192672351</c:v>
                </c:pt>
                <c:pt idx="4">
                  <c:v>23.843614844925096</c:v>
                </c:pt>
                <c:pt idx="5">
                  <c:v>38.189834826817297</c:v>
                </c:pt>
                <c:pt idx="6">
                  <c:v>44.756058782055973</c:v>
                </c:pt>
                <c:pt idx="7">
                  <c:v>54.182935651217321</c:v>
                </c:pt>
                <c:pt idx="8">
                  <c:v>61.796530888662609</c:v>
                </c:pt>
                <c:pt idx="9">
                  <c:v>66.092311977834115</c:v>
                </c:pt>
                <c:pt idx="10">
                  <c:v>68.605314143570624</c:v>
                </c:pt>
                <c:pt idx="11">
                  <c:v>71.128116309307117</c:v>
                </c:pt>
                <c:pt idx="12">
                  <c:v>71.17571630930712</c:v>
                </c:pt>
                <c:pt idx="13">
                  <c:v>74.612716309307118</c:v>
                </c:pt>
                <c:pt idx="14">
                  <c:v>0</c:v>
                </c:pt>
              </c:numCache>
            </c:numRef>
          </c:val>
          <c:extLst>
            <c:ext xmlns:c16="http://schemas.microsoft.com/office/drawing/2014/chart" uri="{C3380CC4-5D6E-409C-BE32-E72D297353CC}">
              <c16:uniqueId val="{00000008-BD9C-4BF3-890C-B5006CFABDC3}"/>
            </c:ext>
          </c:extLst>
        </c:ser>
        <c:ser>
          <c:idx val="9"/>
          <c:order val="9"/>
          <c:tx>
            <c:strRef>
              <c:f>'4-P-I_map'!$V$243</c:f>
              <c:strCache>
                <c:ptCount val="1"/>
                <c:pt idx="0">
                  <c:v>10℃</c:v>
                </c:pt>
              </c:strCache>
            </c:strRef>
          </c:tx>
          <c:spPr>
            <a:solidFill>
              <a:schemeClr val="accent2">
                <a:lumMod val="80000"/>
              </a:schemeClr>
            </a:solidFill>
            <a:ln/>
            <a:effectLst/>
            <a:sp3d/>
          </c:spP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'4-P-I_map'!$W$243:$AK$243</c:f>
              <c:numCache>
                <c:formatCode>0.0_ </c:formatCode>
                <c:ptCount val="15"/>
                <c:pt idx="0">
                  <c:v>0</c:v>
                </c:pt>
                <c:pt idx="1">
                  <c:v>0</c:v>
                </c:pt>
                <c:pt idx="2">
                  <c:v>11.365698820676382</c:v>
                </c:pt>
                <c:pt idx="3">
                  <c:v>16.728221603373139</c:v>
                </c:pt>
                <c:pt idx="4">
                  <c:v>26.95689008278022</c:v>
                </c:pt>
                <c:pt idx="5">
                  <c:v>43.57677909540589</c:v>
                </c:pt>
                <c:pt idx="6">
                  <c:v>50.521506536087514</c:v>
                </c:pt>
                <c:pt idx="7">
                  <c:v>60.343832584023282</c:v>
                </c:pt>
                <c:pt idx="8">
                  <c:v>67.125742861752641</c:v>
                </c:pt>
                <c:pt idx="9">
                  <c:v>69.795022382821088</c:v>
                </c:pt>
                <c:pt idx="10">
                  <c:v>71.914101903889517</c:v>
                </c:pt>
                <c:pt idx="11">
                  <c:v>74.042981424957958</c:v>
                </c:pt>
                <c:pt idx="12">
                  <c:v>74.090581424957961</c:v>
                </c:pt>
                <c:pt idx="13">
                  <c:v>77.527581424957958</c:v>
                </c:pt>
                <c:pt idx="14">
                  <c:v>0</c:v>
                </c:pt>
              </c:numCache>
            </c:numRef>
          </c:val>
          <c:extLst>
            <c:ext xmlns:c16="http://schemas.microsoft.com/office/drawing/2014/chart" uri="{C3380CC4-5D6E-409C-BE32-E72D297353CC}">
              <c16:uniqueId val="{00000009-BD9C-4BF3-890C-B5006CFABDC3}"/>
            </c:ext>
          </c:extLst>
        </c:ser>
        <c:ser>
          <c:idx val="10"/>
          <c:order val="10"/>
          <c:tx>
            <c:strRef>
              <c:f>'4-P-I_map'!$V$244</c:f>
              <c:strCache>
                <c:ptCount val="1"/>
                <c:pt idx="0">
                  <c:v>15℃</c:v>
                </c:pt>
              </c:strCache>
            </c:strRef>
          </c:tx>
          <c:spPr>
            <a:solidFill>
              <a:schemeClr val="accent4">
                <a:lumMod val="80000"/>
              </a:schemeClr>
            </a:solidFill>
            <a:ln/>
            <a:effectLst/>
            <a:sp3d/>
          </c:spP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'4-P-I_map'!$W$244:$AK$244</c:f>
              <c:numCache>
                <c:formatCode>0.0_ </c:formatCode>
                <c:ptCount val="15"/>
                <c:pt idx="0">
                  <c:v>0</c:v>
                </c:pt>
                <c:pt idx="1">
                  <c:v>0</c:v>
                </c:pt>
                <c:pt idx="2">
                  <c:v>12.243209672495485</c:v>
                </c:pt>
                <c:pt idx="3">
                  <c:v>18.660094219392679</c:v>
                </c:pt>
                <c:pt idx="4">
                  <c:v>30.10151407089343</c:v>
                </c:pt>
                <c:pt idx="5">
                  <c:v>48.973429570858009</c:v>
                </c:pt>
                <c:pt idx="6">
                  <c:v>56.164267847905016</c:v>
                </c:pt>
                <c:pt idx="7">
                  <c:v>66.228403745213441</c:v>
                </c:pt>
                <c:pt idx="8">
                  <c:v>70.511606962630239</c:v>
                </c:pt>
                <c:pt idx="9">
                  <c:v>72.825327661261525</c:v>
                </c:pt>
                <c:pt idx="10">
                  <c:v>74.588848359892822</c:v>
                </c:pt>
                <c:pt idx="11">
                  <c:v>76.362169058524117</c:v>
                </c:pt>
                <c:pt idx="12">
                  <c:v>76.40976905852412</c:v>
                </c:pt>
                <c:pt idx="13">
                  <c:v>79.846769058524117</c:v>
                </c:pt>
                <c:pt idx="14">
                  <c:v>0</c:v>
                </c:pt>
              </c:numCache>
            </c:numRef>
          </c:val>
          <c:extLst>
            <c:ext xmlns:c16="http://schemas.microsoft.com/office/drawing/2014/chart" uri="{C3380CC4-5D6E-409C-BE32-E72D297353CC}">
              <c16:uniqueId val="{0000000A-BD9C-4BF3-890C-B5006CFABDC3}"/>
            </c:ext>
          </c:extLst>
        </c:ser>
        <c:ser>
          <c:idx val="11"/>
          <c:order val="11"/>
          <c:tx>
            <c:strRef>
              <c:f>'4-P-I_map'!$V$245</c:f>
              <c:strCache>
                <c:ptCount val="1"/>
                <c:pt idx="0">
                  <c:v>20℃</c:v>
                </c:pt>
              </c:strCache>
            </c:strRef>
          </c:tx>
          <c:spPr>
            <a:solidFill>
              <a:schemeClr val="accent6">
                <a:lumMod val="80000"/>
              </a:schemeClr>
            </a:solidFill>
            <a:ln/>
            <a:effectLst/>
            <a:sp3d/>
          </c:spP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'4-P-I_map'!$W$245:$AK$245</c:f>
              <c:numCache>
                <c:formatCode>0.0_ </c:formatCode>
                <c:ptCount val="15"/>
                <c:pt idx="0">
                  <c:v>0</c:v>
                </c:pt>
                <c:pt idx="1">
                  <c:v>0</c:v>
                </c:pt>
                <c:pt idx="2">
                  <c:v>14.27451573368611</c:v>
                </c:pt>
                <c:pt idx="3">
                  <c:v>22.483851961889872</c:v>
                </c:pt>
                <c:pt idx="4">
                  <c:v>35.809417060508359</c:v>
                </c:pt>
                <c:pt idx="5">
                  <c:v>57.385852608005806</c:v>
                </c:pt>
                <c:pt idx="6">
                  <c:v>65.161962566552504</c:v>
                </c:pt>
                <c:pt idx="7">
                  <c:v>71.416396622651831</c:v>
                </c:pt>
                <c:pt idx="8">
                  <c:v>73.329060952651773</c:v>
                </c:pt>
                <c:pt idx="9">
                  <c:v>75.325725282651703</c:v>
                </c:pt>
                <c:pt idx="10">
                  <c:v>76.772189612651658</c:v>
                </c:pt>
                <c:pt idx="11">
                  <c:v>78.228453942651598</c:v>
                </c:pt>
                <c:pt idx="12">
                  <c:v>78.276053942651586</c:v>
                </c:pt>
                <c:pt idx="13">
                  <c:v>81.713053942651584</c:v>
                </c:pt>
                <c:pt idx="14">
                  <c:v>0</c:v>
                </c:pt>
              </c:numCache>
            </c:numRef>
          </c:val>
          <c:extLst>
            <c:ext xmlns:c16="http://schemas.microsoft.com/office/drawing/2014/chart" uri="{C3380CC4-5D6E-409C-BE32-E72D297353CC}">
              <c16:uniqueId val="{0000000B-BD9C-4BF3-890C-B5006CFABDC3}"/>
            </c:ext>
          </c:extLst>
        </c:ser>
        <c:ser>
          <c:idx val="12"/>
          <c:order val="12"/>
          <c:tx>
            <c:strRef>
              <c:f>'4-P-I_map'!$V$246</c:f>
              <c:strCache>
                <c:ptCount val="1"/>
                <c:pt idx="0">
                  <c:v>25℃</c:v>
                </c:pt>
              </c:strCache>
            </c:strRef>
          </c:tx>
          <c:spPr>
            <a:solidFill>
              <a:schemeClr val="accent2">
                <a:lumMod val="60000"/>
                <a:lumOff val="40000"/>
              </a:schemeClr>
            </a:solidFill>
            <a:ln/>
            <a:effectLst/>
            <a:sp3d/>
          </c:spP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'4-P-I_map'!$W$246:$AK$246</c:f>
              <c:numCache>
                <c:formatCode>0.0_ </c:formatCode>
                <c:ptCount val="15"/>
                <c:pt idx="0">
                  <c:v>0</c:v>
                </c:pt>
                <c:pt idx="1">
                  <c:v>0</c:v>
                </c:pt>
                <c:pt idx="2">
                  <c:v>16.578350917964311</c:v>
                </c:pt>
                <c:pt idx="3">
                  <c:v>27.027296265512589</c:v>
                </c:pt>
                <c:pt idx="4">
                  <c:v>42.351358188201793</c:v>
                </c:pt>
                <c:pt idx="5">
                  <c:v>66.348832078889174</c:v>
                </c:pt>
                <c:pt idx="6">
                  <c:v>70.242457072272131</c:v>
                </c:pt>
                <c:pt idx="7">
                  <c:v>74.056282065655111</c:v>
                </c:pt>
                <c:pt idx="8">
                  <c:v>75.68827036024021</c:v>
                </c:pt>
                <c:pt idx="9">
                  <c:v>77.404258654825298</c:v>
                </c:pt>
                <c:pt idx="10">
                  <c:v>78.570046949410411</c:v>
                </c:pt>
                <c:pt idx="11">
                  <c:v>79.74563524399548</c:v>
                </c:pt>
                <c:pt idx="12">
                  <c:v>79.793235243995497</c:v>
                </c:pt>
                <c:pt idx="13">
                  <c:v>83.23023524399548</c:v>
                </c:pt>
                <c:pt idx="14">
                  <c:v>0</c:v>
                </c:pt>
              </c:numCache>
            </c:numRef>
          </c:val>
          <c:extLst>
            <c:ext xmlns:c16="http://schemas.microsoft.com/office/drawing/2014/chart" uri="{C3380CC4-5D6E-409C-BE32-E72D297353CC}">
              <c16:uniqueId val="{0000000C-BD9C-4BF3-890C-B5006CFABDC3}"/>
            </c:ext>
          </c:extLst>
        </c:ser>
        <c:ser>
          <c:idx val="13"/>
          <c:order val="13"/>
          <c:tx>
            <c:strRef>
              <c:f>'4-P-I_map'!$V$247</c:f>
              <c:strCache>
                <c:ptCount val="1"/>
                <c:pt idx="0">
                  <c:v>30℃</c:v>
                </c:pt>
              </c:strCache>
            </c:strRef>
          </c:tx>
          <c:spPr>
            <a:solidFill>
              <a:schemeClr val="accent4">
                <a:lumMod val="60000"/>
                <a:lumOff val="40000"/>
              </a:schemeClr>
            </a:solidFill>
            <a:ln/>
            <a:effectLst/>
            <a:sp3d/>
          </c:spP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'4-P-I_map'!$W$247:$AK$247</c:f>
              <c:numCache>
                <c:formatCode>0.0_ </c:formatCode>
                <c:ptCount val="15"/>
                <c:pt idx="0">
                  <c:v>0</c:v>
                </c:pt>
                <c:pt idx="1">
                  <c:v>0</c:v>
                </c:pt>
                <c:pt idx="2">
                  <c:v>16.929105316896418</c:v>
                </c:pt>
                <c:pt idx="3">
                  <c:v>27.736283418427394</c:v>
                </c:pt>
                <c:pt idx="4">
                  <c:v>43.699216855632621</c:v>
                </c:pt>
                <c:pt idx="5">
                  <c:v>67.58676242890219</c:v>
                </c:pt>
                <c:pt idx="6">
                  <c:v>70.552958188614454</c:v>
                </c:pt>
                <c:pt idx="7">
                  <c:v>73.443067633704942</c:v>
                </c:pt>
                <c:pt idx="8">
                  <c:v>74.723157937088914</c:v>
                </c:pt>
                <c:pt idx="9">
                  <c:v>76.0833390979695</c:v>
                </c:pt>
                <c:pt idx="10">
                  <c:v>76.918925142247176</c:v>
                </c:pt>
                <c:pt idx="11">
                  <c:v>77.763855119899446</c:v>
                </c:pt>
                <c:pt idx="12">
                  <c:v>77.809239939147531</c:v>
                </c:pt>
                <c:pt idx="13">
                  <c:v>81.086290858384643</c:v>
                </c:pt>
                <c:pt idx="14">
                  <c:v>0</c:v>
                </c:pt>
              </c:numCache>
            </c:numRef>
          </c:val>
          <c:extLst>
            <c:ext xmlns:c16="http://schemas.microsoft.com/office/drawing/2014/chart" uri="{C3380CC4-5D6E-409C-BE32-E72D297353CC}">
              <c16:uniqueId val="{0000000D-BD9C-4BF3-890C-B5006CFABDC3}"/>
            </c:ext>
          </c:extLst>
        </c:ser>
        <c:ser>
          <c:idx val="14"/>
          <c:order val="14"/>
          <c:tx>
            <c:strRef>
              <c:f>'4-P-I_map'!$V$248</c:f>
              <c:strCache>
                <c:ptCount val="1"/>
                <c:pt idx="0">
                  <c:v>35℃</c:v>
                </c:pt>
              </c:strCache>
            </c:strRef>
          </c:tx>
          <c:spPr>
            <a:solidFill>
              <a:schemeClr val="accent6">
                <a:lumMod val="60000"/>
                <a:lumOff val="40000"/>
              </a:schemeClr>
            </a:solidFill>
            <a:ln/>
            <a:effectLst/>
            <a:sp3d/>
          </c:spP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'4-P-I_map'!$W$248:$AK$248</c:f>
              <c:numCache>
                <c:formatCode>0.0_ </c:formatCode>
                <c:ptCount val="15"/>
                <c:pt idx="0">
                  <c:v>0</c:v>
                </c:pt>
                <c:pt idx="1">
                  <c:v>0</c:v>
                </c:pt>
                <c:pt idx="2">
                  <c:v>17.221598268619804</c:v>
                </c:pt>
                <c:pt idx="3">
                  <c:v>28.320449589552723</c:v>
                </c:pt>
                <c:pt idx="4">
                  <c:v>44.83136962777089</c:v>
                </c:pt>
                <c:pt idx="5">
                  <c:v>67.51388052626929</c:v>
                </c:pt>
                <c:pt idx="6">
                  <c:v>69.758007553343774</c:v>
                </c:pt>
                <c:pt idx="7">
                  <c:v>71.929952764526348</c:v>
                </c:pt>
                <c:pt idx="8">
                  <c:v>72.926269796487574</c:v>
                </c:pt>
                <c:pt idx="9">
                  <c:v>73.998567687282375</c:v>
                </c:pt>
                <c:pt idx="10">
                  <c:v>74.573190952717127</c:v>
                </c:pt>
                <c:pt idx="11">
                  <c:v>75.156678651682469</c:v>
                </c:pt>
                <c:pt idx="12">
                  <c:v>75.199734471688174</c:v>
                </c:pt>
                <c:pt idx="13">
                  <c:v>78.308617945629493</c:v>
                </c:pt>
                <c:pt idx="14">
                  <c:v>0</c:v>
                </c:pt>
              </c:numCache>
            </c:numRef>
          </c:val>
          <c:extLst>
            <c:ext xmlns:c16="http://schemas.microsoft.com/office/drawing/2014/chart" uri="{C3380CC4-5D6E-409C-BE32-E72D297353CC}">
              <c16:uniqueId val="{0000000E-BD9C-4BF3-890C-B5006CFABDC3}"/>
            </c:ext>
          </c:extLst>
        </c:ser>
        <c:ser>
          <c:idx val="15"/>
          <c:order val="15"/>
          <c:tx>
            <c:strRef>
              <c:f>'4-P-I_map'!$V$249</c:f>
              <c:strCache>
                <c:ptCount val="1"/>
                <c:pt idx="0">
                  <c:v>40℃</c:v>
                </c:pt>
              </c:strCache>
            </c:strRef>
          </c:tx>
          <c:spPr>
            <a:solidFill>
              <a:schemeClr val="accent2">
                <a:lumMod val="50000"/>
              </a:schemeClr>
            </a:solidFill>
            <a:ln/>
            <a:effectLst/>
            <a:sp3d/>
          </c:spP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'4-P-I_map'!$W$249:$AK$249</c:f>
              <c:numCache>
                <c:formatCode>0.0_ </c:formatCode>
                <c:ptCount val="15"/>
                <c:pt idx="0">
                  <c:v>0</c:v>
                </c:pt>
                <c:pt idx="1">
                  <c:v>0</c:v>
                </c:pt>
                <c:pt idx="2">
                  <c:v>14.236829292970867</c:v>
                </c:pt>
                <c:pt idx="3">
                  <c:v>23.517912626266444</c:v>
                </c:pt>
                <c:pt idx="4">
                  <c:v>37.606718442809573</c:v>
                </c:pt>
                <c:pt idx="5">
                  <c:v>63.377200167003622</c:v>
                </c:pt>
                <c:pt idx="6">
                  <c:v>67.996961193176119</c:v>
                </c:pt>
                <c:pt idx="7">
                  <c:v>69.611849238302952</c:v>
                </c:pt>
                <c:pt idx="8">
                  <c:v>70.381666328336152</c:v>
                </c:pt>
                <c:pt idx="9">
                  <c:v>71.223118859064812</c:v>
                </c:pt>
                <c:pt idx="10">
                  <c:v>71.595359253238044</c:v>
                </c:pt>
                <c:pt idx="11">
                  <c:v>71.975957115492434</c:v>
                </c:pt>
                <c:pt idx="12">
                  <c:v>72.016550531886537</c:v>
                </c:pt>
                <c:pt idx="13">
                  <c:v>74.947633980343468</c:v>
                </c:pt>
                <c:pt idx="14">
                  <c:v>0</c:v>
                </c:pt>
              </c:numCache>
            </c:numRef>
          </c:val>
          <c:extLst>
            <c:ext xmlns:c16="http://schemas.microsoft.com/office/drawing/2014/chart" uri="{C3380CC4-5D6E-409C-BE32-E72D297353CC}">
              <c16:uniqueId val="{0000000F-BD9C-4BF3-890C-B5006CFABDC3}"/>
            </c:ext>
          </c:extLst>
        </c:ser>
        <c:ser>
          <c:idx val="16"/>
          <c:order val="16"/>
          <c:tx>
            <c:strRef>
              <c:f>'4-P-I_map'!$V$250</c:f>
              <c:strCache>
                <c:ptCount val="1"/>
                <c:pt idx="0">
                  <c:v>45℃</c:v>
                </c:pt>
              </c:strCache>
            </c:strRef>
          </c:tx>
          <c:spPr>
            <a:solidFill>
              <a:schemeClr val="accent4">
                <a:lumMod val="50000"/>
              </a:schemeClr>
            </a:solidFill>
            <a:ln/>
            <a:effectLst/>
            <a:sp3d/>
          </c:spP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'4-P-I_map'!$W$250:$AK$250</c:f>
              <c:numCache>
                <c:formatCode>0.0_ </c:formatCode>
                <c:ptCount val="15"/>
                <c:pt idx="0">
                  <c:v>0</c:v>
                </c:pt>
                <c:pt idx="1">
                  <c:v>0</c:v>
                </c:pt>
                <c:pt idx="2">
                  <c:v>12.673761715319486</c:v>
                </c:pt>
                <c:pt idx="3">
                  <c:v>20.983389222573717</c:v>
                </c:pt>
                <c:pt idx="4">
                  <c:v>33.729510661198759</c:v>
                </c:pt>
                <c:pt idx="5">
                  <c:v>57.698370587349295</c:v>
                </c:pt>
                <c:pt idx="6">
                  <c:v>63.52840942186134</c:v>
                </c:pt>
                <c:pt idx="7">
                  <c:v>66.543521993605353</c:v>
                </c:pt>
                <c:pt idx="8">
                  <c:v>67.134606433223624</c:v>
                </c:pt>
                <c:pt idx="9">
                  <c:v>67.792699691800166</c:v>
                </c:pt>
                <c:pt idx="10">
                  <c:v>68.011885186200047</c:v>
                </c:pt>
                <c:pt idx="11">
                  <c:v>68.238888376145084</c:v>
                </c:pt>
                <c:pt idx="12">
                  <c:v>68.276860040221422</c:v>
                </c:pt>
                <c:pt idx="13">
                  <c:v>71.018637549263843</c:v>
                </c:pt>
                <c:pt idx="14">
                  <c:v>0</c:v>
                </c:pt>
              </c:numCache>
            </c:numRef>
          </c:val>
          <c:extLst>
            <c:ext xmlns:c16="http://schemas.microsoft.com/office/drawing/2014/chart" uri="{C3380CC4-5D6E-409C-BE32-E72D297353CC}">
              <c16:uniqueId val="{00000010-BD9C-4BF3-890C-B5006CFABDC3}"/>
            </c:ext>
          </c:extLst>
        </c:ser>
        <c:ser>
          <c:idx val="17"/>
          <c:order val="17"/>
          <c:tx>
            <c:strRef>
              <c:f>'4-P-I_map'!$V$251</c:f>
              <c:strCache>
                <c:ptCount val="1"/>
                <c:pt idx="0">
                  <c:v>50℃</c:v>
                </c:pt>
              </c:strCache>
            </c:strRef>
          </c:tx>
          <c:spPr>
            <a:solidFill>
              <a:schemeClr val="accent6">
                <a:lumMod val="50000"/>
              </a:schemeClr>
            </a:solidFill>
            <a:ln/>
            <a:effectLst/>
            <a:sp3d/>
          </c:spP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'4-P-I_map'!$W$251:$AK$251</c:f>
              <c:numCache>
                <c:formatCode>0.0_ </c:formatCode>
                <c:ptCount val="15"/>
                <c:pt idx="0">
                  <c:v>0</c:v>
                </c:pt>
                <c:pt idx="1">
                  <c:v>0</c:v>
                </c:pt>
                <c:pt idx="2">
                  <c:v>11.01265070697076</c:v>
                </c:pt>
                <c:pt idx="3">
                  <c:v>18.261125706259705</c:v>
                </c:pt>
                <c:pt idx="4">
                  <c:v>29.476192939699345</c:v>
                </c:pt>
                <c:pt idx="5">
                  <c:v>51.00444901282269</c:v>
                </c:pt>
                <c:pt idx="6">
                  <c:v>56.040779479254525</c:v>
                </c:pt>
                <c:pt idx="7">
                  <c:v>62.739390527367441</c:v>
                </c:pt>
                <c:pt idx="8">
                  <c:v>63.191269691775531</c:v>
                </c:pt>
                <c:pt idx="9">
                  <c:v>63.705186967637189</c:v>
                </c:pt>
                <c:pt idx="10">
                  <c:v>63.812754613477878</c:v>
                </c:pt>
                <c:pt idx="11">
                  <c:v>63.927560038988148</c:v>
                </c:pt>
                <c:pt idx="12">
                  <c:v>63.962714968811852</c:v>
                </c:pt>
                <c:pt idx="13">
                  <c:v>66.501107695787638</c:v>
                </c:pt>
                <c:pt idx="14">
                  <c:v>0</c:v>
                </c:pt>
              </c:numCache>
            </c:numRef>
          </c:val>
          <c:extLst>
            <c:ext xmlns:c16="http://schemas.microsoft.com/office/drawing/2014/chart" uri="{C3380CC4-5D6E-409C-BE32-E72D297353CC}">
              <c16:uniqueId val="{00000011-BD9C-4BF3-890C-B5006CFABDC3}"/>
            </c:ext>
          </c:extLst>
        </c:ser>
        <c:ser>
          <c:idx val="18"/>
          <c:order val="18"/>
          <c:tx>
            <c:strRef>
              <c:f>'4-P-I_map'!$V$252</c:f>
              <c:strCache>
                <c:ptCount val="1"/>
                <c:pt idx="0">
                  <c:v>55℃</c:v>
                </c:pt>
              </c:strCache>
            </c:strRef>
          </c:tx>
          <c:spPr>
            <a:solidFill>
              <a:schemeClr val="accent2">
                <a:lumMod val="70000"/>
                <a:lumOff val="30000"/>
              </a:schemeClr>
            </a:solidFill>
            <a:ln/>
            <a:effectLst/>
            <a:sp3d/>
          </c:spP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'4-P-I_map'!$W$252:$AK$252</c:f>
              <c:numCache>
                <c:formatCode>0.0_ </c:formatCode>
                <c:ptCount val="15"/>
                <c:pt idx="0">
                  <c:v>0</c:v>
                </c:pt>
                <c:pt idx="1">
                  <c:v>0</c:v>
                </c:pt>
                <c:pt idx="2">
                  <c:v>5.7868827148505595</c:v>
                </c:pt>
                <c:pt idx="3">
                  <c:v>5.9128788374622223</c:v>
                </c:pt>
                <c:pt idx="4">
                  <c:v>6.0106883347638176</c:v>
                </c:pt>
                <c:pt idx="5">
                  <c:v>6.0781625915727027</c:v>
                </c:pt>
                <c:pt idx="6">
                  <c:v>6.0922692483815872</c:v>
                </c:pt>
                <c:pt idx="7">
                  <c:v>6.1010578051904716</c:v>
                </c:pt>
                <c:pt idx="8">
                  <c:v>6.1334359319871607</c:v>
                </c:pt>
                <c:pt idx="9">
                  <c:v>6.1714120587838481</c:v>
                </c:pt>
                <c:pt idx="10">
                  <c:v>6.1727212855805362</c:v>
                </c:pt>
                <c:pt idx="11">
                  <c:v>6.1746836123772253</c:v>
                </c:pt>
                <c:pt idx="12">
                  <c:v>6.1778558123772251</c:v>
                </c:pt>
                <c:pt idx="13">
                  <c:v>6.4069073123772249</c:v>
                </c:pt>
                <c:pt idx="14">
                  <c:v>0</c:v>
                </c:pt>
              </c:numCache>
            </c:numRef>
          </c:val>
          <c:extLst>
            <c:ext xmlns:c16="http://schemas.microsoft.com/office/drawing/2014/chart" uri="{C3380CC4-5D6E-409C-BE32-E72D297353CC}">
              <c16:uniqueId val="{00000012-BD9C-4BF3-890C-B5006CFABDC3}"/>
            </c:ext>
          </c:extLst>
        </c:ser>
        <c:ser>
          <c:idx val="19"/>
          <c:order val="19"/>
          <c:tx>
            <c:strRef>
              <c:f>'4-P-I_map'!$V$253</c:f>
              <c:strCache>
                <c:ptCount val="1"/>
                <c:pt idx="0">
                  <c:v>60℃</c:v>
                </c:pt>
              </c:strCache>
            </c:strRef>
          </c:tx>
          <c:spPr>
            <a:solidFill>
              <a:schemeClr val="accent4">
                <a:lumMod val="70000"/>
                <a:lumOff val="30000"/>
              </a:schemeClr>
            </a:solidFill>
            <a:ln/>
            <a:effectLst/>
            <a:sp3d/>
          </c:spPr>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'4-P-I_map'!$W$253:$AK$253</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BD9C-4BF3-890C-B5006CFABDC3}"/>
            </c:ext>
          </c:extLst>
        </c:ser>
        <c:ser>
          <c:idx val="20"/>
          <c:order val="20"/>
          <c:tx>
            <c:strRef>
              <c:f>'4-P-I_map'!$V$254</c:f>
              <c:strCache>
                <c:ptCount val="1"/>
                <c:pt idx="0">
                  <c:v>65℃</c:v>
                </c:pt>
              </c:strCache>
            </c:strRef>
          </c:tx>
          <c:cat>
            <c:strRef>
              <c:f>'4-P-I_map'!$W$233:$AK$233</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'4-P-I_map'!$W$254:$AK$254</c:f>
              <c:numCache>
                <c:formatCode>[Red][&lt;0]"NA";0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BD9C-4BF3-890C-B5006CFABDC3}"/>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578250624"/>
        <c:axId val="578252160"/>
        <c:axId val="578265088"/>
      </c:surface3DChart>
      <c:catAx>
        <c:axId val="578250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8252160"/>
        <c:crosses val="autoZero"/>
        <c:auto val="1"/>
        <c:lblAlgn val="ctr"/>
        <c:lblOffset val="100"/>
        <c:noMultiLvlLbl val="0"/>
      </c:catAx>
      <c:valAx>
        <c:axId val="578252160"/>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8250624"/>
        <c:crosses val="autoZero"/>
        <c:crossBetween val="midCat"/>
      </c:valAx>
      <c:serAx>
        <c:axId val="57826508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8252160"/>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不同温度充电曲线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65"/>
      <c:depthPercent val="12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1226880342835446E-2"/>
          <c:y val="1.3462058051567083E-2"/>
          <c:w val="0.92084218073153057"/>
          <c:h val="0.72791415778909985"/>
        </c:manualLayout>
      </c:layout>
      <c:bar3DChart>
        <c:barDir val="col"/>
        <c:grouping val="standard"/>
        <c:varyColors val="0"/>
        <c:ser>
          <c:idx val="12"/>
          <c:order val="0"/>
          <c:tx>
            <c:v>Temp=-20D</c:v>
          </c:tx>
          <c:spPr>
            <a:solidFill>
              <a:schemeClr val="accent1">
                <a:lumMod val="80000"/>
                <a:lumOff val="20000"/>
              </a:schemeClr>
            </a:solidFill>
            <a:ln>
              <a:noFill/>
            </a:ln>
            <a:effectLst/>
            <a:sp3d/>
          </c:spPr>
          <c:invertIfNegative val="0"/>
          <c:val>
            <c:numRef>
              <c:f>'5.2-充电窗口 (新)'!$E$4:$Z$4</c:f>
              <c:numCache>
                <c:formatCode>0.00_ </c:formatCode>
                <c:ptCount val="22"/>
              </c:numCache>
            </c:numRef>
          </c:val>
          <c:extLst>
            <c:ext xmlns:c16="http://schemas.microsoft.com/office/drawing/2014/chart" uri="{C3380CC4-5D6E-409C-BE32-E72D297353CC}">
              <c16:uniqueId val="{00000000-5C18-43B9-A4D8-2CA85B20E711}"/>
            </c:ext>
          </c:extLst>
        </c:ser>
        <c:ser>
          <c:idx val="0"/>
          <c:order val="1"/>
          <c:tx>
            <c:v>Temp=-15D</c:v>
          </c:tx>
          <c:spPr>
            <a:solidFill>
              <a:schemeClr val="accent1"/>
            </a:solidFill>
            <a:ln>
              <a:noFill/>
            </a:ln>
            <a:effectLst/>
            <a:sp3d/>
          </c:spPr>
          <c:invertIfNegative val="0"/>
          <c:cat>
            <c:numRef>
              <c:f>'5.2-充电窗口 (新)'!$E$3:$Z$3</c:f>
              <c:numCache>
                <c:formatCode>0.000</c:formatCode>
                <c:ptCount val="22"/>
              </c:numCache>
            </c:numRef>
          </c:cat>
          <c:val>
            <c:numRef>
              <c:f>'5.2-充电窗口 (新)'!$E$6:$Z$6</c:f>
              <c:numCache>
                <c:formatCode>0.00</c:formatCode>
                <c:ptCount val="22"/>
                <c:pt idx="0">
                  <c:v>0.05</c:v>
                </c:pt>
                <c:pt idx="1">
                  <c:v>0.05</c:v>
                </c:pt>
                <c:pt idx="2">
                  <c:v>0.05</c:v>
                </c:pt>
                <c:pt idx="3">
                  <c:v>0.05</c:v>
                </c:pt>
                <c:pt idx="4">
                  <c:v>0.05</c:v>
                </c:pt>
                <c:pt idx="5">
                  <c:v>0.05</c:v>
                </c:pt>
                <c:pt idx="6">
                  <c:v>0.05</c:v>
                </c:pt>
                <c:pt idx="7">
                  <c:v>0.04</c:v>
                </c:pt>
                <c:pt idx="8">
                  <c:v>0.04</c:v>
                </c:pt>
                <c:pt idx="9">
                  <c:v>0.04</c:v>
                </c:pt>
                <c:pt idx="10">
                  <c:v>0.04</c:v>
                </c:pt>
                <c:pt idx="11">
                  <c:v>0.03</c:v>
                </c:pt>
                <c:pt idx="12">
                  <c:v>0.03</c:v>
                </c:pt>
                <c:pt idx="13">
                  <c:v>0.03</c:v>
                </c:pt>
                <c:pt idx="14">
                  <c:v>0.03</c:v>
                </c:pt>
                <c:pt idx="15">
                  <c:v>0.03</c:v>
                </c:pt>
                <c:pt idx="16">
                  <c:v>0.03</c:v>
                </c:pt>
                <c:pt idx="17">
                  <c:v>0.03</c:v>
                </c:pt>
                <c:pt idx="18">
                  <c:v>0.03</c:v>
                </c:pt>
                <c:pt idx="19">
                  <c:v>0.02</c:v>
                </c:pt>
                <c:pt idx="20">
                  <c:v>0.02</c:v>
                </c:pt>
                <c:pt idx="21">
                  <c:v>0.02</c:v>
                </c:pt>
              </c:numCache>
            </c:numRef>
          </c:val>
          <c:extLst>
            <c:ext xmlns:c16="http://schemas.microsoft.com/office/drawing/2014/chart" uri="{C3380CC4-5D6E-409C-BE32-E72D297353CC}">
              <c16:uniqueId val="{00000001-5C18-43B9-A4D8-2CA85B20E711}"/>
            </c:ext>
          </c:extLst>
        </c:ser>
        <c:ser>
          <c:idx val="1"/>
          <c:order val="2"/>
          <c:tx>
            <c:v>Temp=-10D</c:v>
          </c:tx>
          <c:spPr>
            <a:solidFill>
              <a:schemeClr val="accent2"/>
            </a:solidFill>
            <a:ln>
              <a:noFill/>
            </a:ln>
            <a:effectLst/>
            <a:sp3d/>
          </c:spPr>
          <c:invertIfNegative val="0"/>
          <c:cat>
            <c:numRef>
              <c:f>'5.2-充电窗口 (新)'!$E$3:$Z$3</c:f>
              <c:numCache>
                <c:formatCode>0.000</c:formatCode>
                <c:ptCount val="22"/>
              </c:numCache>
            </c:numRef>
          </c:cat>
          <c:val>
            <c:numRef>
              <c:f>'5.2-充电窗口 (新)'!$E$8:$Z$8</c:f>
              <c:numCache>
                <c:formatCode>0.00</c:formatCode>
                <c:ptCount val="22"/>
                <c:pt idx="0">
                  <c:v>0.1</c:v>
                </c:pt>
                <c:pt idx="1">
                  <c:v>0.1</c:v>
                </c:pt>
                <c:pt idx="2">
                  <c:v>0.1</c:v>
                </c:pt>
                <c:pt idx="3">
                  <c:v>0.08</c:v>
                </c:pt>
                <c:pt idx="4">
                  <c:v>0.08</c:v>
                </c:pt>
                <c:pt idx="5">
                  <c:v>0.08</c:v>
                </c:pt>
                <c:pt idx="6">
                  <c:v>0.08</c:v>
                </c:pt>
                <c:pt idx="7">
                  <c:v>7.0000000000000007E-2</c:v>
                </c:pt>
                <c:pt idx="8">
                  <c:v>7.0000000000000007E-2</c:v>
                </c:pt>
                <c:pt idx="9">
                  <c:v>0.05</c:v>
                </c:pt>
                <c:pt idx="10">
                  <c:v>0.05</c:v>
                </c:pt>
                <c:pt idx="11">
                  <c:v>0.04</c:v>
                </c:pt>
                <c:pt idx="12">
                  <c:v>0.04</c:v>
                </c:pt>
                <c:pt idx="13">
                  <c:v>0.04</c:v>
                </c:pt>
                <c:pt idx="14">
                  <c:v>0.04</c:v>
                </c:pt>
                <c:pt idx="15">
                  <c:v>3.1E-2</c:v>
                </c:pt>
                <c:pt idx="16">
                  <c:v>3.1E-2</c:v>
                </c:pt>
                <c:pt idx="17">
                  <c:v>3.1E-2</c:v>
                </c:pt>
                <c:pt idx="18">
                  <c:v>3.1E-2</c:v>
                </c:pt>
                <c:pt idx="19">
                  <c:v>3.1E-2</c:v>
                </c:pt>
                <c:pt idx="20">
                  <c:v>3.1E-2</c:v>
                </c:pt>
                <c:pt idx="21">
                  <c:v>3.1E-2</c:v>
                </c:pt>
              </c:numCache>
            </c:numRef>
          </c:val>
          <c:extLst>
            <c:ext xmlns:c16="http://schemas.microsoft.com/office/drawing/2014/chart" uri="{C3380CC4-5D6E-409C-BE32-E72D297353CC}">
              <c16:uniqueId val="{00000002-5C18-43B9-A4D8-2CA85B20E711}"/>
            </c:ext>
          </c:extLst>
        </c:ser>
        <c:ser>
          <c:idx val="2"/>
          <c:order val="3"/>
          <c:tx>
            <c:v>Temp=-5D</c:v>
          </c:tx>
          <c:spPr>
            <a:solidFill>
              <a:schemeClr val="accent3"/>
            </a:solidFill>
            <a:ln>
              <a:noFill/>
            </a:ln>
            <a:effectLst/>
            <a:sp3d/>
          </c:spPr>
          <c:invertIfNegative val="0"/>
          <c:cat>
            <c:numRef>
              <c:f>'5.2-充电窗口 (新)'!$E$3:$Z$3</c:f>
              <c:numCache>
                <c:formatCode>0.000</c:formatCode>
                <c:ptCount val="22"/>
              </c:numCache>
            </c:numRef>
          </c:cat>
          <c:val>
            <c:numRef>
              <c:f>'5.2-充电窗口 (新)'!$E$10:$Z$10</c:f>
              <c:numCache>
                <c:formatCode>0.00</c:formatCode>
                <c:ptCount val="22"/>
                <c:pt idx="0">
                  <c:v>0.25</c:v>
                </c:pt>
                <c:pt idx="1">
                  <c:v>0.25</c:v>
                </c:pt>
                <c:pt idx="2">
                  <c:v>0.25</c:v>
                </c:pt>
                <c:pt idx="3">
                  <c:v>0.2</c:v>
                </c:pt>
                <c:pt idx="4">
                  <c:v>0.2</c:v>
                </c:pt>
                <c:pt idx="5">
                  <c:v>0.18</c:v>
                </c:pt>
                <c:pt idx="6">
                  <c:v>0.18</c:v>
                </c:pt>
                <c:pt idx="7">
                  <c:v>0.12</c:v>
                </c:pt>
                <c:pt idx="8">
                  <c:v>0.12</c:v>
                </c:pt>
                <c:pt idx="9">
                  <c:v>0.1</c:v>
                </c:pt>
                <c:pt idx="10">
                  <c:v>0.1</c:v>
                </c:pt>
                <c:pt idx="11">
                  <c:v>0.08</c:v>
                </c:pt>
                <c:pt idx="12">
                  <c:v>0.08</c:v>
                </c:pt>
                <c:pt idx="13">
                  <c:v>0.06</c:v>
                </c:pt>
                <c:pt idx="14">
                  <c:v>0.06</c:v>
                </c:pt>
                <c:pt idx="15">
                  <c:v>0.05</c:v>
                </c:pt>
                <c:pt idx="16">
                  <c:v>0.05</c:v>
                </c:pt>
                <c:pt idx="17">
                  <c:v>0.05</c:v>
                </c:pt>
                <c:pt idx="18">
                  <c:v>0.05</c:v>
                </c:pt>
                <c:pt idx="19">
                  <c:v>3.1E-2</c:v>
                </c:pt>
                <c:pt idx="20">
                  <c:v>3.1E-2</c:v>
                </c:pt>
                <c:pt idx="21">
                  <c:v>3.1E-2</c:v>
                </c:pt>
              </c:numCache>
            </c:numRef>
          </c:val>
          <c:extLst>
            <c:ext xmlns:c16="http://schemas.microsoft.com/office/drawing/2014/chart" uri="{C3380CC4-5D6E-409C-BE32-E72D297353CC}">
              <c16:uniqueId val="{00000003-5C18-43B9-A4D8-2CA85B20E711}"/>
            </c:ext>
          </c:extLst>
        </c:ser>
        <c:ser>
          <c:idx val="3"/>
          <c:order val="4"/>
          <c:tx>
            <c:v>Temp=0D</c:v>
          </c:tx>
          <c:spPr>
            <a:solidFill>
              <a:schemeClr val="accent4"/>
            </a:solidFill>
            <a:ln>
              <a:noFill/>
            </a:ln>
            <a:effectLst/>
            <a:sp3d/>
          </c:spPr>
          <c:invertIfNegative val="0"/>
          <c:cat>
            <c:numRef>
              <c:f>'5.2-充电窗口 (新)'!$E$3:$Z$3</c:f>
              <c:numCache>
                <c:formatCode>0.000</c:formatCode>
                <c:ptCount val="22"/>
              </c:numCache>
            </c:numRef>
          </c:cat>
          <c:val>
            <c:numRef>
              <c:f>'5.2-充电窗口 (新)'!$E$12:$Z$12</c:f>
              <c:numCache>
                <c:formatCode>0.00</c:formatCode>
                <c:ptCount val="22"/>
                <c:pt idx="0">
                  <c:v>0.5</c:v>
                </c:pt>
                <c:pt idx="1">
                  <c:v>0.5</c:v>
                </c:pt>
                <c:pt idx="2">
                  <c:v>0.5</c:v>
                </c:pt>
                <c:pt idx="3">
                  <c:v>0.4</c:v>
                </c:pt>
                <c:pt idx="4">
                  <c:v>0.4</c:v>
                </c:pt>
                <c:pt idx="5">
                  <c:v>0.3</c:v>
                </c:pt>
                <c:pt idx="6">
                  <c:v>0.3</c:v>
                </c:pt>
                <c:pt idx="7">
                  <c:v>0.18</c:v>
                </c:pt>
                <c:pt idx="8">
                  <c:v>0.18</c:v>
                </c:pt>
                <c:pt idx="9">
                  <c:v>0.15</c:v>
                </c:pt>
                <c:pt idx="10">
                  <c:v>0.15</c:v>
                </c:pt>
                <c:pt idx="11">
                  <c:v>0.13</c:v>
                </c:pt>
                <c:pt idx="12">
                  <c:v>0.13</c:v>
                </c:pt>
                <c:pt idx="13">
                  <c:v>0.1</c:v>
                </c:pt>
                <c:pt idx="14">
                  <c:v>0.1</c:v>
                </c:pt>
                <c:pt idx="15">
                  <c:v>0.08</c:v>
                </c:pt>
                <c:pt idx="16">
                  <c:v>0.08</c:v>
                </c:pt>
                <c:pt idx="17">
                  <c:v>0.05</c:v>
                </c:pt>
                <c:pt idx="18">
                  <c:v>0.05</c:v>
                </c:pt>
                <c:pt idx="19">
                  <c:v>0.05</c:v>
                </c:pt>
                <c:pt idx="20">
                  <c:v>0.05</c:v>
                </c:pt>
                <c:pt idx="21">
                  <c:v>0.05</c:v>
                </c:pt>
              </c:numCache>
            </c:numRef>
          </c:val>
          <c:extLst>
            <c:ext xmlns:c16="http://schemas.microsoft.com/office/drawing/2014/chart" uri="{C3380CC4-5D6E-409C-BE32-E72D297353CC}">
              <c16:uniqueId val="{00000004-5C18-43B9-A4D8-2CA85B20E711}"/>
            </c:ext>
          </c:extLst>
        </c:ser>
        <c:ser>
          <c:idx val="4"/>
          <c:order val="5"/>
          <c:tx>
            <c:v>Temp=5D</c:v>
          </c:tx>
          <c:spPr>
            <a:solidFill>
              <a:schemeClr val="accent5"/>
            </a:solidFill>
            <a:ln>
              <a:noFill/>
            </a:ln>
            <a:effectLst/>
            <a:sp3d/>
          </c:spPr>
          <c:invertIfNegative val="0"/>
          <c:cat>
            <c:numRef>
              <c:f>'5.2-充电窗口 (新)'!$E$3:$Z$3</c:f>
              <c:numCache>
                <c:formatCode>0.000</c:formatCode>
                <c:ptCount val="22"/>
              </c:numCache>
            </c:numRef>
          </c:cat>
          <c:val>
            <c:numRef>
              <c:f>'5.2-充电窗口 (新)'!$E$14:$Z$14</c:f>
              <c:numCache>
                <c:formatCode>0.00</c:formatCode>
                <c:ptCount val="22"/>
                <c:pt idx="0">
                  <c:v>0.7</c:v>
                </c:pt>
                <c:pt idx="1">
                  <c:v>0.7</c:v>
                </c:pt>
                <c:pt idx="2">
                  <c:v>0.7</c:v>
                </c:pt>
                <c:pt idx="3">
                  <c:v>0.55000000000000004</c:v>
                </c:pt>
                <c:pt idx="4">
                  <c:v>0.55000000000000004</c:v>
                </c:pt>
                <c:pt idx="5">
                  <c:v>0.48</c:v>
                </c:pt>
                <c:pt idx="6">
                  <c:v>0.48</c:v>
                </c:pt>
                <c:pt idx="7">
                  <c:v>0.32</c:v>
                </c:pt>
                <c:pt idx="8">
                  <c:v>0.32</c:v>
                </c:pt>
                <c:pt idx="9">
                  <c:v>0.3</c:v>
                </c:pt>
                <c:pt idx="10">
                  <c:v>0.3</c:v>
                </c:pt>
                <c:pt idx="11">
                  <c:v>0.2</c:v>
                </c:pt>
                <c:pt idx="12">
                  <c:v>0.2</c:v>
                </c:pt>
                <c:pt idx="13">
                  <c:v>0.15</c:v>
                </c:pt>
                <c:pt idx="14">
                  <c:v>0.15</c:v>
                </c:pt>
                <c:pt idx="15">
                  <c:v>0.1</c:v>
                </c:pt>
                <c:pt idx="16">
                  <c:v>0.1</c:v>
                </c:pt>
                <c:pt idx="17">
                  <c:v>0.08</c:v>
                </c:pt>
                <c:pt idx="18">
                  <c:v>0.08</c:v>
                </c:pt>
                <c:pt idx="19">
                  <c:v>0.08</c:v>
                </c:pt>
                <c:pt idx="20">
                  <c:v>0.08</c:v>
                </c:pt>
                <c:pt idx="21">
                  <c:v>0.08</c:v>
                </c:pt>
              </c:numCache>
            </c:numRef>
          </c:val>
          <c:extLst>
            <c:ext xmlns:c16="http://schemas.microsoft.com/office/drawing/2014/chart" uri="{C3380CC4-5D6E-409C-BE32-E72D297353CC}">
              <c16:uniqueId val="{00000005-5C18-43B9-A4D8-2CA85B20E711}"/>
            </c:ext>
          </c:extLst>
        </c:ser>
        <c:ser>
          <c:idx val="5"/>
          <c:order val="6"/>
          <c:tx>
            <c:v>Temp=10D</c:v>
          </c:tx>
          <c:spPr>
            <a:solidFill>
              <a:schemeClr val="accent6"/>
            </a:solidFill>
            <a:ln>
              <a:noFill/>
            </a:ln>
            <a:effectLst/>
            <a:sp3d/>
          </c:spPr>
          <c:invertIfNegative val="0"/>
          <c:cat>
            <c:numRef>
              <c:f>'5.2-充电窗口 (新)'!$E$3:$Z$3</c:f>
              <c:numCache>
                <c:formatCode>0.000</c:formatCode>
                <c:ptCount val="22"/>
              </c:numCache>
            </c:numRef>
          </c:cat>
          <c:val>
            <c:numRef>
              <c:f>'5.2-充电窗口 (新)'!$E$16:$Z$16</c:f>
              <c:numCache>
                <c:formatCode>0.00</c:formatCode>
                <c:ptCount val="22"/>
                <c:pt idx="0">
                  <c:v>0.8</c:v>
                </c:pt>
                <c:pt idx="1">
                  <c:v>0.8</c:v>
                </c:pt>
                <c:pt idx="2">
                  <c:v>0.8</c:v>
                </c:pt>
                <c:pt idx="3">
                  <c:v>0.8</c:v>
                </c:pt>
                <c:pt idx="4">
                  <c:v>0.8</c:v>
                </c:pt>
                <c:pt idx="5">
                  <c:v>0.65</c:v>
                </c:pt>
                <c:pt idx="6">
                  <c:v>0.65</c:v>
                </c:pt>
                <c:pt idx="7">
                  <c:v>0.65</c:v>
                </c:pt>
                <c:pt idx="8">
                  <c:v>0.65</c:v>
                </c:pt>
                <c:pt idx="9">
                  <c:v>0.6</c:v>
                </c:pt>
                <c:pt idx="10">
                  <c:v>0.6</c:v>
                </c:pt>
                <c:pt idx="11">
                  <c:v>0.45</c:v>
                </c:pt>
                <c:pt idx="12">
                  <c:v>0.45</c:v>
                </c:pt>
                <c:pt idx="13">
                  <c:v>0.4</c:v>
                </c:pt>
                <c:pt idx="14">
                  <c:v>0.4</c:v>
                </c:pt>
                <c:pt idx="15">
                  <c:v>0.3</c:v>
                </c:pt>
                <c:pt idx="16">
                  <c:v>0.3</c:v>
                </c:pt>
                <c:pt idx="17">
                  <c:v>0.15</c:v>
                </c:pt>
                <c:pt idx="18">
                  <c:v>0.15</c:v>
                </c:pt>
                <c:pt idx="19">
                  <c:v>0.11</c:v>
                </c:pt>
                <c:pt idx="20">
                  <c:v>0.11</c:v>
                </c:pt>
                <c:pt idx="21">
                  <c:v>0.08</c:v>
                </c:pt>
              </c:numCache>
            </c:numRef>
          </c:val>
          <c:extLst>
            <c:ext xmlns:c16="http://schemas.microsoft.com/office/drawing/2014/chart" uri="{C3380CC4-5D6E-409C-BE32-E72D297353CC}">
              <c16:uniqueId val="{00000006-5C18-43B9-A4D8-2CA85B20E711}"/>
            </c:ext>
          </c:extLst>
        </c:ser>
        <c:ser>
          <c:idx val="6"/>
          <c:order val="7"/>
          <c:tx>
            <c:v>Temp=15D</c:v>
          </c:tx>
          <c:spPr>
            <a:solidFill>
              <a:schemeClr val="accent1">
                <a:lumMod val="60000"/>
              </a:schemeClr>
            </a:solidFill>
            <a:ln>
              <a:noFill/>
            </a:ln>
            <a:effectLst/>
            <a:sp3d/>
          </c:spPr>
          <c:invertIfNegative val="0"/>
          <c:cat>
            <c:numRef>
              <c:f>'5.2-充电窗口 (新)'!$E$3:$Z$3</c:f>
              <c:numCache>
                <c:formatCode>0.000</c:formatCode>
                <c:ptCount val="22"/>
              </c:numCache>
            </c:numRef>
          </c:cat>
          <c:val>
            <c:numRef>
              <c:f>'5.2-充电窗口 (新)'!$E$18:$Z$18</c:f>
              <c:numCache>
                <c:formatCode>0.00</c:formatCode>
                <c:ptCount val="22"/>
                <c:pt idx="0">
                  <c:v>1.28</c:v>
                </c:pt>
                <c:pt idx="1">
                  <c:v>1.28</c:v>
                </c:pt>
                <c:pt idx="2">
                  <c:v>1.28</c:v>
                </c:pt>
                <c:pt idx="3">
                  <c:v>1.25</c:v>
                </c:pt>
                <c:pt idx="4">
                  <c:v>1.25</c:v>
                </c:pt>
                <c:pt idx="5">
                  <c:v>0.95</c:v>
                </c:pt>
                <c:pt idx="6">
                  <c:v>0.95</c:v>
                </c:pt>
                <c:pt idx="7">
                  <c:v>0.8</c:v>
                </c:pt>
                <c:pt idx="8">
                  <c:v>0.8</c:v>
                </c:pt>
                <c:pt idx="9">
                  <c:v>0.7</c:v>
                </c:pt>
                <c:pt idx="10">
                  <c:v>0.7</c:v>
                </c:pt>
                <c:pt idx="11">
                  <c:v>0.6</c:v>
                </c:pt>
                <c:pt idx="12">
                  <c:v>0.6</c:v>
                </c:pt>
                <c:pt idx="13">
                  <c:v>0.5</c:v>
                </c:pt>
                <c:pt idx="14">
                  <c:v>0.5</c:v>
                </c:pt>
                <c:pt idx="15">
                  <c:v>0.4</c:v>
                </c:pt>
                <c:pt idx="16">
                  <c:v>0.4</c:v>
                </c:pt>
                <c:pt idx="17">
                  <c:v>0.2</c:v>
                </c:pt>
                <c:pt idx="18">
                  <c:v>0.2</c:v>
                </c:pt>
                <c:pt idx="19">
                  <c:v>0.13</c:v>
                </c:pt>
                <c:pt idx="20">
                  <c:v>0.13</c:v>
                </c:pt>
                <c:pt idx="21">
                  <c:v>0.1</c:v>
                </c:pt>
              </c:numCache>
            </c:numRef>
          </c:val>
          <c:extLst>
            <c:ext xmlns:c16="http://schemas.microsoft.com/office/drawing/2014/chart" uri="{C3380CC4-5D6E-409C-BE32-E72D297353CC}">
              <c16:uniqueId val="{00000007-5C18-43B9-A4D8-2CA85B20E711}"/>
            </c:ext>
          </c:extLst>
        </c:ser>
        <c:ser>
          <c:idx val="7"/>
          <c:order val="8"/>
          <c:tx>
            <c:v>Temp=20D</c:v>
          </c:tx>
          <c:spPr>
            <a:solidFill>
              <a:schemeClr val="accent2">
                <a:lumMod val="60000"/>
              </a:schemeClr>
            </a:solidFill>
            <a:ln>
              <a:noFill/>
            </a:ln>
            <a:effectLst/>
            <a:sp3d/>
          </c:spPr>
          <c:invertIfNegative val="0"/>
          <c:cat>
            <c:numRef>
              <c:f>'5.2-充电窗口 (新)'!$E$3:$Z$3</c:f>
              <c:numCache>
                <c:formatCode>0.000</c:formatCode>
                <c:ptCount val="22"/>
              </c:numCache>
            </c:numRef>
          </c:cat>
          <c:val>
            <c:numRef>
              <c:f>'5.2-充电窗口 (新)'!$E$20:$Z$20</c:f>
              <c:numCache>
                <c:formatCode>0.00</c:formatCode>
                <c:ptCount val="22"/>
                <c:pt idx="0">
                  <c:v>1.6</c:v>
                </c:pt>
                <c:pt idx="1">
                  <c:v>1.6</c:v>
                </c:pt>
                <c:pt idx="2">
                  <c:v>1.6</c:v>
                </c:pt>
                <c:pt idx="3">
                  <c:v>1.4</c:v>
                </c:pt>
                <c:pt idx="4">
                  <c:v>1.4</c:v>
                </c:pt>
                <c:pt idx="5">
                  <c:v>1.1000000000000001</c:v>
                </c:pt>
                <c:pt idx="6">
                  <c:v>1.1000000000000001</c:v>
                </c:pt>
                <c:pt idx="7">
                  <c:v>1</c:v>
                </c:pt>
                <c:pt idx="8">
                  <c:v>1</c:v>
                </c:pt>
                <c:pt idx="9">
                  <c:v>0.9</c:v>
                </c:pt>
                <c:pt idx="10">
                  <c:v>0.9</c:v>
                </c:pt>
                <c:pt idx="11">
                  <c:v>0.8</c:v>
                </c:pt>
                <c:pt idx="12">
                  <c:v>0.8</c:v>
                </c:pt>
                <c:pt idx="13">
                  <c:v>0.55000000000000004</c:v>
                </c:pt>
                <c:pt idx="14">
                  <c:v>0.55000000000000004</c:v>
                </c:pt>
                <c:pt idx="15">
                  <c:v>0.45</c:v>
                </c:pt>
                <c:pt idx="16">
                  <c:v>0.45</c:v>
                </c:pt>
                <c:pt idx="17">
                  <c:v>0.25</c:v>
                </c:pt>
                <c:pt idx="18">
                  <c:v>0.25</c:v>
                </c:pt>
                <c:pt idx="19">
                  <c:v>0.15</c:v>
                </c:pt>
                <c:pt idx="20">
                  <c:v>0.15</c:v>
                </c:pt>
                <c:pt idx="21">
                  <c:v>0.1</c:v>
                </c:pt>
              </c:numCache>
            </c:numRef>
          </c:val>
          <c:extLst>
            <c:ext xmlns:c16="http://schemas.microsoft.com/office/drawing/2014/chart" uri="{C3380CC4-5D6E-409C-BE32-E72D297353CC}">
              <c16:uniqueId val="{00000008-5C18-43B9-A4D8-2CA85B20E711}"/>
            </c:ext>
          </c:extLst>
        </c:ser>
        <c:ser>
          <c:idx val="8"/>
          <c:order val="9"/>
          <c:tx>
            <c:v>Temp=25D</c:v>
          </c:tx>
          <c:spPr>
            <a:solidFill>
              <a:schemeClr val="accent3">
                <a:lumMod val="60000"/>
              </a:schemeClr>
            </a:solidFill>
            <a:ln>
              <a:noFill/>
            </a:ln>
            <a:effectLst/>
            <a:sp3d/>
          </c:spPr>
          <c:invertIfNegative val="0"/>
          <c:cat>
            <c:numRef>
              <c:f>'5.2-充电窗口 (新)'!$E$3:$Z$3</c:f>
              <c:numCache>
                <c:formatCode>0.000</c:formatCode>
                <c:ptCount val="22"/>
              </c:numCache>
            </c:numRef>
          </c:cat>
          <c:val>
            <c:numRef>
              <c:f>'5.2-充电窗口 (新)'!$E$22:$Z$22</c:f>
              <c:numCache>
                <c:formatCode>0.00</c:formatCode>
                <c:ptCount val="22"/>
                <c:pt idx="0">
                  <c:v>1.9</c:v>
                </c:pt>
                <c:pt idx="1">
                  <c:v>1.9</c:v>
                </c:pt>
                <c:pt idx="2">
                  <c:v>1.9</c:v>
                </c:pt>
                <c:pt idx="3">
                  <c:v>1.5</c:v>
                </c:pt>
                <c:pt idx="4">
                  <c:v>1.5</c:v>
                </c:pt>
                <c:pt idx="5">
                  <c:v>1.2820512820512822</c:v>
                </c:pt>
                <c:pt idx="6">
                  <c:v>1.2820512820512822</c:v>
                </c:pt>
                <c:pt idx="7">
                  <c:v>1.2820512820512822</c:v>
                </c:pt>
                <c:pt idx="8">
                  <c:v>1.2820512820512822</c:v>
                </c:pt>
                <c:pt idx="9">
                  <c:v>1.2</c:v>
                </c:pt>
                <c:pt idx="10">
                  <c:v>1.2</c:v>
                </c:pt>
                <c:pt idx="11">
                  <c:v>0.9</c:v>
                </c:pt>
                <c:pt idx="12">
                  <c:v>0.9</c:v>
                </c:pt>
                <c:pt idx="13">
                  <c:v>0.7</c:v>
                </c:pt>
                <c:pt idx="14">
                  <c:v>0.7</c:v>
                </c:pt>
                <c:pt idx="15">
                  <c:v>0.6</c:v>
                </c:pt>
                <c:pt idx="16">
                  <c:v>0.6</c:v>
                </c:pt>
                <c:pt idx="17">
                  <c:v>0.33000000000000007</c:v>
                </c:pt>
                <c:pt idx="18">
                  <c:v>0.33000000000000007</c:v>
                </c:pt>
                <c:pt idx="19">
                  <c:v>0.2</c:v>
                </c:pt>
                <c:pt idx="20">
                  <c:v>0.2</c:v>
                </c:pt>
                <c:pt idx="21">
                  <c:v>0.13</c:v>
                </c:pt>
              </c:numCache>
            </c:numRef>
          </c:val>
          <c:extLst>
            <c:ext xmlns:c16="http://schemas.microsoft.com/office/drawing/2014/chart" uri="{C3380CC4-5D6E-409C-BE32-E72D297353CC}">
              <c16:uniqueId val="{00000009-5C18-43B9-A4D8-2CA85B20E711}"/>
            </c:ext>
          </c:extLst>
        </c:ser>
        <c:ser>
          <c:idx val="9"/>
          <c:order val="10"/>
          <c:tx>
            <c:v>Temp=35D</c:v>
          </c:tx>
          <c:spPr>
            <a:solidFill>
              <a:schemeClr val="accent4">
                <a:lumMod val="60000"/>
              </a:schemeClr>
            </a:solidFill>
            <a:ln>
              <a:noFill/>
            </a:ln>
            <a:effectLst/>
            <a:sp3d/>
          </c:spPr>
          <c:invertIfNegative val="0"/>
          <c:dPt>
            <c:idx val="10"/>
            <c:invertIfNegative val="0"/>
            <c:bubble3D val="0"/>
            <c:extLst>
              <c:ext xmlns:c16="http://schemas.microsoft.com/office/drawing/2014/chart" uri="{C3380CC4-5D6E-409C-BE32-E72D297353CC}">
                <c16:uniqueId val="{0000000A-5C18-43B9-A4D8-2CA85B20E711}"/>
              </c:ext>
            </c:extLst>
          </c:dPt>
          <c:cat>
            <c:numRef>
              <c:f>'5.2-充电窗口 (新)'!$E$3:$Z$3</c:f>
              <c:numCache>
                <c:formatCode>0.000</c:formatCode>
                <c:ptCount val="22"/>
              </c:numCache>
            </c:numRef>
          </c:cat>
          <c:val>
            <c:numRef>
              <c:f>'5.2-充电窗口 (新)'!$E$24:$Z$24</c:f>
              <c:numCache>
                <c:formatCode>0.00</c:formatCode>
                <c:ptCount val="22"/>
                <c:pt idx="0">
                  <c:v>2</c:v>
                </c:pt>
                <c:pt idx="1">
                  <c:v>2</c:v>
                </c:pt>
                <c:pt idx="2">
                  <c:v>2</c:v>
                </c:pt>
                <c:pt idx="3">
                  <c:v>2</c:v>
                </c:pt>
                <c:pt idx="4">
                  <c:v>2</c:v>
                </c:pt>
                <c:pt idx="5">
                  <c:v>1.9</c:v>
                </c:pt>
                <c:pt idx="6">
                  <c:v>1.9</c:v>
                </c:pt>
                <c:pt idx="7">
                  <c:v>1.55</c:v>
                </c:pt>
                <c:pt idx="8">
                  <c:v>1.55</c:v>
                </c:pt>
                <c:pt idx="9">
                  <c:v>1.3</c:v>
                </c:pt>
                <c:pt idx="10">
                  <c:v>1.3</c:v>
                </c:pt>
                <c:pt idx="11">
                  <c:v>1.1000000000000001</c:v>
                </c:pt>
                <c:pt idx="12">
                  <c:v>1.1000000000000001</c:v>
                </c:pt>
                <c:pt idx="13">
                  <c:v>0.85</c:v>
                </c:pt>
                <c:pt idx="14">
                  <c:v>0.85</c:v>
                </c:pt>
                <c:pt idx="15">
                  <c:v>0.7</c:v>
                </c:pt>
                <c:pt idx="16">
                  <c:v>0.7</c:v>
                </c:pt>
                <c:pt idx="17">
                  <c:v>0.33</c:v>
                </c:pt>
                <c:pt idx="18">
                  <c:v>0.33</c:v>
                </c:pt>
                <c:pt idx="19">
                  <c:v>0.33</c:v>
                </c:pt>
                <c:pt idx="20">
                  <c:v>0.33</c:v>
                </c:pt>
                <c:pt idx="21">
                  <c:v>0.13</c:v>
                </c:pt>
              </c:numCache>
            </c:numRef>
          </c:val>
          <c:extLst>
            <c:ext xmlns:c16="http://schemas.microsoft.com/office/drawing/2014/chart" uri="{C3380CC4-5D6E-409C-BE32-E72D297353CC}">
              <c16:uniqueId val="{0000000B-5C18-43B9-A4D8-2CA85B20E711}"/>
            </c:ext>
          </c:extLst>
        </c:ser>
        <c:ser>
          <c:idx val="10"/>
          <c:order val="11"/>
          <c:tx>
            <c:v>Temp=45D</c:v>
          </c:tx>
          <c:spPr>
            <a:solidFill>
              <a:schemeClr val="accent5">
                <a:lumMod val="60000"/>
              </a:schemeClr>
            </a:solidFill>
            <a:ln>
              <a:noFill/>
            </a:ln>
            <a:effectLst/>
            <a:sp3d/>
          </c:spPr>
          <c:invertIfNegative val="0"/>
          <c:cat>
            <c:numRef>
              <c:f>'5.2-充电窗口 (新)'!$E$3:$Z$3</c:f>
              <c:numCache>
                <c:formatCode>0.000</c:formatCode>
                <c:ptCount val="22"/>
              </c:numCache>
            </c:numRef>
          </c:cat>
          <c:val>
            <c:numRef>
              <c:f>'5.2-充电窗口 (新)'!$E$26:$Z$26</c:f>
              <c:numCache>
                <c:formatCode>0.00</c:formatCode>
                <c:ptCount val="22"/>
                <c:pt idx="0">
                  <c:v>2.2000000000000002</c:v>
                </c:pt>
                <c:pt idx="1">
                  <c:v>2.2000000000000002</c:v>
                </c:pt>
                <c:pt idx="2">
                  <c:v>2.2000000000000002</c:v>
                </c:pt>
                <c:pt idx="3">
                  <c:v>2.2000000000000002</c:v>
                </c:pt>
                <c:pt idx="4">
                  <c:v>2.2000000000000002</c:v>
                </c:pt>
                <c:pt idx="5">
                  <c:v>1.9</c:v>
                </c:pt>
                <c:pt idx="6">
                  <c:v>1.9</c:v>
                </c:pt>
                <c:pt idx="7">
                  <c:v>1.6</c:v>
                </c:pt>
                <c:pt idx="8">
                  <c:v>1.6</c:v>
                </c:pt>
                <c:pt idx="9">
                  <c:v>1.4</c:v>
                </c:pt>
                <c:pt idx="10">
                  <c:v>1.4</c:v>
                </c:pt>
                <c:pt idx="11">
                  <c:v>1.3</c:v>
                </c:pt>
                <c:pt idx="12">
                  <c:v>1.3</c:v>
                </c:pt>
                <c:pt idx="13">
                  <c:v>1</c:v>
                </c:pt>
                <c:pt idx="14">
                  <c:v>1</c:v>
                </c:pt>
                <c:pt idx="15">
                  <c:v>0.8</c:v>
                </c:pt>
                <c:pt idx="16">
                  <c:v>0.8</c:v>
                </c:pt>
                <c:pt idx="17">
                  <c:v>0.4</c:v>
                </c:pt>
                <c:pt idx="18">
                  <c:v>0.4</c:v>
                </c:pt>
                <c:pt idx="19">
                  <c:v>0.33</c:v>
                </c:pt>
                <c:pt idx="20">
                  <c:v>0.33</c:v>
                </c:pt>
                <c:pt idx="21">
                  <c:v>0.13</c:v>
                </c:pt>
              </c:numCache>
            </c:numRef>
          </c:val>
          <c:extLst>
            <c:ext xmlns:c16="http://schemas.microsoft.com/office/drawing/2014/chart" uri="{C3380CC4-5D6E-409C-BE32-E72D297353CC}">
              <c16:uniqueId val="{0000000C-5C18-43B9-A4D8-2CA85B20E711}"/>
            </c:ext>
          </c:extLst>
        </c:ser>
        <c:ser>
          <c:idx val="11"/>
          <c:order val="12"/>
          <c:tx>
            <c:v>Temp=55D</c:v>
          </c:tx>
          <c:spPr>
            <a:solidFill>
              <a:schemeClr val="accent6">
                <a:lumMod val="60000"/>
              </a:schemeClr>
            </a:solidFill>
            <a:ln>
              <a:noFill/>
            </a:ln>
            <a:effectLst/>
            <a:sp3d/>
          </c:spPr>
          <c:invertIfNegative val="0"/>
          <c:cat>
            <c:numRef>
              <c:f>'5.2-充电窗口 (新)'!$E$3:$Z$3</c:f>
              <c:numCache>
                <c:formatCode>0.000</c:formatCode>
                <c:ptCount val="22"/>
              </c:numCache>
            </c:numRef>
          </c:cat>
          <c:val>
            <c:numRef>
              <c:f>'5.2-充电窗口 (新)'!$E$28:$Z$28</c:f>
              <c:numCache>
                <c:formatCode>0.00</c:formatCode>
                <c:ptCount val="22"/>
                <c:pt idx="0">
                  <c:v>2.2000000000000002</c:v>
                </c:pt>
                <c:pt idx="1">
                  <c:v>2.2000000000000002</c:v>
                </c:pt>
                <c:pt idx="2">
                  <c:v>2.2000000000000002</c:v>
                </c:pt>
                <c:pt idx="3">
                  <c:v>2.2000000000000002</c:v>
                </c:pt>
                <c:pt idx="4">
                  <c:v>2.2000000000000002</c:v>
                </c:pt>
                <c:pt idx="5">
                  <c:v>2.2000000000000002</c:v>
                </c:pt>
                <c:pt idx="6">
                  <c:v>2.2000000000000002</c:v>
                </c:pt>
                <c:pt idx="7">
                  <c:v>2.1</c:v>
                </c:pt>
                <c:pt idx="8">
                  <c:v>2.1</c:v>
                </c:pt>
                <c:pt idx="9">
                  <c:v>1.9</c:v>
                </c:pt>
                <c:pt idx="10">
                  <c:v>1.9</c:v>
                </c:pt>
                <c:pt idx="11">
                  <c:v>1.5</c:v>
                </c:pt>
                <c:pt idx="12">
                  <c:v>1.5</c:v>
                </c:pt>
                <c:pt idx="13">
                  <c:v>1</c:v>
                </c:pt>
                <c:pt idx="14">
                  <c:v>1</c:v>
                </c:pt>
                <c:pt idx="15">
                  <c:v>0.9</c:v>
                </c:pt>
                <c:pt idx="16">
                  <c:v>0.9</c:v>
                </c:pt>
                <c:pt idx="17">
                  <c:v>0.4</c:v>
                </c:pt>
                <c:pt idx="18">
                  <c:v>0.4</c:v>
                </c:pt>
                <c:pt idx="19">
                  <c:v>0.33</c:v>
                </c:pt>
                <c:pt idx="20">
                  <c:v>0.33</c:v>
                </c:pt>
                <c:pt idx="21">
                  <c:v>0.13</c:v>
                </c:pt>
              </c:numCache>
            </c:numRef>
          </c:val>
          <c:extLst>
            <c:ext xmlns:c16="http://schemas.microsoft.com/office/drawing/2014/chart" uri="{C3380CC4-5D6E-409C-BE32-E72D297353CC}">
              <c16:uniqueId val="{0000000D-5C18-43B9-A4D8-2CA85B20E711}"/>
            </c:ext>
          </c:extLst>
        </c:ser>
        <c:ser>
          <c:idx val="13"/>
          <c:order val="13"/>
          <c:tx>
            <c:v>Temp=60D</c:v>
          </c:tx>
          <c:spPr>
            <a:solidFill>
              <a:schemeClr val="accent2">
                <a:lumMod val="80000"/>
                <a:lumOff val="20000"/>
              </a:schemeClr>
            </a:solidFill>
            <a:ln>
              <a:noFill/>
            </a:ln>
            <a:effectLst/>
            <a:sp3d/>
          </c:spPr>
          <c:invertIfNegative val="0"/>
          <c:val>
            <c:numRef>
              <c:f>'5.2-充电窗口 (新)'!$E$30:$Z$30</c:f>
              <c:numCache>
                <c:formatCode>0.00</c:formatCode>
                <c:ptCount val="22"/>
                <c:pt idx="0">
                  <c:v>2.2000000000000002</c:v>
                </c:pt>
                <c:pt idx="1">
                  <c:v>2.2000000000000002</c:v>
                </c:pt>
                <c:pt idx="2">
                  <c:v>2.2000000000000002</c:v>
                </c:pt>
                <c:pt idx="3">
                  <c:v>2.2000000000000002</c:v>
                </c:pt>
                <c:pt idx="4">
                  <c:v>2.2000000000000002</c:v>
                </c:pt>
                <c:pt idx="5">
                  <c:v>2.2000000000000002</c:v>
                </c:pt>
                <c:pt idx="6">
                  <c:v>2.2000000000000002</c:v>
                </c:pt>
                <c:pt idx="7">
                  <c:v>2.1</c:v>
                </c:pt>
                <c:pt idx="8">
                  <c:v>2.1</c:v>
                </c:pt>
                <c:pt idx="9">
                  <c:v>1.9</c:v>
                </c:pt>
                <c:pt idx="10">
                  <c:v>1.9</c:v>
                </c:pt>
                <c:pt idx="11">
                  <c:v>1.5</c:v>
                </c:pt>
                <c:pt idx="12">
                  <c:v>1.5</c:v>
                </c:pt>
                <c:pt idx="13">
                  <c:v>1</c:v>
                </c:pt>
                <c:pt idx="14">
                  <c:v>1</c:v>
                </c:pt>
                <c:pt idx="15">
                  <c:v>0.9</c:v>
                </c:pt>
                <c:pt idx="16">
                  <c:v>0.9</c:v>
                </c:pt>
                <c:pt idx="17">
                  <c:v>0.4</c:v>
                </c:pt>
                <c:pt idx="18">
                  <c:v>0.4</c:v>
                </c:pt>
                <c:pt idx="19">
                  <c:v>0.33</c:v>
                </c:pt>
                <c:pt idx="20">
                  <c:v>0.33</c:v>
                </c:pt>
                <c:pt idx="21">
                  <c:v>0.13</c:v>
                </c:pt>
              </c:numCache>
            </c:numRef>
          </c:val>
          <c:extLst>
            <c:ext xmlns:c16="http://schemas.microsoft.com/office/drawing/2014/chart" uri="{C3380CC4-5D6E-409C-BE32-E72D297353CC}">
              <c16:uniqueId val="{0000000E-5C18-43B9-A4D8-2CA85B20E711}"/>
            </c:ext>
          </c:extLst>
        </c:ser>
        <c:dLbls>
          <c:showLegendKey val="0"/>
          <c:showVal val="0"/>
          <c:showCatName val="0"/>
          <c:showSerName val="0"/>
          <c:showPercent val="0"/>
          <c:showBubbleSize val="0"/>
        </c:dLbls>
        <c:gapWidth val="150"/>
        <c:shape val="box"/>
        <c:axId val="516534272"/>
        <c:axId val="516536192"/>
        <c:axId val="516516032"/>
      </c:bar3DChart>
      <c:catAx>
        <c:axId val="51653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Red][&lt;=0]&quot;NA&quot;;0.0##_ "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16536192"/>
        <c:crosses val="autoZero"/>
        <c:auto val="1"/>
        <c:lblAlgn val="ctr"/>
        <c:lblOffset val="100"/>
        <c:noMultiLvlLbl val="0"/>
      </c:catAx>
      <c:valAx>
        <c:axId val="516536192"/>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Current Rate(C)</a:t>
                </a:r>
                <a:endParaRPr lang="zh-C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16534272"/>
        <c:crosses val="autoZero"/>
        <c:crossBetween val="between"/>
      </c:valAx>
      <c:serAx>
        <c:axId val="51651603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16536192"/>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'4-P-I_map'!$V$8</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'4-P-I_map'!$W$8:$AK$8</c:f>
              <c:numCache>
                <c:formatCode>0.0_ </c:formatCode>
                <c:ptCount val="15"/>
                <c:pt idx="0">
                  <c:v>0</c:v>
                </c:pt>
                <c:pt idx="1">
                  <c:v>0</c:v>
                </c:pt>
                <c:pt idx="2">
                  <c:v>17.870571927272241</c:v>
                </c:pt>
                <c:pt idx="3">
                  <c:v>20.985142196179691</c:v>
                </c:pt>
                <c:pt idx="4">
                  <c:v>26.993952697196164</c:v>
                </c:pt>
                <c:pt idx="5">
                  <c:v>29.461176557720474</c:v>
                </c:pt>
                <c:pt idx="6">
                  <c:v>31.56063599220041</c:v>
                </c:pt>
                <c:pt idx="7">
                  <c:v>33.888880318235699</c:v>
                </c:pt>
                <c:pt idx="8">
                  <c:v>38.995392107499029</c:v>
                </c:pt>
                <c:pt idx="9">
                  <c:v>45.806209558428556</c:v>
                </c:pt>
                <c:pt idx="10">
                  <c:v>56.905986312960223</c:v>
                </c:pt>
                <c:pt idx="11">
                  <c:v>76.840242327171083</c:v>
                </c:pt>
                <c:pt idx="12">
                  <c:v>76.938510898566705</c:v>
                </c:pt>
                <c:pt idx="13">
                  <c:v>84.03407980375006</c:v>
                </c:pt>
                <c:pt idx="14">
                  <c:v>0</c:v>
                </c:pt>
              </c:numCache>
            </c:numRef>
          </c:val>
          <c:smooth val="0"/>
          <c:extLst>
            <c:ext xmlns:c16="http://schemas.microsoft.com/office/drawing/2014/chart" uri="{C3380CC4-5D6E-409C-BE32-E72D297353CC}">
              <c16:uniqueId val="{00000000-C63C-49F4-92D7-B7B07488308B}"/>
            </c:ext>
          </c:extLst>
        </c:ser>
        <c:ser>
          <c:idx val="1"/>
          <c:order val="1"/>
          <c:tx>
            <c:strRef>
              <c:f>'4-P-I_map'!$V$9</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'4-P-I_map'!$W$9:$AK$9</c:f>
              <c:numCache>
                <c:formatCode>0.0_ </c:formatCode>
                <c:ptCount val="15"/>
                <c:pt idx="0">
                  <c:v>0</c:v>
                </c:pt>
                <c:pt idx="1">
                  <c:v>0</c:v>
                </c:pt>
                <c:pt idx="2">
                  <c:v>27.831266790309776</c:v>
                </c:pt>
                <c:pt idx="3">
                  <c:v>32.279994613139181</c:v>
                </c:pt>
                <c:pt idx="4">
                  <c:v>43.390589799730606</c:v>
                </c:pt>
                <c:pt idx="5">
                  <c:v>47.298503157344413</c:v>
                </c:pt>
                <c:pt idx="6">
                  <c:v>50.598816891217389</c:v>
                </c:pt>
                <c:pt idx="7">
                  <c:v>54.245410516120351</c:v>
                </c:pt>
                <c:pt idx="8">
                  <c:v>61.712176318665847</c:v>
                </c:pt>
                <c:pt idx="9">
                  <c:v>71.427759960666748</c:v>
                </c:pt>
                <c:pt idx="10">
                  <c:v>85.753357459624269</c:v>
                </c:pt>
                <c:pt idx="11">
                  <c:v>110.75654057657056</c:v>
                </c:pt>
                <c:pt idx="12">
                  <c:v>110.89818363606065</c:v>
                </c:pt>
                <c:pt idx="13">
                  <c:v>121.12564572571237</c:v>
                </c:pt>
                <c:pt idx="14">
                  <c:v>0</c:v>
                </c:pt>
              </c:numCache>
            </c:numRef>
          </c:val>
          <c:smooth val="0"/>
          <c:extLst>
            <c:ext xmlns:c16="http://schemas.microsoft.com/office/drawing/2014/chart" uri="{C3380CC4-5D6E-409C-BE32-E72D297353CC}">
              <c16:uniqueId val="{00000001-C63C-49F4-92D7-B7B07488308B}"/>
            </c:ext>
          </c:extLst>
        </c:ser>
        <c:ser>
          <c:idx val="2"/>
          <c:order val="2"/>
          <c:tx>
            <c:strRef>
              <c:f>'4-P-I_map'!$V$10</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'4-P-I_map'!$W$10:$AK$10</c:f>
              <c:numCache>
                <c:formatCode>0.0_ </c:formatCode>
                <c:ptCount val="15"/>
                <c:pt idx="0">
                  <c:v>0</c:v>
                </c:pt>
                <c:pt idx="1">
                  <c:v>0</c:v>
                </c:pt>
                <c:pt idx="2">
                  <c:v>39.63531619037191</c:v>
                </c:pt>
                <c:pt idx="3">
                  <c:v>44.949388985120663</c:v>
                </c:pt>
                <c:pt idx="4">
                  <c:v>65.695116724126351</c:v>
                </c:pt>
                <c:pt idx="5">
                  <c:v>71.434576313234942</c:v>
                </c:pt>
                <c:pt idx="6">
                  <c:v>76.205477722835482</c:v>
                </c:pt>
                <c:pt idx="7">
                  <c:v>81.437811226042811</c:v>
                </c:pt>
                <c:pt idx="8">
                  <c:v>90.592274330181013</c:v>
                </c:pt>
                <c:pt idx="9">
                  <c:v>101.96035398785125</c:v>
                </c:pt>
                <c:pt idx="10">
                  <c:v>114.39815027164005</c:v>
                </c:pt>
                <c:pt idx="11">
                  <c:v>139.91071689102174</c:v>
                </c:pt>
                <c:pt idx="12">
                  <c:v>140.08964431050174</c:v>
                </c:pt>
                <c:pt idx="13">
                  <c:v>153.00925651118848</c:v>
                </c:pt>
                <c:pt idx="14">
                  <c:v>0</c:v>
                </c:pt>
              </c:numCache>
            </c:numRef>
          </c:val>
          <c:smooth val="0"/>
          <c:extLst>
            <c:ext xmlns:c16="http://schemas.microsoft.com/office/drawing/2014/chart" uri="{C3380CC4-5D6E-409C-BE32-E72D297353CC}">
              <c16:uniqueId val="{00000002-C63C-49F4-92D7-B7B07488308B}"/>
            </c:ext>
          </c:extLst>
        </c:ser>
        <c:ser>
          <c:idx val="3"/>
          <c:order val="3"/>
          <c:tx>
            <c:strRef>
              <c:f>'4-P-I_map'!$V$11</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'4-P-I_map'!$W$11:$AK$11</c:f>
              <c:numCache>
                <c:formatCode>0.0_ </c:formatCode>
                <c:ptCount val="15"/>
                <c:pt idx="0">
                  <c:v>0</c:v>
                </c:pt>
                <c:pt idx="1">
                  <c:v>0</c:v>
                </c:pt>
                <c:pt idx="2">
                  <c:v>60.210595730492656</c:v>
                </c:pt>
                <c:pt idx="3">
                  <c:v>73.988864005211937</c:v>
                </c:pt>
                <c:pt idx="4">
                  <c:v>99.981879164199839</c:v>
                </c:pt>
                <c:pt idx="5">
                  <c:v>127.49402549989803</c:v>
                </c:pt>
                <c:pt idx="6">
                  <c:v>150.3894970474482</c:v>
                </c:pt>
                <c:pt idx="7">
                  <c:v>163.29523158931178</c:v>
                </c:pt>
                <c:pt idx="8">
                  <c:v>170.28000342443926</c:v>
                </c:pt>
                <c:pt idx="9">
                  <c:v>178.08461034232351</c:v>
                </c:pt>
                <c:pt idx="10">
                  <c:v>183.6533007101082</c:v>
                </c:pt>
                <c:pt idx="11">
                  <c:v>189.62589997921663</c:v>
                </c:pt>
                <c:pt idx="12">
                  <c:v>189.86840658417012</c:v>
                </c:pt>
                <c:pt idx="13">
                  <c:v>207.37880997125265</c:v>
                </c:pt>
                <c:pt idx="14">
                  <c:v>0</c:v>
                </c:pt>
              </c:numCache>
            </c:numRef>
          </c:val>
          <c:smooth val="0"/>
          <c:extLst>
            <c:ext xmlns:c16="http://schemas.microsoft.com/office/drawing/2014/chart" uri="{C3380CC4-5D6E-409C-BE32-E72D297353CC}">
              <c16:uniqueId val="{00000003-C63C-49F4-92D7-B7B07488308B}"/>
            </c:ext>
          </c:extLst>
        </c:ser>
        <c:ser>
          <c:idx val="4"/>
          <c:order val="4"/>
          <c:tx>
            <c:strRef>
              <c:f>'4-P-I_map'!$V$12</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'4-P-I_map'!$W$12:$AK$12</c:f>
              <c:numCache>
                <c:formatCode>0.0_ </c:formatCode>
                <c:ptCount val="15"/>
                <c:pt idx="0">
                  <c:v>0</c:v>
                </c:pt>
                <c:pt idx="1">
                  <c:v>0</c:v>
                </c:pt>
                <c:pt idx="2">
                  <c:v>71.677586889557404</c:v>
                </c:pt>
                <c:pt idx="3">
                  <c:v>112.5009820829917</c:v>
                </c:pt>
                <c:pt idx="4">
                  <c:v>152.9499329031357</c:v>
                </c:pt>
                <c:pt idx="5">
                  <c:v>192.33531037123501</c:v>
                </c:pt>
                <c:pt idx="6">
                  <c:v>203.2062605981007</c:v>
                </c:pt>
                <c:pt idx="7">
                  <c:v>214.81344314078189</c:v>
                </c:pt>
                <c:pt idx="8">
                  <c:v>224.05678896984463</c:v>
                </c:pt>
                <c:pt idx="9">
                  <c:v>234.38712173498828</c:v>
                </c:pt>
                <c:pt idx="10">
                  <c:v>241.78312108044332</c:v>
                </c:pt>
                <c:pt idx="11">
                  <c:v>249.71948984927303</c:v>
                </c:pt>
                <c:pt idx="12">
                  <c:v>250.03884825801731</c:v>
                </c:pt>
                <c:pt idx="13">
                  <c:v>273.09840394822885</c:v>
                </c:pt>
                <c:pt idx="14">
                  <c:v>0</c:v>
                </c:pt>
              </c:numCache>
            </c:numRef>
          </c:val>
          <c:smooth val="0"/>
          <c:extLst>
            <c:ext xmlns:c16="http://schemas.microsoft.com/office/drawing/2014/chart" uri="{C3380CC4-5D6E-409C-BE32-E72D297353CC}">
              <c16:uniqueId val="{00000004-C63C-49F4-92D7-B7B07488308B}"/>
            </c:ext>
          </c:extLst>
        </c:ser>
        <c:ser>
          <c:idx val="5"/>
          <c:order val="5"/>
          <c:tx>
            <c:strRef>
              <c:f>'4-P-I_map'!$V$13</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'4-P-I_map'!$W$13:$AK$13</c:f>
              <c:numCache>
                <c:formatCode>0.0_ </c:formatCode>
                <c:ptCount val="15"/>
                <c:pt idx="0">
                  <c:v>0</c:v>
                </c:pt>
                <c:pt idx="1">
                  <c:v>0</c:v>
                </c:pt>
                <c:pt idx="2">
                  <c:v>89.421038695819547</c:v>
                </c:pt>
                <c:pt idx="3">
                  <c:v>150.07519251272925</c:v>
                </c:pt>
                <c:pt idx="4">
                  <c:v>193.94817678323122</c:v>
                </c:pt>
                <c:pt idx="5">
                  <c:v>246.88873285297453</c:v>
                </c:pt>
                <c:pt idx="6">
                  <c:v>260.53188426808265</c:v>
                </c:pt>
                <c:pt idx="7">
                  <c:v>275.04881923311689</c:v>
                </c:pt>
                <c:pt idx="8">
                  <c:v>286.86644224090224</c:v>
                </c:pt>
                <c:pt idx="9">
                  <c:v>300.0731165536742</c:v>
                </c:pt>
                <c:pt idx="10">
                  <c:v>309.52039310758136</c:v>
                </c:pt>
                <c:pt idx="11">
                  <c:v>319.65665277163703</c:v>
                </c:pt>
                <c:pt idx="12">
                  <c:v>320.06545162043847</c:v>
                </c:pt>
                <c:pt idx="13">
                  <c:v>349.5831332030146</c:v>
                </c:pt>
                <c:pt idx="14">
                  <c:v>0</c:v>
                </c:pt>
              </c:numCache>
            </c:numRef>
          </c:val>
          <c:smooth val="0"/>
          <c:extLst>
            <c:ext xmlns:c16="http://schemas.microsoft.com/office/drawing/2014/chart" uri="{C3380CC4-5D6E-409C-BE32-E72D297353CC}">
              <c16:uniqueId val="{00000005-C63C-49F4-92D7-B7B07488308B}"/>
            </c:ext>
          </c:extLst>
        </c:ser>
        <c:ser>
          <c:idx val="6"/>
          <c:order val="6"/>
          <c:tx>
            <c:strRef>
              <c:f>'4-P-I_map'!$V$14</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'4-P-I_map'!$W$14:$AK$14</c:f>
              <c:numCache>
                <c:formatCode>0.0_ </c:formatCode>
                <c:ptCount val="15"/>
                <c:pt idx="0">
                  <c:v>0</c:v>
                </c:pt>
                <c:pt idx="1">
                  <c:v>0</c:v>
                </c:pt>
                <c:pt idx="2">
                  <c:v>109.10113019849119</c:v>
                </c:pt>
                <c:pt idx="3">
                  <c:v>184.82363142369795</c:v>
                </c:pt>
                <c:pt idx="4">
                  <c:v>240.9134387509236</c:v>
                </c:pt>
                <c:pt idx="5">
                  <c:v>309.27063410930793</c:v>
                </c:pt>
                <c:pt idx="6">
                  <c:v>325.94205105680874</c:v>
                </c:pt>
                <c:pt idx="7">
                  <c:v>343.61464027837184</c:v>
                </c:pt>
                <c:pt idx="8">
                  <c:v>358.25826619599673</c:v>
                </c:pt>
                <c:pt idx="9">
                  <c:v>374.61870992908547</c:v>
                </c:pt>
                <c:pt idx="10">
                  <c:v>386.26739115637901</c:v>
                </c:pt>
                <c:pt idx="11">
                  <c:v>398.75718614343276</c:v>
                </c:pt>
                <c:pt idx="12">
                  <c:v>399.26714417882272</c:v>
                </c:pt>
                <c:pt idx="13">
                  <c:v>436.0891140871251</c:v>
                </c:pt>
                <c:pt idx="14">
                  <c:v>0</c:v>
                </c:pt>
              </c:numCache>
            </c:numRef>
          </c:val>
          <c:smooth val="0"/>
          <c:extLst>
            <c:ext xmlns:c16="http://schemas.microsoft.com/office/drawing/2014/chart" uri="{C3380CC4-5D6E-409C-BE32-E72D297353CC}">
              <c16:uniqueId val="{00000006-C63C-49F4-92D7-B7B07488308B}"/>
            </c:ext>
          </c:extLst>
        </c:ser>
        <c:ser>
          <c:idx val="7"/>
          <c:order val="7"/>
          <c:tx>
            <c:strRef>
              <c:f>'4-P-I_map'!$V$15</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'4-P-I_map'!$W$15:$AK$15</c:f>
              <c:numCache>
                <c:formatCode>0.0_ </c:formatCode>
                <c:ptCount val="15"/>
                <c:pt idx="0">
                  <c:v>0</c:v>
                </c:pt>
                <c:pt idx="1">
                  <c:v>0</c:v>
                </c:pt>
                <c:pt idx="2">
                  <c:v>120.79932254541455</c:v>
                </c:pt>
                <c:pt idx="3">
                  <c:v>207.6793781334807</c:v>
                </c:pt>
                <c:pt idx="4">
                  <c:v>273.7756067916747</c:v>
                </c:pt>
                <c:pt idx="5">
                  <c:v>372.59995505475774</c:v>
                </c:pt>
                <c:pt idx="6">
                  <c:v>398.76493503910035</c:v>
                </c:pt>
                <c:pt idx="7">
                  <c:v>419.7537724287331</c:v>
                </c:pt>
                <c:pt idx="8">
                  <c:v>437.38880304914551</c:v>
                </c:pt>
                <c:pt idx="9">
                  <c:v>457.08251452723681</c:v>
                </c:pt>
                <c:pt idx="10">
                  <c:v>470.98899380243603</c:v>
                </c:pt>
                <c:pt idx="11">
                  <c:v>485.8823871459125</c:v>
                </c:pt>
                <c:pt idx="12">
                  <c:v>486.50376686316827</c:v>
                </c:pt>
                <c:pt idx="13">
                  <c:v>531.37103762383981</c:v>
                </c:pt>
                <c:pt idx="14">
                  <c:v>0</c:v>
                </c:pt>
              </c:numCache>
            </c:numRef>
          </c:val>
          <c:smooth val="0"/>
          <c:extLst>
            <c:ext xmlns:c16="http://schemas.microsoft.com/office/drawing/2014/chart" uri="{C3380CC4-5D6E-409C-BE32-E72D297353CC}">
              <c16:uniqueId val="{00000007-C63C-49F4-92D7-B7B07488308B}"/>
            </c:ext>
          </c:extLst>
        </c:ser>
        <c:ser>
          <c:idx val="8"/>
          <c:order val="8"/>
          <c:tx>
            <c:strRef>
              <c:f>'4-P-I_map'!$V$16</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'4-P-I_map'!$W$16:$AK$16</c:f>
              <c:numCache>
                <c:formatCode>0.0_ </c:formatCode>
                <c:ptCount val="15"/>
                <c:pt idx="0">
                  <c:v>0</c:v>
                </c:pt>
                <c:pt idx="1">
                  <c:v>0</c:v>
                </c:pt>
                <c:pt idx="2">
                  <c:v>171.23427282505358</c:v>
                </c:pt>
                <c:pt idx="3">
                  <c:v>228.37708602394909</c:v>
                </c:pt>
                <c:pt idx="4">
                  <c:v>304.20746450718724</c:v>
                </c:pt>
                <c:pt idx="5">
                  <c:v>418.76030632181835</c:v>
                </c:pt>
                <c:pt idx="6">
                  <c:v>478.01222709495681</c:v>
                </c:pt>
                <c:pt idx="7">
                  <c:v>502.38022054328303</c:v>
                </c:pt>
                <c:pt idx="8">
                  <c:v>523.06902191010909</c:v>
                </c:pt>
                <c:pt idx="9">
                  <c:v>546.15950995924845</c:v>
                </c:pt>
                <c:pt idx="10">
                  <c:v>562.27345960442506</c:v>
                </c:pt>
                <c:pt idx="11">
                  <c:v>579.50384914636288</c:v>
                </c:pt>
                <c:pt idx="12">
                  <c:v>580.24495840954569</c:v>
                </c:pt>
                <c:pt idx="13">
                  <c:v>633.75740667759351</c:v>
                </c:pt>
                <c:pt idx="14">
                  <c:v>0</c:v>
                </c:pt>
              </c:numCache>
            </c:numRef>
          </c:val>
          <c:smooth val="0"/>
          <c:extLst>
            <c:ext xmlns:c16="http://schemas.microsoft.com/office/drawing/2014/chart" uri="{C3380CC4-5D6E-409C-BE32-E72D297353CC}">
              <c16:uniqueId val="{00000008-C63C-49F4-92D7-B7B07488308B}"/>
            </c:ext>
          </c:extLst>
        </c:ser>
        <c:ser>
          <c:idx val="9"/>
          <c:order val="9"/>
          <c:tx>
            <c:strRef>
              <c:f>'4-P-I_map'!$V$17</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'4-P-I_map'!$W$17:$AK$17</c:f>
              <c:numCache>
                <c:formatCode>0.0_ </c:formatCode>
                <c:ptCount val="15"/>
                <c:pt idx="0">
                  <c:v>0</c:v>
                </c:pt>
                <c:pt idx="1">
                  <c:v>0</c:v>
                </c:pt>
                <c:pt idx="2">
                  <c:v>180.46950969858977</c:v>
                </c:pt>
                <c:pt idx="3">
                  <c:v>245.82623953458997</c:v>
                </c:pt>
                <c:pt idx="4">
                  <c:v>330.70918339871923</c:v>
                </c:pt>
                <c:pt idx="5">
                  <c:v>459.65470594996719</c:v>
                </c:pt>
                <c:pt idx="6">
                  <c:v>527.24294309004745</c:v>
                </c:pt>
                <c:pt idx="7">
                  <c:v>590.1415429343815</c:v>
                </c:pt>
                <c:pt idx="8">
                  <c:v>613.83363146340878</c:v>
                </c:pt>
                <c:pt idx="9">
                  <c:v>640.25840549409986</c:v>
                </c:pt>
                <c:pt idx="10">
                  <c:v>658.41774283005714</c:v>
                </c:pt>
                <c:pt idx="11">
                  <c:v>677.79783884544054</c:v>
                </c:pt>
                <c:pt idx="12">
                  <c:v>678.66465320340126</c:v>
                </c:pt>
                <c:pt idx="13">
                  <c:v>700</c:v>
                </c:pt>
                <c:pt idx="14">
                  <c:v>0</c:v>
                </c:pt>
              </c:numCache>
            </c:numRef>
          </c:val>
          <c:smooth val="0"/>
          <c:extLst>
            <c:ext xmlns:c16="http://schemas.microsoft.com/office/drawing/2014/chart" uri="{C3380CC4-5D6E-409C-BE32-E72D297353CC}">
              <c16:uniqueId val="{00000009-C63C-49F4-92D7-B7B07488308B}"/>
            </c:ext>
          </c:extLst>
        </c:ser>
        <c:ser>
          <c:idx val="10"/>
          <c:order val="10"/>
          <c:tx>
            <c:strRef>
              <c:f>'4-P-I_map'!$V$18</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'4-P-I_map'!$W$18:$AK$18</c:f>
              <c:numCache>
                <c:formatCode>0.0_ </c:formatCode>
                <c:ptCount val="15"/>
                <c:pt idx="0">
                  <c:v>0</c:v>
                </c:pt>
                <c:pt idx="1">
                  <c:v>0</c:v>
                </c:pt>
                <c:pt idx="2">
                  <c:v>185.60064993108929</c:v>
                </c:pt>
                <c:pt idx="3">
                  <c:v>258.95749221742625</c:v>
                </c:pt>
                <c:pt idx="4">
                  <c:v>351.81866514231433</c:v>
                </c:pt>
                <c:pt idx="5">
                  <c:v>493.03965309329453</c:v>
                </c:pt>
                <c:pt idx="6">
                  <c:v>555.36392430066462</c:v>
                </c:pt>
                <c:pt idx="7">
                  <c:v>644.19635154684545</c:v>
                </c:pt>
                <c:pt idx="8">
                  <c:v>700</c:v>
                </c:pt>
                <c:pt idx="9">
                  <c:v>700</c:v>
                </c:pt>
                <c:pt idx="10">
                  <c:v>700</c:v>
                </c:pt>
                <c:pt idx="11">
                  <c:v>700</c:v>
                </c:pt>
                <c:pt idx="12">
                  <c:v>700</c:v>
                </c:pt>
                <c:pt idx="13">
                  <c:v>700</c:v>
                </c:pt>
                <c:pt idx="14">
                  <c:v>0</c:v>
                </c:pt>
              </c:numCache>
            </c:numRef>
          </c:val>
          <c:smooth val="0"/>
          <c:extLst>
            <c:ext xmlns:c16="http://schemas.microsoft.com/office/drawing/2014/chart" uri="{C3380CC4-5D6E-409C-BE32-E72D297353CC}">
              <c16:uniqueId val="{0000000A-C63C-49F4-92D7-B7B07488308B}"/>
            </c:ext>
          </c:extLst>
        </c:ser>
        <c:ser>
          <c:idx val="11"/>
          <c:order val="11"/>
          <c:tx>
            <c:strRef>
              <c:f>'4-P-I_map'!$V$19</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'4-P-I_map'!$W$19:$AK$19</c:f>
              <c:numCache>
                <c:formatCode>0.0_ </c:formatCode>
                <c:ptCount val="15"/>
                <c:pt idx="0">
                  <c:v>0</c:v>
                </c:pt>
                <c:pt idx="1">
                  <c:v>0</c:v>
                </c:pt>
                <c:pt idx="2">
                  <c:v>207.9502330101609</c:v>
                </c:pt>
                <c:pt idx="3">
                  <c:v>296.76253584800844</c:v>
                </c:pt>
                <c:pt idx="4">
                  <c:v>403.70221610414535</c:v>
                </c:pt>
                <c:pt idx="5">
                  <c:v>566.97058140707759</c:v>
                </c:pt>
                <c:pt idx="6">
                  <c:v>623.18743801764276</c:v>
                </c:pt>
                <c:pt idx="7">
                  <c:v>700</c:v>
                </c:pt>
                <c:pt idx="8">
                  <c:v>700</c:v>
                </c:pt>
                <c:pt idx="9">
                  <c:v>700</c:v>
                </c:pt>
                <c:pt idx="10">
                  <c:v>700</c:v>
                </c:pt>
                <c:pt idx="11">
                  <c:v>700</c:v>
                </c:pt>
                <c:pt idx="12">
                  <c:v>700</c:v>
                </c:pt>
                <c:pt idx="13">
                  <c:v>700</c:v>
                </c:pt>
                <c:pt idx="14">
                  <c:v>0</c:v>
                </c:pt>
              </c:numCache>
            </c:numRef>
          </c:val>
          <c:smooth val="0"/>
          <c:extLst>
            <c:ext xmlns:c16="http://schemas.microsoft.com/office/drawing/2014/chart" uri="{C3380CC4-5D6E-409C-BE32-E72D297353CC}">
              <c16:uniqueId val="{0000000B-C63C-49F4-92D7-B7B07488308B}"/>
            </c:ext>
          </c:extLst>
        </c:ser>
        <c:ser>
          <c:idx val="12"/>
          <c:order val="12"/>
          <c:tx>
            <c:strRef>
              <c:f>'4-P-I_map'!$V$20</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'4-P-I_map'!$W$20:$AK$20</c:f>
              <c:numCache>
                <c:formatCode>0.0_ </c:formatCode>
                <c:ptCount val="15"/>
                <c:pt idx="0">
                  <c:v>0</c:v>
                </c:pt>
                <c:pt idx="1">
                  <c:v>0</c:v>
                </c:pt>
                <c:pt idx="2">
                  <c:v>229.99924830245328</c:v>
                </c:pt>
                <c:pt idx="3">
                  <c:v>336.32649432856147</c:v>
                </c:pt>
                <c:pt idx="4">
                  <c:v>457.64891067700972</c:v>
                </c:pt>
                <c:pt idx="5">
                  <c:v>643.0298418263061</c:v>
                </c:pt>
                <c:pt idx="6">
                  <c:v>687.21233428718006</c:v>
                </c:pt>
                <c:pt idx="7">
                  <c:v>700</c:v>
                </c:pt>
                <c:pt idx="8">
                  <c:v>700</c:v>
                </c:pt>
                <c:pt idx="9">
                  <c:v>700</c:v>
                </c:pt>
                <c:pt idx="10">
                  <c:v>700</c:v>
                </c:pt>
                <c:pt idx="11">
                  <c:v>700</c:v>
                </c:pt>
                <c:pt idx="12">
                  <c:v>700</c:v>
                </c:pt>
                <c:pt idx="13">
                  <c:v>700</c:v>
                </c:pt>
                <c:pt idx="14">
                  <c:v>0</c:v>
                </c:pt>
              </c:numCache>
            </c:numRef>
          </c:val>
          <c:smooth val="0"/>
          <c:extLst>
            <c:ext xmlns:c16="http://schemas.microsoft.com/office/drawing/2014/chart" uri="{C3380CC4-5D6E-409C-BE32-E72D297353CC}">
              <c16:uniqueId val="{0000000C-C63C-49F4-92D7-B7B07488308B}"/>
            </c:ext>
          </c:extLst>
        </c:ser>
        <c:ser>
          <c:idx val="13"/>
          <c:order val="13"/>
          <c:tx>
            <c:strRef>
              <c:f>'4-P-I_map'!$V$21</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'4-P-I_map'!$W$21:$AK$21</c:f>
              <c:numCache>
                <c:formatCode>0.0_ </c:formatCode>
                <c:ptCount val="15"/>
                <c:pt idx="0">
                  <c:v>0</c:v>
                </c:pt>
                <c:pt idx="1">
                  <c:v>0</c:v>
                </c:pt>
                <c:pt idx="2">
                  <c:v>229.99924830245328</c:v>
                </c:pt>
                <c:pt idx="3">
                  <c:v>336.32649432856147</c:v>
                </c:pt>
                <c:pt idx="4">
                  <c:v>457.64891067700972</c:v>
                </c:pt>
                <c:pt idx="5">
                  <c:v>643.0298418263061</c:v>
                </c:pt>
                <c:pt idx="6">
                  <c:v>687.21233428718006</c:v>
                </c:pt>
                <c:pt idx="7">
                  <c:v>700</c:v>
                </c:pt>
                <c:pt idx="8">
                  <c:v>700</c:v>
                </c:pt>
                <c:pt idx="9">
                  <c:v>700</c:v>
                </c:pt>
                <c:pt idx="10">
                  <c:v>700</c:v>
                </c:pt>
                <c:pt idx="11">
                  <c:v>700</c:v>
                </c:pt>
                <c:pt idx="12">
                  <c:v>700</c:v>
                </c:pt>
                <c:pt idx="13">
                  <c:v>700</c:v>
                </c:pt>
                <c:pt idx="14">
                  <c:v>0</c:v>
                </c:pt>
              </c:numCache>
            </c:numRef>
          </c:val>
          <c:smooth val="0"/>
          <c:extLst>
            <c:ext xmlns:c16="http://schemas.microsoft.com/office/drawing/2014/chart" uri="{C3380CC4-5D6E-409C-BE32-E72D297353CC}">
              <c16:uniqueId val="{0000000D-C63C-49F4-92D7-B7B07488308B}"/>
            </c:ext>
          </c:extLst>
        </c:ser>
        <c:ser>
          <c:idx val="14"/>
          <c:order val="14"/>
          <c:tx>
            <c:strRef>
              <c:f>'4-P-I_map'!$V$22</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'4-P-I_map'!$W$22:$AK$22</c:f>
              <c:numCache>
                <c:formatCode>0.0_ </c:formatCode>
                <c:ptCount val="15"/>
                <c:pt idx="0">
                  <c:v>0</c:v>
                </c:pt>
                <c:pt idx="1">
                  <c:v>0</c:v>
                </c:pt>
                <c:pt idx="2">
                  <c:v>229.99924830245328</c:v>
                </c:pt>
                <c:pt idx="3">
                  <c:v>336.32649432856147</c:v>
                </c:pt>
                <c:pt idx="4">
                  <c:v>457.64891067700972</c:v>
                </c:pt>
                <c:pt idx="5">
                  <c:v>643.0298418263061</c:v>
                </c:pt>
                <c:pt idx="6">
                  <c:v>667.42381247191463</c:v>
                </c:pt>
                <c:pt idx="7">
                  <c:v>667.42381247191463</c:v>
                </c:pt>
                <c:pt idx="8">
                  <c:v>667.42381247191463</c:v>
                </c:pt>
                <c:pt idx="9">
                  <c:v>667.42381247191463</c:v>
                </c:pt>
                <c:pt idx="10">
                  <c:v>667.42381247191463</c:v>
                </c:pt>
                <c:pt idx="11">
                  <c:v>667.42381247191463</c:v>
                </c:pt>
                <c:pt idx="12">
                  <c:v>667.42381247191463</c:v>
                </c:pt>
                <c:pt idx="13">
                  <c:v>667.42381247191463</c:v>
                </c:pt>
                <c:pt idx="14">
                  <c:v>0</c:v>
                </c:pt>
              </c:numCache>
            </c:numRef>
          </c:val>
          <c:smooth val="0"/>
          <c:extLst>
            <c:ext xmlns:c16="http://schemas.microsoft.com/office/drawing/2014/chart" uri="{C3380CC4-5D6E-409C-BE32-E72D297353CC}">
              <c16:uniqueId val="{0000000E-C63C-49F4-92D7-B7B07488308B}"/>
            </c:ext>
          </c:extLst>
        </c:ser>
        <c:ser>
          <c:idx val="15"/>
          <c:order val="15"/>
          <c:tx>
            <c:strRef>
              <c:f>'4-P-I_map'!$V$23</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'4-P-I_map'!$W$23:$AK$23</c:f>
              <c:numCache>
                <c:formatCode>0.0_ </c:formatCode>
                <c:ptCount val="15"/>
                <c:pt idx="0">
                  <c:v>0</c:v>
                </c:pt>
                <c:pt idx="1">
                  <c:v>0</c:v>
                </c:pt>
                <c:pt idx="2">
                  <c:v>183.99939864196264</c:v>
                </c:pt>
                <c:pt idx="3">
                  <c:v>269.06119546284918</c:v>
                </c:pt>
                <c:pt idx="4">
                  <c:v>366.11912854160778</c:v>
                </c:pt>
                <c:pt idx="5">
                  <c:v>514.42387346104488</c:v>
                </c:pt>
                <c:pt idx="6">
                  <c:v>549.76986742974407</c:v>
                </c:pt>
                <c:pt idx="7">
                  <c:v>600.86880580190416</c:v>
                </c:pt>
                <c:pt idx="8">
                  <c:v>633.17382361330363</c:v>
                </c:pt>
                <c:pt idx="9">
                  <c:v>633.17382361330363</c:v>
                </c:pt>
                <c:pt idx="10">
                  <c:v>633.17382361330363</c:v>
                </c:pt>
                <c:pt idx="11">
                  <c:v>633.17382361330363</c:v>
                </c:pt>
                <c:pt idx="12">
                  <c:v>633.17382361330363</c:v>
                </c:pt>
                <c:pt idx="13">
                  <c:v>633.17382361330363</c:v>
                </c:pt>
                <c:pt idx="14">
                  <c:v>0</c:v>
                </c:pt>
              </c:numCache>
            </c:numRef>
          </c:val>
          <c:smooth val="0"/>
          <c:extLst>
            <c:ext xmlns:c16="http://schemas.microsoft.com/office/drawing/2014/chart" uri="{C3380CC4-5D6E-409C-BE32-E72D297353CC}">
              <c16:uniqueId val="{0000000F-C63C-49F4-92D7-B7B07488308B}"/>
            </c:ext>
          </c:extLst>
        </c:ser>
        <c:ser>
          <c:idx val="16"/>
          <c:order val="16"/>
          <c:tx>
            <c:strRef>
              <c:f>'4-P-I_map'!$V$24</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'4-P-I_map'!$W$24:$AK$24</c:f>
              <c:numCache>
                <c:formatCode>0.0_ </c:formatCode>
                <c:ptCount val="15"/>
                <c:pt idx="0">
                  <c:v>0</c:v>
                </c:pt>
                <c:pt idx="1">
                  <c:v>0</c:v>
                </c:pt>
                <c:pt idx="2">
                  <c:v>160.99947381171728</c:v>
                </c:pt>
                <c:pt idx="3">
                  <c:v>235.42854602999302</c:v>
                </c:pt>
                <c:pt idx="4">
                  <c:v>320.35423747390678</c:v>
                </c:pt>
                <c:pt idx="5">
                  <c:v>450.12088927841421</c:v>
                </c:pt>
                <c:pt idx="6">
                  <c:v>481.04863400102602</c:v>
                </c:pt>
                <c:pt idx="7">
                  <c:v>525.76020507666601</c:v>
                </c:pt>
                <c:pt idx="8">
                  <c:v>589.85026438317868</c:v>
                </c:pt>
                <c:pt idx="9">
                  <c:v>596.96200579570927</c:v>
                </c:pt>
                <c:pt idx="10">
                  <c:v>596.96200579570927</c:v>
                </c:pt>
                <c:pt idx="11">
                  <c:v>596.96200579570927</c:v>
                </c:pt>
                <c:pt idx="12">
                  <c:v>596.96200579570927</c:v>
                </c:pt>
                <c:pt idx="13">
                  <c:v>596.96200579570927</c:v>
                </c:pt>
                <c:pt idx="14">
                  <c:v>0</c:v>
                </c:pt>
              </c:numCache>
            </c:numRef>
          </c:val>
          <c:smooth val="0"/>
          <c:extLst>
            <c:ext xmlns:c16="http://schemas.microsoft.com/office/drawing/2014/chart" uri="{C3380CC4-5D6E-409C-BE32-E72D297353CC}">
              <c16:uniqueId val="{00000010-C63C-49F4-92D7-B7B07488308B}"/>
            </c:ext>
          </c:extLst>
        </c:ser>
        <c:ser>
          <c:idx val="17"/>
          <c:order val="17"/>
          <c:tx>
            <c:strRef>
              <c:f>'4-P-I_map'!$V$25</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'4-P-I_map'!$W$25:$AK$25</c:f>
              <c:numCache>
                <c:formatCode>0.0_ </c:formatCode>
                <c:ptCount val="15"/>
                <c:pt idx="0">
                  <c:v>0</c:v>
                </c:pt>
                <c:pt idx="1">
                  <c:v>0</c:v>
                </c:pt>
                <c:pt idx="2">
                  <c:v>137.99954898147197</c:v>
                </c:pt>
                <c:pt idx="3">
                  <c:v>201.79589659713687</c:v>
                </c:pt>
                <c:pt idx="4">
                  <c:v>274.58934640620583</c:v>
                </c:pt>
                <c:pt idx="5">
                  <c:v>385.81790509578366</c:v>
                </c:pt>
                <c:pt idx="6">
                  <c:v>412.32740057230802</c:v>
                </c:pt>
                <c:pt idx="7">
                  <c:v>450.65160435142803</c:v>
                </c:pt>
                <c:pt idx="8">
                  <c:v>505.58594089986747</c:v>
                </c:pt>
                <c:pt idx="9">
                  <c:v>557.39157875687988</c:v>
                </c:pt>
                <c:pt idx="10">
                  <c:v>558.40682465222596</c:v>
                </c:pt>
                <c:pt idx="11">
                  <c:v>558.40682465222596</c:v>
                </c:pt>
                <c:pt idx="12">
                  <c:v>558.40682465222596</c:v>
                </c:pt>
                <c:pt idx="13">
                  <c:v>558.40682465222596</c:v>
                </c:pt>
                <c:pt idx="14">
                  <c:v>0</c:v>
                </c:pt>
              </c:numCache>
            </c:numRef>
          </c:val>
          <c:smooth val="0"/>
          <c:extLst>
            <c:ext xmlns:c16="http://schemas.microsoft.com/office/drawing/2014/chart" uri="{C3380CC4-5D6E-409C-BE32-E72D297353CC}">
              <c16:uniqueId val="{00000011-C63C-49F4-92D7-B7B07488308B}"/>
            </c:ext>
          </c:extLst>
        </c:ser>
        <c:ser>
          <c:idx val="18"/>
          <c:order val="18"/>
          <c:tx>
            <c:strRef>
              <c:f>'4-P-I_map'!$V$26</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'4-P-I_map'!$W$26:$AK$26</c:f>
              <c:numCache>
                <c:formatCode>0.0_ </c:formatCode>
                <c:ptCount val="15"/>
                <c:pt idx="0">
                  <c:v>0</c:v>
                </c:pt>
                <c:pt idx="1">
                  <c:v>0</c:v>
                </c:pt>
                <c:pt idx="2">
                  <c:v>20.526000000000003</c:v>
                </c:pt>
                <c:pt idx="3">
                  <c:v>20.526000000000003</c:v>
                </c:pt>
                <c:pt idx="4">
                  <c:v>20.526000000000003</c:v>
                </c:pt>
                <c:pt idx="5">
                  <c:v>20.526000000000003</c:v>
                </c:pt>
                <c:pt idx="6">
                  <c:v>20.526000000000003</c:v>
                </c:pt>
                <c:pt idx="7">
                  <c:v>20.526000000000003</c:v>
                </c:pt>
                <c:pt idx="8">
                  <c:v>20.526000000000003</c:v>
                </c:pt>
                <c:pt idx="9">
                  <c:v>20.526000000000003</c:v>
                </c:pt>
                <c:pt idx="10">
                  <c:v>20.526000000000003</c:v>
                </c:pt>
                <c:pt idx="11">
                  <c:v>20.526000000000003</c:v>
                </c:pt>
                <c:pt idx="12">
                  <c:v>20.526000000000003</c:v>
                </c:pt>
                <c:pt idx="13">
                  <c:v>20.526000000000003</c:v>
                </c:pt>
                <c:pt idx="14">
                  <c:v>0</c:v>
                </c:pt>
              </c:numCache>
            </c:numRef>
          </c:val>
          <c:smooth val="0"/>
          <c:extLst>
            <c:ext xmlns:c16="http://schemas.microsoft.com/office/drawing/2014/chart" uri="{C3380CC4-5D6E-409C-BE32-E72D297353CC}">
              <c16:uniqueId val="{00000012-C63C-49F4-92D7-B7B07488308B}"/>
            </c:ext>
          </c:extLst>
        </c:ser>
        <c:ser>
          <c:idx val="19"/>
          <c:order val="19"/>
          <c:tx>
            <c:strRef>
              <c:f>'4-P-I_map'!$V$27</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'4-P-I_map'!$W$27:$AK$27</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C63C-49F4-92D7-B7B07488308B}"/>
            </c:ext>
          </c:extLst>
        </c:ser>
        <c:ser>
          <c:idx val="20"/>
          <c:order val="20"/>
          <c:tx>
            <c:strRef>
              <c:f>'4-P-I_map'!$V$28</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'4-P-I_map'!$W$28:$AK$28</c:f>
              <c:numCache>
                <c:formatCode>[Red][&lt;0]"NA";0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C63C-49F4-92D7-B7B07488308B}"/>
            </c:ext>
          </c:extLst>
        </c:ser>
        <c:dLbls>
          <c:showLegendKey val="0"/>
          <c:showVal val="0"/>
          <c:showCatName val="0"/>
          <c:showSerName val="0"/>
          <c:showPercent val="0"/>
          <c:showBubbleSize val="0"/>
        </c:dLbls>
        <c:marker val="1"/>
        <c:smooth val="0"/>
        <c:axId val="572740736"/>
        <c:axId val="572742656"/>
      </c:lineChart>
      <c:catAx>
        <c:axId val="57274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2742656"/>
        <c:crosses val="autoZero"/>
        <c:auto val="1"/>
        <c:lblAlgn val="ctr"/>
        <c:lblOffset val="100"/>
        <c:noMultiLvlLbl val="0"/>
      </c:catAx>
      <c:valAx>
        <c:axId val="572742656"/>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2740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'4-P-I_map'!$V$8</c:f>
              <c:strCache>
                <c:ptCount val="1"/>
                <c:pt idx="0">
                  <c:v>&lt; -30℃</c:v>
                </c:pt>
              </c:strCache>
            </c:strRef>
          </c:tx>
          <c:spPr>
            <a:solidFill>
              <a:schemeClr val="accent2"/>
            </a:solidFill>
            <a:ln/>
            <a:effectLst/>
            <a:sp3d/>
          </c:spP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'4-P-I_map'!$W$8:$AK$8</c:f>
              <c:numCache>
                <c:formatCode>0.0_ </c:formatCode>
                <c:ptCount val="15"/>
                <c:pt idx="0">
                  <c:v>0</c:v>
                </c:pt>
                <c:pt idx="1">
                  <c:v>0</c:v>
                </c:pt>
                <c:pt idx="2">
                  <c:v>17.870571927272241</c:v>
                </c:pt>
                <c:pt idx="3">
                  <c:v>20.985142196179691</c:v>
                </c:pt>
                <c:pt idx="4">
                  <c:v>26.993952697196164</c:v>
                </c:pt>
                <c:pt idx="5">
                  <c:v>29.461176557720474</c:v>
                </c:pt>
                <c:pt idx="6">
                  <c:v>31.56063599220041</c:v>
                </c:pt>
                <c:pt idx="7">
                  <c:v>33.888880318235699</c:v>
                </c:pt>
                <c:pt idx="8">
                  <c:v>38.995392107499029</c:v>
                </c:pt>
                <c:pt idx="9">
                  <c:v>45.806209558428556</c:v>
                </c:pt>
                <c:pt idx="10">
                  <c:v>56.905986312960223</c:v>
                </c:pt>
                <c:pt idx="11">
                  <c:v>76.840242327171083</c:v>
                </c:pt>
                <c:pt idx="12">
                  <c:v>76.938510898566705</c:v>
                </c:pt>
                <c:pt idx="13">
                  <c:v>84.03407980375006</c:v>
                </c:pt>
                <c:pt idx="14">
                  <c:v>0</c:v>
                </c:pt>
              </c:numCache>
            </c:numRef>
          </c:val>
          <c:extLst>
            <c:ext xmlns:c16="http://schemas.microsoft.com/office/drawing/2014/chart" uri="{C3380CC4-5D6E-409C-BE32-E72D297353CC}">
              <c16:uniqueId val="{00000000-0F88-4378-A89B-6F50B9DB94C3}"/>
            </c:ext>
          </c:extLst>
        </c:ser>
        <c:ser>
          <c:idx val="1"/>
          <c:order val="1"/>
          <c:tx>
            <c:strRef>
              <c:f>'4-P-I_map'!$V$9</c:f>
              <c:strCache>
                <c:ptCount val="1"/>
                <c:pt idx="0">
                  <c:v>-30℃</c:v>
                </c:pt>
              </c:strCache>
            </c:strRef>
          </c:tx>
          <c:spPr>
            <a:solidFill>
              <a:schemeClr val="accent4"/>
            </a:solidFill>
            <a:ln/>
            <a:effectLst/>
            <a:sp3d/>
          </c:spP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'4-P-I_map'!$W$9:$AK$9</c:f>
              <c:numCache>
                <c:formatCode>0.0_ </c:formatCode>
                <c:ptCount val="15"/>
                <c:pt idx="0">
                  <c:v>0</c:v>
                </c:pt>
                <c:pt idx="1">
                  <c:v>0</c:v>
                </c:pt>
                <c:pt idx="2">
                  <c:v>27.831266790309776</c:v>
                </c:pt>
                <c:pt idx="3">
                  <c:v>32.279994613139181</c:v>
                </c:pt>
                <c:pt idx="4">
                  <c:v>43.390589799730606</c:v>
                </c:pt>
                <c:pt idx="5">
                  <c:v>47.298503157344413</c:v>
                </c:pt>
                <c:pt idx="6">
                  <c:v>50.598816891217389</c:v>
                </c:pt>
                <c:pt idx="7">
                  <c:v>54.245410516120351</c:v>
                </c:pt>
                <c:pt idx="8">
                  <c:v>61.712176318665847</c:v>
                </c:pt>
                <c:pt idx="9">
                  <c:v>71.427759960666748</c:v>
                </c:pt>
                <c:pt idx="10">
                  <c:v>85.753357459624269</c:v>
                </c:pt>
                <c:pt idx="11">
                  <c:v>110.75654057657056</c:v>
                </c:pt>
                <c:pt idx="12">
                  <c:v>110.89818363606065</c:v>
                </c:pt>
                <c:pt idx="13">
                  <c:v>121.12564572571237</c:v>
                </c:pt>
                <c:pt idx="14">
                  <c:v>0</c:v>
                </c:pt>
              </c:numCache>
            </c:numRef>
          </c:val>
          <c:extLst>
            <c:ext xmlns:c16="http://schemas.microsoft.com/office/drawing/2014/chart" uri="{C3380CC4-5D6E-409C-BE32-E72D297353CC}">
              <c16:uniqueId val="{00000001-0F88-4378-A89B-6F50B9DB94C3}"/>
            </c:ext>
          </c:extLst>
        </c:ser>
        <c:ser>
          <c:idx val="2"/>
          <c:order val="2"/>
          <c:tx>
            <c:strRef>
              <c:f>'4-P-I_map'!$V$10</c:f>
              <c:strCache>
                <c:ptCount val="1"/>
                <c:pt idx="0">
                  <c:v>-25℃</c:v>
                </c:pt>
              </c:strCache>
            </c:strRef>
          </c:tx>
          <c:spPr>
            <a:solidFill>
              <a:schemeClr val="accent6"/>
            </a:solidFill>
            <a:ln/>
            <a:effectLst/>
            <a:sp3d/>
          </c:spP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'4-P-I_map'!$W$10:$AK$10</c:f>
              <c:numCache>
                <c:formatCode>0.0_ </c:formatCode>
                <c:ptCount val="15"/>
                <c:pt idx="0">
                  <c:v>0</c:v>
                </c:pt>
                <c:pt idx="1">
                  <c:v>0</c:v>
                </c:pt>
                <c:pt idx="2">
                  <c:v>39.63531619037191</c:v>
                </c:pt>
                <c:pt idx="3">
                  <c:v>44.949388985120663</c:v>
                </c:pt>
                <c:pt idx="4">
                  <c:v>65.695116724126351</c:v>
                </c:pt>
                <c:pt idx="5">
                  <c:v>71.434576313234942</c:v>
                </c:pt>
                <c:pt idx="6">
                  <c:v>76.205477722835482</c:v>
                </c:pt>
                <c:pt idx="7">
                  <c:v>81.437811226042811</c:v>
                </c:pt>
                <c:pt idx="8">
                  <c:v>90.592274330181013</c:v>
                </c:pt>
                <c:pt idx="9">
                  <c:v>101.96035398785125</c:v>
                </c:pt>
                <c:pt idx="10">
                  <c:v>114.39815027164005</c:v>
                </c:pt>
                <c:pt idx="11">
                  <c:v>139.91071689102174</c:v>
                </c:pt>
                <c:pt idx="12">
                  <c:v>140.08964431050174</c:v>
                </c:pt>
                <c:pt idx="13">
                  <c:v>153.00925651118848</c:v>
                </c:pt>
                <c:pt idx="14">
                  <c:v>0</c:v>
                </c:pt>
              </c:numCache>
            </c:numRef>
          </c:val>
          <c:extLst>
            <c:ext xmlns:c16="http://schemas.microsoft.com/office/drawing/2014/chart" uri="{C3380CC4-5D6E-409C-BE32-E72D297353CC}">
              <c16:uniqueId val="{00000002-0F88-4378-A89B-6F50B9DB94C3}"/>
            </c:ext>
          </c:extLst>
        </c:ser>
        <c:ser>
          <c:idx val="3"/>
          <c:order val="3"/>
          <c:tx>
            <c:strRef>
              <c:f>'4-P-I_map'!$V$11</c:f>
              <c:strCache>
                <c:ptCount val="1"/>
                <c:pt idx="0">
                  <c:v>-20℃</c:v>
                </c:pt>
              </c:strCache>
            </c:strRef>
          </c:tx>
          <c:spPr>
            <a:solidFill>
              <a:schemeClr val="accent2">
                <a:lumMod val="60000"/>
              </a:schemeClr>
            </a:solidFill>
            <a:ln/>
            <a:effectLst/>
            <a:sp3d/>
          </c:spP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'4-P-I_map'!$W$11:$AK$11</c:f>
              <c:numCache>
                <c:formatCode>0.0_ </c:formatCode>
                <c:ptCount val="15"/>
                <c:pt idx="0">
                  <c:v>0</c:v>
                </c:pt>
                <c:pt idx="1">
                  <c:v>0</c:v>
                </c:pt>
                <c:pt idx="2">
                  <c:v>60.210595730492656</c:v>
                </c:pt>
                <c:pt idx="3">
                  <c:v>73.988864005211937</c:v>
                </c:pt>
                <c:pt idx="4">
                  <c:v>99.981879164199839</c:v>
                </c:pt>
                <c:pt idx="5">
                  <c:v>127.49402549989803</c:v>
                </c:pt>
                <c:pt idx="6">
                  <c:v>150.3894970474482</c:v>
                </c:pt>
                <c:pt idx="7">
                  <c:v>163.29523158931178</c:v>
                </c:pt>
                <c:pt idx="8">
                  <c:v>170.28000342443926</c:v>
                </c:pt>
                <c:pt idx="9">
                  <c:v>178.08461034232351</c:v>
                </c:pt>
                <c:pt idx="10">
                  <c:v>183.6533007101082</c:v>
                </c:pt>
                <c:pt idx="11">
                  <c:v>189.62589997921663</c:v>
                </c:pt>
                <c:pt idx="12">
                  <c:v>189.86840658417012</c:v>
                </c:pt>
                <c:pt idx="13">
                  <c:v>207.37880997125265</c:v>
                </c:pt>
                <c:pt idx="14">
                  <c:v>0</c:v>
                </c:pt>
              </c:numCache>
            </c:numRef>
          </c:val>
          <c:extLst>
            <c:ext xmlns:c16="http://schemas.microsoft.com/office/drawing/2014/chart" uri="{C3380CC4-5D6E-409C-BE32-E72D297353CC}">
              <c16:uniqueId val="{00000003-0F88-4378-A89B-6F50B9DB94C3}"/>
            </c:ext>
          </c:extLst>
        </c:ser>
        <c:ser>
          <c:idx val="4"/>
          <c:order val="4"/>
          <c:tx>
            <c:strRef>
              <c:f>'4-P-I_map'!$V$12</c:f>
              <c:strCache>
                <c:ptCount val="1"/>
                <c:pt idx="0">
                  <c:v>-15℃</c:v>
                </c:pt>
              </c:strCache>
            </c:strRef>
          </c:tx>
          <c:spPr>
            <a:solidFill>
              <a:schemeClr val="accent4">
                <a:lumMod val="60000"/>
              </a:schemeClr>
            </a:solidFill>
            <a:ln/>
            <a:effectLst/>
            <a:sp3d/>
          </c:spP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'4-P-I_map'!$W$12:$AK$12</c:f>
              <c:numCache>
                <c:formatCode>0.0_ </c:formatCode>
                <c:ptCount val="15"/>
                <c:pt idx="0">
                  <c:v>0</c:v>
                </c:pt>
                <c:pt idx="1">
                  <c:v>0</c:v>
                </c:pt>
                <c:pt idx="2">
                  <c:v>71.677586889557404</c:v>
                </c:pt>
                <c:pt idx="3">
                  <c:v>112.5009820829917</c:v>
                </c:pt>
                <c:pt idx="4">
                  <c:v>152.9499329031357</c:v>
                </c:pt>
                <c:pt idx="5">
                  <c:v>192.33531037123501</c:v>
                </c:pt>
                <c:pt idx="6">
                  <c:v>203.2062605981007</c:v>
                </c:pt>
                <c:pt idx="7">
                  <c:v>214.81344314078189</c:v>
                </c:pt>
                <c:pt idx="8">
                  <c:v>224.05678896984463</c:v>
                </c:pt>
                <c:pt idx="9">
                  <c:v>234.38712173498828</c:v>
                </c:pt>
                <c:pt idx="10">
                  <c:v>241.78312108044332</c:v>
                </c:pt>
                <c:pt idx="11">
                  <c:v>249.71948984927303</c:v>
                </c:pt>
                <c:pt idx="12">
                  <c:v>250.03884825801731</c:v>
                </c:pt>
                <c:pt idx="13">
                  <c:v>273.09840394822885</c:v>
                </c:pt>
                <c:pt idx="14">
                  <c:v>0</c:v>
                </c:pt>
              </c:numCache>
            </c:numRef>
          </c:val>
          <c:extLst>
            <c:ext xmlns:c16="http://schemas.microsoft.com/office/drawing/2014/chart" uri="{C3380CC4-5D6E-409C-BE32-E72D297353CC}">
              <c16:uniqueId val="{00000004-0F88-4378-A89B-6F50B9DB94C3}"/>
            </c:ext>
          </c:extLst>
        </c:ser>
        <c:ser>
          <c:idx val="5"/>
          <c:order val="5"/>
          <c:tx>
            <c:strRef>
              <c:f>'4-P-I_map'!$V$13</c:f>
              <c:strCache>
                <c:ptCount val="1"/>
                <c:pt idx="0">
                  <c:v>-10℃</c:v>
                </c:pt>
              </c:strCache>
            </c:strRef>
          </c:tx>
          <c:spPr>
            <a:solidFill>
              <a:schemeClr val="accent6">
                <a:lumMod val="60000"/>
              </a:schemeClr>
            </a:solidFill>
            <a:ln/>
            <a:effectLst/>
            <a:sp3d/>
          </c:spP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'4-P-I_map'!$W$13:$AK$13</c:f>
              <c:numCache>
                <c:formatCode>0.0_ </c:formatCode>
                <c:ptCount val="15"/>
                <c:pt idx="0">
                  <c:v>0</c:v>
                </c:pt>
                <c:pt idx="1">
                  <c:v>0</c:v>
                </c:pt>
                <c:pt idx="2">
                  <c:v>89.421038695819547</c:v>
                </c:pt>
                <c:pt idx="3">
                  <c:v>150.07519251272925</c:v>
                </c:pt>
                <c:pt idx="4">
                  <c:v>193.94817678323122</c:v>
                </c:pt>
                <c:pt idx="5">
                  <c:v>246.88873285297453</c:v>
                </c:pt>
                <c:pt idx="6">
                  <c:v>260.53188426808265</c:v>
                </c:pt>
                <c:pt idx="7">
                  <c:v>275.04881923311689</c:v>
                </c:pt>
                <c:pt idx="8">
                  <c:v>286.86644224090224</c:v>
                </c:pt>
                <c:pt idx="9">
                  <c:v>300.0731165536742</c:v>
                </c:pt>
                <c:pt idx="10">
                  <c:v>309.52039310758136</c:v>
                </c:pt>
                <c:pt idx="11">
                  <c:v>319.65665277163703</c:v>
                </c:pt>
                <c:pt idx="12">
                  <c:v>320.06545162043847</c:v>
                </c:pt>
                <c:pt idx="13">
                  <c:v>349.5831332030146</c:v>
                </c:pt>
                <c:pt idx="14">
                  <c:v>0</c:v>
                </c:pt>
              </c:numCache>
            </c:numRef>
          </c:val>
          <c:extLst>
            <c:ext xmlns:c16="http://schemas.microsoft.com/office/drawing/2014/chart" uri="{C3380CC4-5D6E-409C-BE32-E72D297353CC}">
              <c16:uniqueId val="{00000005-0F88-4378-A89B-6F50B9DB94C3}"/>
            </c:ext>
          </c:extLst>
        </c:ser>
        <c:ser>
          <c:idx val="6"/>
          <c:order val="6"/>
          <c:tx>
            <c:strRef>
              <c:f>'4-P-I_map'!$V$14</c:f>
              <c:strCache>
                <c:ptCount val="1"/>
                <c:pt idx="0">
                  <c:v>-5℃</c:v>
                </c:pt>
              </c:strCache>
            </c:strRef>
          </c:tx>
          <c:spPr>
            <a:solidFill>
              <a:schemeClr val="accent2">
                <a:lumMod val="80000"/>
                <a:lumOff val="20000"/>
              </a:schemeClr>
            </a:solidFill>
            <a:ln/>
            <a:effectLst/>
            <a:sp3d/>
          </c:spP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'4-P-I_map'!$W$14:$AK$14</c:f>
              <c:numCache>
                <c:formatCode>0.0_ </c:formatCode>
                <c:ptCount val="15"/>
                <c:pt idx="0">
                  <c:v>0</c:v>
                </c:pt>
                <c:pt idx="1">
                  <c:v>0</c:v>
                </c:pt>
                <c:pt idx="2">
                  <c:v>109.10113019849119</c:v>
                </c:pt>
                <c:pt idx="3">
                  <c:v>184.82363142369795</c:v>
                </c:pt>
                <c:pt idx="4">
                  <c:v>240.9134387509236</c:v>
                </c:pt>
                <c:pt idx="5">
                  <c:v>309.27063410930793</c:v>
                </c:pt>
                <c:pt idx="6">
                  <c:v>325.94205105680874</c:v>
                </c:pt>
                <c:pt idx="7">
                  <c:v>343.61464027837184</c:v>
                </c:pt>
                <c:pt idx="8">
                  <c:v>358.25826619599673</c:v>
                </c:pt>
                <c:pt idx="9">
                  <c:v>374.61870992908547</c:v>
                </c:pt>
                <c:pt idx="10">
                  <c:v>386.26739115637901</c:v>
                </c:pt>
                <c:pt idx="11">
                  <c:v>398.75718614343276</c:v>
                </c:pt>
                <c:pt idx="12">
                  <c:v>399.26714417882272</c:v>
                </c:pt>
                <c:pt idx="13">
                  <c:v>436.0891140871251</c:v>
                </c:pt>
                <c:pt idx="14">
                  <c:v>0</c:v>
                </c:pt>
              </c:numCache>
            </c:numRef>
          </c:val>
          <c:extLst>
            <c:ext xmlns:c16="http://schemas.microsoft.com/office/drawing/2014/chart" uri="{C3380CC4-5D6E-409C-BE32-E72D297353CC}">
              <c16:uniqueId val="{00000006-0F88-4378-A89B-6F50B9DB94C3}"/>
            </c:ext>
          </c:extLst>
        </c:ser>
        <c:ser>
          <c:idx val="7"/>
          <c:order val="7"/>
          <c:tx>
            <c:strRef>
              <c:f>'4-P-I_map'!$V$15</c:f>
              <c:strCache>
                <c:ptCount val="1"/>
                <c:pt idx="0">
                  <c:v>0℃</c:v>
                </c:pt>
              </c:strCache>
            </c:strRef>
          </c:tx>
          <c:spPr>
            <a:solidFill>
              <a:schemeClr val="accent4">
                <a:lumMod val="80000"/>
                <a:lumOff val="20000"/>
              </a:schemeClr>
            </a:solidFill>
            <a:ln/>
            <a:effectLst/>
            <a:sp3d/>
          </c:spP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'4-P-I_map'!$W$15:$AK$15</c:f>
              <c:numCache>
                <c:formatCode>0.0_ </c:formatCode>
                <c:ptCount val="15"/>
                <c:pt idx="0">
                  <c:v>0</c:v>
                </c:pt>
                <c:pt idx="1">
                  <c:v>0</c:v>
                </c:pt>
                <c:pt idx="2">
                  <c:v>120.79932254541455</c:v>
                </c:pt>
                <c:pt idx="3">
                  <c:v>207.6793781334807</c:v>
                </c:pt>
                <c:pt idx="4">
                  <c:v>273.7756067916747</c:v>
                </c:pt>
                <c:pt idx="5">
                  <c:v>372.59995505475774</c:v>
                </c:pt>
                <c:pt idx="6">
                  <c:v>398.76493503910035</c:v>
                </c:pt>
                <c:pt idx="7">
                  <c:v>419.7537724287331</c:v>
                </c:pt>
                <c:pt idx="8">
                  <c:v>437.38880304914551</c:v>
                </c:pt>
                <c:pt idx="9">
                  <c:v>457.08251452723681</c:v>
                </c:pt>
                <c:pt idx="10">
                  <c:v>470.98899380243603</c:v>
                </c:pt>
                <c:pt idx="11">
                  <c:v>485.8823871459125</c:v>
                </c:pt>
                <c:pt idx="12">
                  <c:v>486.50376686316827</c:v>
                </c:pt>
                <c:pt idx="13">
                  <c:v>531.37103762383981</c:v>
                </c:pt>
                <c:pt idx="14">
                  <c:v>0</c:v>
                </c:pt>
              </c:numCache>
            </c:numRef>
          </c:val>
          <c:extLst>
            <c:ext xmlns:c16="http://schemas.microsoft.com/office/drawing/2014/chart" uri="{C3380CC4-5D6E-409C-BE32-E72D297353CC}">
              <c16:uniqueId val="{00000007-0F88-4378-A89B-6F50B9DB94C3}"/>
            </c:ext>
          </c:extLst>
        </c:ser>
        <c:ser>
          <c:idx val="8"/>
          <c:order val="8"/>
          <c:tx>
            <c:strRef>
              <c:f>'4-P-I_map'!$V$16</c:f>
              <c:strCache>
                <c:ptCount val="1"/>
                <c:pt idx="0">
                  <c:v>5℃</c:v>
                </c:pt>
              </c:strCache>
            </c:strRef>
          </c:tx>
          <c:spPr>
            <a:solidFill>
              <a:schemeClr val="accent6">
                <a:lumMod val="80000"/>
                <a:lumOff val="20000"/>
              </a:schemeClr>
            </a:solidFill>
            <a:ln/>
            <a:effectLst/>
            <a:sp3d/>
          </c:spP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'4-P-I_map'!$W$16:$AK$16</c:f>
              <c:numCache>
                <c:formatCode>0.0_ </c:formatCode>
                <c:ptCount val="15"/>
                <c:pt idx="0">
                  <c:v>0</c:v>
                </c:pt>
                <c:pt idx="1">
                  <c:v>0</c:v>
                </c:pt>
                <c:pt idx="2">
                  <c:v>171.23427282505358</c:v>
                </c:pt>
                <c:pt idx="3">
                  <c:v>228.37708602394909</c:v>
                </c:pt>
                <c:pt idx="4">
                  <c:v>304.20746450718724</c:v>
                </c:pt>
                <c:pt idx="5">
                  <c:v>418.76030632181835</c:v>
                </c:pt>
                <c:pt idx="6">
                  <c:v>478.01222709495681</c:v>
                </c:pt>
                <c:pt idx="7">
                  <c:v>502.38022054328303</c:v>
                </c:pt>
                <c:pt idx="8">
                  <c:v>523.06902191010909</c:v>
                </c:pt>
                <c:pt idx="9">
                  <c:v>546.15950995924845</c:v>
                </c:pt>
                <c:pt idx="10">
                  <c:v>562.27345960442506</c:v>
                </c:pt>
                <c:pt idx="11">
                  <c:v>579.50384914636288</c:v>
                </c:pt>
                <c:pt idx="12">
                  <c:v>580.24495840954569</c:v>
                </c:pt>
                <c:pt idx="13">
                  <c:v>633.75740667759351</c:v>
                </c:pt>
                <c:pt idx="14">
                  <c:v>0</c:v>
                </c:pt>
              </c:numCache>
            </c:numRef>
          </c:val>
          <c:extLst>
            <c:ext xmlns:c16="http://schemas.microsoft.com/office/drawing/2014/chart" uri="{C3380CC4-5D6E-409C-BE32-E72D297353CC}">
              <c16:uniqueId val="{00000008-0F88-4378-A89B-6F50B9DB94C3}"/>
            </c:ext>
          </c:extLst>
        </c:ser>
        <c:ser>
          <c:idx val="9"/>
          <c:order val="9"/>
          <c:tx>
            <c:strRef>
              <c:f>'4-P-I_map'!$V$17</c:f>
              <c:strCache>
                <c:ptCount val="1"/>
                <c:pt idx="0">
                  <c:v>10℃</c:v>
                </c:pt>
              </c:strCache>
            </c:strRef>
          </c:tx>
          <c:spPr>
            <a:solidFill>
              <a:schemeClr val="accent2">
                <a:lumMod val="80000"/>
              </a:schemeClr>
            </a:solidFill>
            <a:ln/>
            <a:effectLst/>
            <a:sp3d/>
          </c:spP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'4-P-I_map'!$W$17:$AK$17</c:f>
              <c:numCache>
                <c:formatCode>0.0_ </c:formatCode>
                <c:ptCount val="15"/>
                <c:pt idx="0">
                  <c:v>0</c:v>
                </c:pt>
                <c:pt idx="1">
                  <c:v>0</c:v>
                </c:pt>
                <c:pt idx="2">
                  <c:v>180.46950969858977</c:v>
                </c:pt>
                <c:pt idx="3">
                  <c:v>245.82623953458997</c:v>
                </c:pt>
                <c:pt idx="4">
                  <c:v>330.70918339871923</c:v>
                </c:pt>
                <c:pt idx="5">
                  <c:v>459.65470594996719</c:v>
                </c:pt>
                <c:pt idx="6">
                  <c:v>527.24294309004745</c:v>
                </c:pt>
                <c:pt idx="7">
                  <c:v>590.1415429343815</c:v>
                </c:pt>
                <c:pt idx="8">
                  <c:v>613.83363146340878</c:v>
                </c:pt>
                <c:pt idx="9">
                  <c:v>640.25840549409986</c:v>
                </c:pt>
                <c:pt idx="10">
                  <c:v>658.41774283005714</c:v>
                </c:pt>
                <c:pt idx="11">
                  <c:v>677.79783884544054</c:v>
                </c:pt>
                <c:pt idx="12">
                  <c:v>678.66465320340126</c:v>
                </c:pt>
                <c:pt idx="13">
                  <c:v>700</c:v>
                </c:pt>
                <c:pt idx="14">
                  <c:v>0</c:v>
                </c:pt>
              </c:numCache>
            </c:numRef>
          </c:val>
          <c:extLst>
            <c:ext xmlns:c16="http://schemas.microsoft.com/office/drawing/2014/chart" uri="{C3380CC4-5D6E-409C-BE32-E72D297353CC}">
              <c16:uniqueId val="{00000009-0F88-4378-A89B-6F50B9DB94C3}"/>
            </c:ext>
          </c:extLst>
        </c:ser>
        <c:ser>
          <c:idx val="10"/>
          <c:order val="10"/>
          <c:tx>
            <c:strRef>
              <c:f>'4-P-I_map'!$V$18</c:f>
              <c:strCache>
                <c:ptCount val="1"/>
                <c:pt idx="0">
                  <c:v>15℃</c:v>
                </c:pt>
              </c:strCache>
            </c:strRef>
          </c:tx>
          <c:spPr>
            <a:solidFill>
              <a:schemeClr val="accent4">
                <a:lumMod val="80000"/>
              </a:schemeClr>
            </a:solidFill>
            <a:ln/>
            <a:effectLst/>
            <a:sp3d/>
          </c:spP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'4-P-I_map'!$W$18:$AK$18</c:f>
              <c:numCache>
                <c:formatCode>0.0_ </c:formatCode>
                <c:ptCount val="15"/>
                <c:pt idx="0">
                  <c:v>0</c:v>
                </c:pt>
                <c:pt idx="1">
                  <c:v>0</c:v>
                </c:pt>
                <c:pt idx="2">
                  <c:v>185.60064993108929</c:v>
                </c:pt>
                <c:pt idx="3">
                  <c:v>258.95749221742625</c:v>
                </c:pt>
                <c:pt idx="4">
                  <c:v>351.81866514231433</c:v>
                </c:pt>
                <c:pt idx="5">
                  <c:v>493.03965309329453</c:v>
                </c:pt>
                <c:pt idx="6">
                  <c:v>555.36392430066462</c:v>
                </c:pt>
                <c:pt idx="7">
                  <c:v>644.19635154684545</c:v>
                </c:pt>
                <c:pt idx="8">
                  <c:v>700</c:v>
                </c:pt>
                <c:pt idx="9">
                  <c:v>700</c:v>
                </c:pt>
                <c:pt idx="10">
                  <c:v>700</c:v>
                </c:pt>
                <c:pt idx="11">
                  <c:v>700</c:v>
                </c:pt>
                <c:pt idx="12">
                  <c:v>700</c:v>
                </c:pt>
                <c:pt idx="13">
                  <c:v>700</c:v>
                </c:pt>
                <c:pt idx="14">
                  <c:v>0</c:v>
                </c:pt>
              </c:numCache>
            </c:numRef>
          </c:val>
          <c:extLst>
            <c:ext xmlns:c16="http://schemas.microsoft.com/office/drawing/2014/chart" uri="{C3380CC4-5D6E-409C-BE32-E72D297353CC}">
              <c16:uniqueId val="{0000000A-0F88-4378-A89B-6F50B9DB94C3}"/>
            </c:ext>
          </c:extLst>
        </c:ser>
        <c:ser>
          <c:idx val="11"/>
          <c:order val="11"/>
          <c:tx>
            <c:strRef>
              <c:f>'4-P-I_map'!$V$19</c:f>
              <c:strCache>
                <c:ptCount val="1"/>
                <c:pt idx="0">
                  <c:v>20℃</c:v>
                </c:pt>
              </c:strCache>
            </c:strRef>
          </c:tx>
          <c:spPr>
            <a:solidFill>
              <a:schemeClr val="accent6">
                <a:lumMod val="80000"/>
              </a:schemeClr>
            </a:solidFill>
            <a:ln/>
            <a:effectLst/>
            <a:sp3d/>
          </c:spP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'4-P-I_map'!$W$19:$AK$19</c:f>
              <c:numCache>
                <c:formatCode>0.0_ </c:formatCode>
                <c:ptCount val="15"/>
                <c:pt idx="0">
                  <c:v>0</c:v>
                </c:pt>
                <c:pt idx="1">
                  <c:v>0</c:v>
                </c:pt>
                <c:pt idx="2">
                  <c:v>207.9502330101609</c:v>
                </c:pt>
                <c:pt idx="3">
                  <c:v>296.76253584800844</c:v>
                </c:pt>
                <c:pt idx="4">
                  <c:v>403.70221610414535</c:v>
                </c:pt>
                <c:pt idx="5">
                  <c:v>566.97058140707759</c:v>
                </c:pt>
                <c:pt idx="6">
                  <c:v>623.18743801764276</c:v>
                </c:pt>
                <c:pt idx="7">
                  <c:v>700</c:v>
                </c:pt>
                <c:pt idx="8">
                  <c:v>700</c:v>
                </c:pt>
                <c:pt idx="9">
                  <c:v>700</c:v>
                </c:pt>
                <c:pt idx="10">
                  <c:v>700</c:v>
                </c:pt>
                <c:pt idx="11">
                  <c:v>700</c:v>
                </c:pt>
                <c:pt idx="12">
                  <c:v>700</c:v>
                </c:pt>
                <c:pt idx="13">
                  <c:v>700</c:v>
                </c:pt>
                <c:pt idx="14">
                  <c:v>0</c:v>
                </c:pt>
              </c:numCache>
            </c:numRef>
          </c:val>
          <c:extLst>
            <c:ext xmlns:c16="http://schemas.microsoft.com/office/drawing/2014/chart" uri="{C3380CC4-5D6E-409C-BE32-E72D297353CC}">
              <c16:uniqueId val="{0000000B-0F88-4378-A89B-6F50B9DB94C3}"/>
            </c:ext>
          </c:extLst>
        </c:ser>
        <c:ser>
          <c:idx val="12"/>
          <c:order val="12"/>
          <c:tx>
            <c:strRef>
              <c:f>'4-P-I_map'!$V$20</c:f>
              <c:strCache>
                <c:ptCount val="1"/>
                <c:pt idx="0">
                  <c:v>25℃</c:v>
                </c:pt>
              </c:strCache>
            </c:strRef>
          </c:tx>
          <c:spPr>
            <a:solidFill>
              <a:schemeClr val="accent2">
                <a:lumMod val="60000"/>
                <a:lumOff val="40000"/>
              </a:schemeClr>
            </a:solidFill>
            <a:ln/>
            <a:effectLst/>
            <a:sp3d/>
          </c:spP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'4-P-I_map'!$W$20:$AK$20</c:f>
              <c:numCache>
                <c:formatCode>0.0_ </c:formatCode>
                <c:ptCount val="15"/>
                <c:pt idx="0">
                  <c:v>0</c:v>
                </c:pt>
                <c:pt idx="1">
                  <c:v>0</c:v>
                </c:pt>
                <c:pt idx="2">
                  <c:v>229.99924830245328</c:v>
                </c:pt>
                <c:pt idx="3">
                  <c:v>336.32649432856147</c:v>
                </c:pt>
                <c:pt idx="4">
                  <c:v>457.64891067700972</c:v>
                </c:pt>
                <c:pt idx="5">
                  <c:v>643.0298418263061</c:v>
                </c:pt>
                <c:pt idx="6">
                  <c:v>687.21233428718006</c:v>
                </c:pt>
                <c:pt idx="7">
                  <c:v>700</c:v>
                </c:pt>
                <c:pt idx="8">
                  <c:v>700</c:v>
                </c:pt>
                <c:pt idx="9">
                  <c:v>700</c:v>
                </c:pt>
                <c:pt idx="10">
                  <c:v>700</c:v>
                </c:pt>
                <c:pt idx="11">
                  <c:v>700</c:v>
                </c:pt>
                <c:pt idx="12">
                  <c:v>700</c:v>
                </c:pt>
                <c:pt idx="13">
                  <c:v>700</c:v>
                </c:pt>
                <c:pt idx="14">
                  <c:v>0</c:v>
                </c:pt>
              </c:numCache>
            </c:numRef>
          </c:val>
          <c:extLst>
            <c:ext xmlns:c16="http://schemas.microsoft.com/office/drawing/2014/chart" uri="{C3380CC4-5D6E-409C-BE32-E72D297353CC}">
              <c16:uniqueId val="{0000000C-0F88-4378-A89B-6F50B9DB94C3}"/>
            </c:ext>
          </c:extLst>
        </c:ser>
        <c:ser>
          <c:idx val="13"/>
          <c:order val="13"/>
          <c:tx>
            <c:strRef>
              <c:f>'4-P-I_map'!$V$21</c:f>
              <c:strCache>
                <c:ptCount val="1"/>
                <c:pt idx="0">
                  <c:v>30℃</c:v>
                </c:pt>
              </c:strCache>
            </c:strRef>
          </c:tx>
          <c:spPr>
            <a:solidFill>
              <a:schemeClr val="accent4">
                <a:lumMod val="60000"/>
                <a:lumOff val="40000"/>
              </a:schemeClr>
            </a:solidFill>
            <a:ln/>
            <a:effectLst/>
            <a:sp3d/>
          </c:spP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'4-P-I_map'!$W$21:$AK$21</c:f>
              <c:numCache>
                <c:formatCode>0.0_ </c:formatCode>
                <c:ptCount val="15"/>
                <c:pt idx="0">
                  <c:v>0</c:v>
                </c:pt>
                <c:pt idx="1">
                  <c:v>0</c:v>
                </c:pt>
                <c:pt idx="2">
                  <c:v>229.99924830245328</c:v>
                </c:pt>
                <c:pt idx="3">
                  <c:v>336.32649432856147</c:v>
                </c:pt>
                <c:pt idx="4">
                  <c:v>457.64891067700972</c:v>
                </c:pt>
                <c:pt idx="5">
                  <c:v>643.0298418263061</c:v>
                </c:pt>
                <c:pt idx="6">
                  <c:v>687.21233428718006</c:v>
                </c:pt>
                <c:pt idx="7">
                  <c:v>700</c:v>
                </c:pt>
                <c:pt idx="8">
                  <c:v>700</c:v>
                </c:pt>
                <c:pt idx="9">
                  <c:v>700</c:v>
                </c:pt>
                <c:pt idx="10">
                  <c:v>700</c:v>
                </c:pt>
                <c:pt idx="11">
                  <c:v>700</c:v>
                </c:pt>
                <c:pt idx="12">
                  <c:v>700</c:v>
                </c:pt>
                <c:pt idx="13">
                  <c:v>700</c:v>
                </c:pt>
                <c:pt idx="14">
                  <c:v>0</c:v>
                </c:pt>
              </c:numCache>
            </c:numRef>
          </c:val>
          <c:extLst>
            <c:ext xmlns:c16="http://schemas.microsoft.com/office/drawing/2014/chart" uri="{C3380CC4-5D6E-409C-BE32-E72D297353CC}">
              <c16:uniqueId val="{0000000D-0F88-4378-A89B-6F50B9DB94C3}"/>
            </c:ext>
          </c:extLst>
        </c:ser>
        <c:ser>
          <c:idx val="14"/>
          <c:order val="14"/>
          <c:tx>
            <c:strRef>
              <c:f>'4-P-I_map'!$V$22</c:f>
              <c:strCache>
                <c:ptCount val="1"/>
                <c:pt idx="0">
                  <c:v>35℃</c:v>
                </c:pt>
              </c:strCache>
            </c:strRef>
          </c:tx>
          <c:spPr>
            <a:solidFill>
              <a:schemeClr val="accent6">
                <a:lumMod val="60000"/>
                <a:lumOff val="40000"/>
              </a:schemeClr>
            </a:solidFill>
            <a:ln/>
            <a:effectLst/>
            <a:sp3d/>
          </c:spP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'4-P-I_map'!$W$22:$AK$22</c:f>
              <c:numCache>
                <c:formatCode>0.0_ </c:formatCode>
                <c:ptCount val="15"/>
                <c:pt idx="0">
                  <c:v>0</c:v>
                </c:pt>
                <c:pt idx="1">
                  <c:v>0</c:v>
                </c:pt>
                <c:pt idx="2">
                  <c:v>229.99924830245328</c:v>
                </c:pt>
                <c:pt idx="3">
                  <c:v>336.32649432856147</c:v>
                </c:pt>
                <c:pt idx="4">
                  <c:v>457.64891067700972</c:v>
                </c:pt>
                <c:pt idx="5">
                  <c:v>643.0298418263061</c:v>
                </c:pt>
                <c:pt idx="6">
                  <c:v>667.42381247191463</c:v>
                </c:pt>
                <c:pt idx="7">
                  <c:v>667.42381247191463</c:v>
                </c:pt>
                <c:pt idx="8">
                  <c:v>667.42381247191463</c:v>
                </c:pt>
                <c:pt idx="9">
                  <c:v>667.42381247191463</c:v>
                </c:pt>
                <c:pt idx="10">
                  <c:v>667.42381247191463</c:v>
                </c:pt>
                <c:pt idx="11">
                  <c:v>667.42381247191463</c:v>
                </c:pt>
                <c:pt idx="12">
                  <c:v>667.42381247191463</c:v>
                </c:pt>
                <c:pt idx="13">
                  <c:v>667.42381247191463</c:v>
                </c:pt>
                <c:pt idx="14">
                  <c:v>0</c:v>
                </c:pt>
              </c:numCache>
            </c:numRef>
          </c:val>
          <c:extLst>
            <c:ext xmlns:c16="http://schemas.microsoft.com/office/drawing/2014/chart" uri="{C3380CC4-5D6E-409C-BE32-E72D297353CC}">
              <c16:uniqueId val="{0000000E-0F88-4378-A89B-6F50B9DB94C3}"/>
            </c:ext>
          </c:extLst>
        </c:ser>
        <c:ser>
          <c:idx val="15"/>
          <c:order val="15"/>
          <c:tx>
            <c:strRef>
              <c:f>'4-P-I_map'!$V$23</c:f>
              <c:strCache>
                <c:ptCount val="1"/>
                <c:pt idx="0">
                  <c:v>40℃</c:v>
                </c:pt>
              </c:strCache>
            </c:strRef>
          </c:tx>
          <c:spPr>
            <a:solidFill>
              <a:schemeClr val="accent2">
                <a:lumMod val="50000"/>
              </a:schemeClr>
            </a:solidFill>
            <a:ln/>
            <a:effectLst/>
            <a:sp3d/>
          </c:spP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'4-P-I_map'!$W$23:$AK$23</c:f>
              <c:numCache>
                <c:formatCode>0.0_ </c:formatCode>
                <c:ptCount val="15"/>
                <c:pt idx="0">
                  <c:v>0</c:v>
                </c:pt>
                <c:pt idx="1">
                  <c:v>0</c:v>
                </c:pt>
                <c:pt idx="2">
                  <c:v>183.99939864196264</c:v>
                </c:pt>
                <c:pt idx="3">
                  <c:v>269.06119546284918</c:v>
                </c:pt>
                <c:pt idx="4">
                  <c:v>366.11912854160778</c:v>
                </c:pt>
                <c:pt idx="5">
                  <c:v>514.42387346104488</c:v>
                </c:pt>
                <c:pt idx="6">
                  <c:v>549.76986742974407</c:v>
                </c:pt>
                <c:pt idx="7">
                  <c:v>600.86880580190416</c:v>
                </c:pt>
                <c:pt idx="8">
                  <c:v>633.17382361330363</c:v>
                </c:pt>
                <c:pt idx="9">
                  <c:v>633.17382361330363</c:v>
                </c:pt>
                <c:pt idx="10">
                  <c:v>633.17382361330363</c:v>
                </c:pt>
                <c:pt idx="11">
                  <c:v>633.17382361330363</c:v>
                </c:pt>
                <c:pt idx="12">
                  <c:v>633.17382361330363</c:v>
                </c:pt>
                <c:pt idx="13">
                  <c:v>633.17382361330363</c:v>
                </c:pt>
                <c:pt idx="14">
                  <c:v>0</c:v>
                </c:pt>
              </c:numCache>
            </c:numRef>
          </c:val>
          <c:extLst>
            <c:ext xmlns:c16="http://schemas.microsoft.com/office/drawing/2014/chart" uri="{C3380CC4-5D6E-409C-BE32-E72D297353CC}">
              <c16:uniqueId val="{0000000F-0F88-4378-A89B-6F50B9DB94C3}"/>
            </c:ext>
          </c:extLst>
        </c:ser>
        <c:ser>
          <c:idx val="16"/>
          <c:order val="16"/>
          <c:tx>
            <c:strRef>
              <c:f>'4-P-I_map'!$V$24</c:f>
              <c:strCache>
                <c:ptCount val="1"/>
                <c:pt idx="0">
                  <c:v>45℃</c:v>
                </c:pt>
              </c:strCache>
            </c:strRef>
          </c:tx>
          <c:spPr>
            <a:solidFill>
              <a:schemeClr val="accent4">
                <a:lumMod val="50000"/>
              </a:schemeClr>
            </a:solidFill>
            <a:ln/>
            <a:effectLst/>
            <a:sp3d/>
          </c:spP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'4-P-I_map'!$W$24:$AK$24</c:f>
              <c:numCache>
                <c:formatCode>0.0_ </c:formatCode>
                <c:ptCount val="15"/>
                <c:pt idx="0">
                  <c:v>0</c:v>
                </c:pt>
                <c:pt idx="1">
                  <c:v>0</c:v>
                </c:pt>
                <c:pt idx="2">
                  <c:v>160.99947381171728</c:v>
                </c:pt>
                <c:pt idx="3">
                  <c:v>235.42854602999302</c:v>
                </c:pt>
                <c:pt idx="4">
                  <c:v>320.35423747390678</c:v>
                </c:pt>
                <c:pt idx="5">
                  <c:v>450.12088927841421</c:v>
                </c:pt>
                <c:pt idx="6">
                  <c:v>481.04863400102602</c:v>
                </c:pt>
                <c:pt idx="7">
                  <c:v>525.76020507666601</c:v>
                </c:pt>
                <c:pt idx="8">
                  <c:v>589.85026438317868</c:v>
                </c:pt>
                <c:pt idx="9">
                  <c:v>596.96200579570927</c:v>
                </c:pt>
                <c:pt idx="10">
                  <c:v>596.96200579570927</c:v>
                </c:pt>
                <c:pt idx="11">
                  <c:v>596.96200579570927</c:v>
                </c:pt>
                <c:pt idx="12">
                  <c:v>596.96200579570927</c:v>
                </c:pt>
                <c:pt idx="13">
                  <c:v>596.96200579570927</c:v>
                </c:pt>
                <c:pt idx="14">
                  <c:v>0</c:v>
                </c:pt>
              </c:numCache>
            </c:numRef>
          </c:val>
          <c:extLst>
            <c:ext xmlns:c16="http://schemas.microsoft.com/office/drawing/2014/chart" uri="{C3380CC4-5D6E-409C-BE32-E72D297353CC}">
              <c16:uniqueId val="{00000010-0F88-4378-A89B-6F50B9DB94C3}"/>
            </c:ext>
          </c:extLst>
        </c:ser>
        <c:ser>
          <c:idx val="17"/>
          <c:order val="17"/>
          <c:tx>
            <c:strRef>
              <c:f>'4-P-I_map'!$V$25</c:f>
              <c:strCache>
                <c:ptCount val="1"/>
                <c:pt idx="0">
                  <c:v>50℃</c:v>
                </c:pt>
              </c:strCache>
            </c:strRef>
          </c:tx>
          <c:spPr>
            <a:solidFill>
              <a:schemeClr val="accent6">
                <a:lumMod val="50000"/>
              </a:schemeClr>
            </a:solidFill>
            <a:ln/>
            <a:effectLst/>
            <a:sp3d/>
          </c:spP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'4-P-I_map'!$W$25:$AK$25</c:f>
              <c:numCache>
                <c:formatCode>0.0_ </c:formatCode>
                <c:ptCount val="15"/>
                <c:pt idx="0">
                  <c:v>0</c:v>
                </c:pt>
                <c:pt idx="1">
                  <c:v>0</c:v>
                </c:pt>
                <c:pt idx="2">
                  <c:v>137.99954898147197</c:v>
                </c:pt>
                <c:pt idx="3">
                  <c:v>201.79589659713687</c:v>
                </c:pt>
                <c:pt idx="4">
                  <c:v>274.58934640620583</c:v>
                </c:pt>
                <c:pt idx="5">
                  <c:v>385.81790509578366</c:v>
                </c:pt>
                <c:pt idx="6">
                  <c:v>412.32740057230802</c:v>
                </c:pt>
                <c:pt idx="7">
                  <c:v>450.65160435142803</c:v>
                </c:pt>
                <c:pt idx="8">
                  <c:v>505.58594089986747</c:v>
                </c:pt>
                <c:pt idx="9">
                  <c:v>557.39157875687988</c:v>
                </c:pt>
                <c:pt idx="10">
                  <c:v>558.40682465222596</c:v>
                </c:pt>
                <c:pt idx="11">
                  <c:v>558.40682465222596</c:v>
                </c:pt>
                <c:pt idx="12">
                  <c:v>558.40682465222596</c:v>
                </c:pt>
                <c:pt idx="13">
                  <c:v>558.40682465222596</c:v>
                </c:pt>
                <c:pt idx="14">
                  <c:v>0</c:v>
                </c:pt>
              </c:numCache>
            </c:numRef>
          </c:val>
          <c:extLst>
            <c:ext xmlns:c16="http://schemas.microsoft.com/office/drawing/2014/chart" uri="{C3380CC4-5D6E-409C-BE32-E72D297353CC}">
              <c16:uniqueId val="{00000011-0F88-4378-A89B-6F50B9DB94C3}"/>
            </c:ext>
          </c:extLst>
        </c:ser>
        <c:ser>
          <c:idx val="18"/>
          <c:order val="18"/>
          <c:tx>
            <c:strRef>
              <c:f>'4-P-I_map'!$V$26</c:f>
              <c:strCache>
                <c:ptCount val="1"/>
                <c:pt idx="0">
                  <c:v>55℃</c:v>
                </c:pt>
              </c:strCache>
            </c:strRef>
          </c:tx>
          <c:spPr>
            <a:solidFill>
              <a:schemeClr val="accent2">
                <a:lumMod val="70000"/>
                <a:lumOff val="30000"/>
              </a:schemeClr>
            </a:solidFill>
            <a:ln/>
            <a:effectLst/>
            <a:sp3d/>
          </c:spP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'4-P-I_map'!$W$26:$AK$26</c:f>
              <c:numCache>
                <c:formatCode>0.0_ </c:formatCode>
                <c:ptCount val="15"/>
                <c:pt idx="0">
                  <c:v>0</c:v>
                </c:pt>
                <c:pt idx="1">
                  <c:v>0</c:v>
                </c:pt>
                <c:pt idx="2">
                  <c:v>20.526000000000003</c:v>
                </c:pt>
                <c:pt idx="3">
                  <c:v>20.526000000000003</c:v>
                </c:pt>
                <c:pt idx="4">
                  <c:v>20.526000000000003</c:v>
                </c:pt>
                <c:pt idx="5">
                  <c:v>20.526000000000003</c:v>
                </c:pt>
                <c:pt idx="6">
                  <c:v>20.526000000000003</c:v>
                </c:pt>
                <c:pt idx="7">
                  <c:v>20.526000000000003</c:v>
                </c:pt>
                <c:pt idx="8">
                  <c:v>20.526000000000003</c:v>
                </c:pt>
                <c:pt idx="9">
                  <c:v>20.526000000000003</c:v>
                </c:pt>
                <c:pt idx="10">
                  <c:v>20.526000000000003</c:v>
                </c:pt>
                <c:pt idx="11">
                  <c:v>20.526000000000003</c:v>
                </c:pt>
                <c:pt idx="12">
                  <c:v>20.526000000000003</c:v>
                </c:pt>
                <c:pt idx="13">
                  <c:v>20.526000000000003</c:v>
                </c:pt>
                <c:pt idx="14">
                  <c:v>0</c:v>
                </c:pt>
              </c:numCache>
            </c:numRef>
          </c:val>
          <c:extLst>
            <c:ext xmlns:c16="http://schemas.microsoft.com/office/drawing/2014/chart" uri="{C3380CC4-5D6E-409C-BE32-E72D297353CC}">
              <c16:uniqueId val="{00000012-0F88-4378-A89B-6F50B9DB94C3}"/>
            </c:ext>
          </c:extLst>
        </c:ser>
        <c:ser>
          <c:idx val="19"/>
          <c:order val="19"/>
          <c:tx>
            <c:strRef>
              <c:f>'4-P-I_map'!$V$27</c:f>
              <c:strCache>
                <c:ptCount val="1"/>
                <c:pt idx="0">
                  <c:v>60℃</c:v>
                </c:pt>
              </c:strCache>
            </c:strRef>
          </c:tx>
          <c:spPr>
            <a:solidFill>
              <a:schemeClr val="accent4">
                <a:lumMod val="70000"/>
                <a:lumOff val="30000"/>
              </a:schemeClr>
            </a:solidFill>
            <a:ln/>
            <a:effectLst/>
            <a:sp3d/>
          </c:spPr>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'4-P-I_map'!$W$27:$AK$27</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0F88-4378-A89B-6F50B9DB94C3}"/>
            </c:ext>
          </c:extLst>
        </c:ser>
        <c:ser>
          <c:idx val="20"/>
          <c:order val="20"/>
          <c:tx>
            <c:strRef>
              <c:f>'4-P-I_map'!$V$28</c:f>
              <c:strCache>
                <c:ptCount val="1"/>
                <c:pt idx="0">
                  <c:v>65℃</c:v>
                </c:pt>
              </c:strCache>
            </c:strRef>
          </c:tx>
          <c:cat>
            <c:strRef>
              <c:f>'4-P-I_map'!$W$7:$AK$7</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'4-P-I_map'!$W$28:$AK$28</c:f>
              <c:numCache>
                <c:formatCode>[Red][&lt;0]"NA";0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0F88-4378-A89B-6F50B9DB94C3}"/>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573331328"/>
        <c:axId val="573332864"/>
        <c:axId val="746044928"/>
      </c:surface3DChart>
      <c:catAx>
        <c:axId val="573331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332864"/>
        <c:crosses val="autoZero"/>
        <c:auto val="1"/>
        <c:lblAlgn val="ctr"/>
        <c:lblOffset val="100"/>
        <c:noMultiLvlLbl val="0"/>
      </c:catAx>
      <c:valAx>
        <c:axId val="573332864"/>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331328"/>
        <c:crosses val="autoZero"/>
        <c:crossBetween val="midCat"/>
      </c:valAx>
      <c:serAx>
        <c:axId val="74604492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332864"/>
        <c:crosses val="autoZero"/>
      </c:serAx>
      <c:spPr>
        <a:noFill/>
        <a:ln>
          <a:noFill/>
        </a:ln>
        <a:effectLst/>
      </c:spPr>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5"/>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'4-P-I_map'!$D$51</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'4-P-I_map'!$E$51:$S$51</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AFF6-43DE-9AB4-5CE4A9F4C839}"/>
            </c:ext>
          </c:extLst>
        </c:ser>
        <c:ser>
          <c:idx val="1"/>
          <c:order val="1"/>
          <c:tx>
            <c:strRef>
              <c:f>'4-P-I_map'!$D$52</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'4-P-I_map'!$E$52:$S$52</c:f>
              <c:numCache>
                <c:formatCode>0.0_ </c:formatCode>
                <c:ptCount val="15"/>
                <c:pt idx="0">
                  <c:v>0</c:v>
                </c:pt>
                <c:pt idx="1">
                  <c:v>0.78638171300016413</c:v>
                </c:pt>
                <c:pt idx="2">
                  <c:v>0.84921952049251659</c:v>
                </c:pt>
                <c:pt idx="3">
                  <c:v>0.71197230975372183</c:v>
                </c:pt>
                <c:pt idx="4">
                  <c:v>0.56985327459677881</c:v>
                </c:pt>
                <c:pt idx="5">
                  <c:v>0.45684465162643823</c:v>
                </c:pt>
                <c:pt idx="6">
                  <c:v>0.33848949568583225</c:v>
                </c:pt>
                <c:pt idx="7">
                  <c:v>0.33241056662016466</c:v>
                </c:pt>
                <c:pt idx="8">
                  <c:v>0.33415331634258638</c:v>
                </c:pt>
                <c:pt idx="9">
                  <c:v>0.29737127071424418</c:v>
                </c:pt>
                <c:pt idx="10">
                  <c:v>0.23793990988067126</c:v>
                </c:pt>
                <c:pt idx="11">
                  <c:v>0.21420704185832229</c:v>
                </c:pt>
                <c:pt idx="12">
                  <c:v>0.16073731484773188</c:v>
                </c:pt>
                <c:pt idx="13">
                  <c:v>0</c:v>
                </c:pt>
                <c:pt idx="14">
                  <c:v>0</c:v>
                </c:pt>
              </c:numCache>
            </c:numRef>
          </c:val>
          <c:smooth val="0"/>
          <c:extLst>
            <c:ext xmlns:c16="http://schemas.microsoft.com/office/drawing/2014/chart" uri="{C3380CC4-5D6E-409C-BE32-E72D297353CC}">
              <c16:uniqueId val="{00000001-AFF6-43DE-9AB4-5CE4A9F4C839}"/>
            </c:ext>
          </c:extLst>
        </c:ser>
        <c:ser>
          <c:idx val="2"/>
          <c:order val="2"/>
          <c:tx>
            <c:strRef>
              <c:f>'4-P-I_map'!$D$53</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'4-P-I_map'!$E$53:$S$53</c:f>
              <c:numCache>
                <c:formatCode>0.0_ </c:formatCode>
                <c:ptCount val="15"/>
                <c:pt idx="0">
                  <c:v>0</c:v>
                </c:pt>
                <c:pt idx="1">
                  <c:v>1.5727634260003283</c:v>
                </c:pt>
                <c:pt idx="2">
                  <c:v>1.6984390409850332</c:v>
                </c:pt>
                <c:pt idx="3">
                  <c:v>1.4239446195074437</c:v>
                </c:pt>
                <c:pt idx="4">
                  <c:v>1.1397065491935576</c:v>
                </c:pt>
                <c:pt idx="5">
                  <c:v>0.91368930325287645</c:v>
                </c:pt>
                <c:pt idx="6">
                  <c:v>0.67697899137166451</c:v>
                </c:pt>
                <c:pt idx="7">
                  <c:v>0.66482113324032932</c:v>
                </c:pt>
                <c:pt idx="8">
                  <c:v>0.66830663268517276</c:v>
                </c:pt>
                <c:pt idx="9">
                  <c:v>0.59474254142848837</c:v>
                </c:pt>
                <c:pt idx="10">
                  <c:v>0.47587981976134253</c:v>
                </c:pt>
                <c:pt idx="11">
                  <c:v>0.42841408371664458</c:v>
                </c:pt>
                <c:pt idx="12">
                  <c:v>0.32147462969546375</c:v>
                </c:pt>
                <c:pt idx="13">
                  <c:v>0</c:v>
                </c:pt>
                <c:pt idx="14">
                  <c:v>0</c:v>
                </c:pt>
              </c:numCache>
            </c:numRef>
          </c:val>
          <c:smooth val="0"/>
          <c:extLst>
            <c:ext xmlns:c16="http://schemas.microsoft.com/office/drawing/2014/chart" uri="{C3380CC4-5D6E-409C-BE32-E72D297353CC}">
              <c16:uniqueId val="{00000002-AFF6-43DE-9AB4-5CE4A9F4C839}"/>
            </c:ext>
          </c:extLst>
        </c:ser>
        <c:ser>
          <c:idx val="3"/>
          <c:order val="3"/>
          <c:tx>
            <c:strRef>
              <c:f>'4-P-I_map'!$D$54</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'4-P-I_map'!$E$54:$S$54</c:f>
              <c:numCache>
                <c:formatCode>0.0_ </c:formatCode>
                <c:ptCount val="15"/>
                <c:pt idx="0">
                  <c:v>0</c:v>
                </c:pt>
                <c:pt idx="1">
                  <c:v>3.1455268520006565</c:v>
                </c:pt>
                <c:pt idx="2">
                  <c:v>3.3968780819700664</c:v>
                </c:pt>
                <c:pt idx="3">
                  <c:v>2.8478892390148873</c:v>
                </c:pt>
                <c:pt idx="4">
                  <c:v>2.2794130983871153</c:v>
                </c:pt>
                <c:pt idx="5">
                  <c:v>1.8273786065057529</c:v>
                </c:pt>
                <c:pt idx="6">
                  <c:v>1.353957982743329</c:v>
                </c:pt>
                <c:pt idx="7">
                  <c:v>1.3296422664806586</c:v>
                </c:pt>
                <c:pt idx="8">
                  <c:v>1.3366132653703455</c:v>
                </c:pt>
                <c:pt idx="9">
                  <c:v>1.1894850828569767</c:v>
                </c:pt>
                <c:pt idx="10">
                  <c:v>0.95175963952268505</c:v>
                </c:pt>
                <c:pt idx="11">
                  <c:v>0.85682816743328916</c:v>
                </c:pt>
                <c:pt idx="12">
                  <c:v>0.64294925939092751</c:v>
                </c:pt>
                <c:pt idx="13">
                  <c:v>0</c:v>
                </c:pt>
                <c:pt idx="14">
                  <c:v>0</c:v>
                </c:pt>
              </c:numCache>
            </c:numRef>
          </c:val>
          <c:smooth val="0"/>
          <c:extLst>
            <c:ext xmlns:c16="http://schemas.microsoft.com/office/drawing/2014/chart" uri="{C3380CC4-5D6E-409C-BE32-E72D297353CC}">
              <c16:uniqueId val="{00000003-AFF6-43DE-9AB4-5CE4A9F4C839}"/>
            </c:ext>
          </c:extLst>
        </c:ser>
        <c:ser>
          <c:idx val="4"/>
          <c:order val="4"/>
          <c:tx>
            <c:strRef>
              <c:f>'4-P-I_map'!$D$55</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'4-P-I_map'!$E$55:$S$55</c:f>
              <c:numCache>
                <c:formatCode>0.0_ </c:formatCode>
                <c:ptCount val="15"/>
                <c:pt idx="0">
                  <c:v>0</c:v>
                </c:pt>
                <c:pt idx="1">
                  <c:v>5.5474070534928863</c:v>
                </c:pt>
                <c:pt idx="2">
                  <c:v>5.9906865585301965</c:v>
                </c:pt>
                <c:pt idx="3">
                  <c:v>5.0372183508585833</c:v>
                </c:pt>
                <c:pt idx="4">
                  <c:v>4.0497973021186828</c:v>
                </c:pt>
                <c:pt idx="5">
                  <c:v>3.388902733734442</c:v>
                </c:pt>
                <c:pt idx="6">
                  <c:v>2.6904102205024358</c:v>
                </c:pt>
                <c:pt idx="7">
                  <c:v>2.2881710441132563</c:v>
                </c:pt>
                <c:pt idx="8">
                  <c:v>2.300167381932861</c:v>
                </c:pt>
                <c:pt idx="9">
                  <c:v>2.2067090095265049</c:v>
                </c:pt>
                <c:pt idx="10">
                  <c:v>1.7656855068698172</c:v>
                </c:pt>
                <c:pt idx="11">
                  <c:v>1.5895705326121092</c:v>
                </c:pt>
                <c:pt idx="12">
                  <c:v>1.1927866467720547</c:v>
                </c:pt>
                <c:pt idx="13">
                  <c:v>0</c:v>
                </c:pt>
                <c:pt idx="14">
                  <c:v>0</c:v>
                </c:pt>
              </c:numCache>
            </c:numRef>
          </c:val>
          <c:smooth val="0"/>
          <c:extLst>
            <c:ext xmlns:c16="http://schemas.microsoft.com/office/drawing/2014/chart" uri="{C3380CC4-5D6E-409C-BE32-E72D297353CC}">
              <c16:uniqueId val="{00000004-AFF6-43DE-9AB4-5CE4A9F4C839}"/>
            </c:ext>
          </c:extLst>
        </c:ser>
        <c:ser>
          <c:idx val="5"/>
          <c:order val="5"/>
          <c:tx>
            <c:strRef>
              <c:f>'4-P-I_map'!$D$56</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'4-P-I_map'!$E$56:$S$56</c:f>
              <c:numCache>
                <c:formatCode>0.0_ </c:formatCode>
                <c:ptCount val="15"/>
                <c:pt idx="0">
                  <c:v>0</c:v>
                </c:pt>
                <c:pt idx="1">
                  <c:v>9.2962228880683693</c:v>
                </c:pt>
                <c:pt idx="2">
                  <c:v>10.039060945705552</c:v>
                </c:pt>
                <c:pt idx="3">
                  <c:v>8.4743447471208366</c:v>
                </c:pt>
                <c:pt idx="4">
                  <c:v>6.853663120802068</c:v>
                </c:pt>
                <c:pt idx="5">
                  <c:v>5.9648683931860074</c:v>
                </c:pt>
                <c:pt idx="6">
                  <c:v>5.0130883155649606</c:v>
                </c:pt>
                <c:pt idx="7">
                  <c:v>4.1505144225396737</c:v>
                </c:pt>
                <c:pt idx="8">
                  <c:v>3.9316633970013273</c:v>
                </c:pt>
                <c:pt idx="9">
                  <c:v>3.8101426509050569</c:v>
                </c:pt>
                <c:pt idx="10">
                  <c:v>3.0490409702746244</c:v>
                </c:pt>
                <c:pt idx="11">
                  <c:v>2.7449201232147389</c:v>
                </c:pt>
                <c:pt idx="12">
                  <c:v>2.0597412963149071</c:v>
                </c:pt>
                <c:pt idx="13">
                  <c:v>0</c:v>
                </c:pt>
                <c:pt idx="14">
                  <c:v>0</c:v>
                </c:pt>
              </c:numCache>
            </c:numRef>
          </c:val>
          <c:smooth val="0"/>
          <c:extLst>
            <c:ext xmlns:c16="http://schemas.microsoft.com/office/drawing/2014/chart" uri="{C3380CC4-5D6E-409C-BE32-E72D297353CC}">
              <c16:uniqueId val="{00000005-AFF6-43DE-9AB4-5CE4A9F4C839}"/>
            </c:ext>
          </c:extLst>
        </c:ser>
        <c:ser>
          <c:idx val="6"/>
          <c:order val="6"/>
          <c:tx>
            <c:strRef>
              <c:f>'4-P-I_map'!$D$57</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'4-P-I_map'!$E$57:$S$57</c:f>
              <c:numCache>
                <c:formatCode>0.0_ </c:formatCode>
                <c:ptCount val="15"/>
                <c:pt idx="0">
                  <c:v>0</c:v>
                </c:pt>
                <c:pt idx="1">
                  <c:v>14.869213052985614</c:v>
                </c:pt>
                <c:pt idx="2">
                  <c:v>16.057374898486323</c:v>
                </c:pt>
                <c:pt idx="3">
                  <c:v>13.619836089112276</c:v>
                </c:pt>
                <c:pt idx="4">
                  <c:v>11.09461807436807</c:v>
                </c:pt>
                <c:pt idx="5">
                  <c:v>9.9759670049740166</c:v>
                </c:pt>
                <c:pt idx="6">
                  <c:v>8.7562529199192447</c:v>
                </c:pt>
                <c:pt idx="7">
                  <c:v>7.5265679543396473</c:v>
                </c:pt>
                <c:pt idx="8">
                  <c:v>6.7767121154914625</c:v>
                </c:pt>
                <c:pt idx="9">
                  <c:v>6.0240537950174344</c:v>
                </c:pt>
                <c:pt idx="10">
                  <c:v>4.9337360063179378</c:v>
                </c:pt>
                <c:pt idx="11">
                  <c:v>4.4416298037318427</c:v>
                </c:pt>
                <c:pt idx="12">
                  <c:v>3.3329233343865305</c:v>
                </c:pt>
                <c:pt idx="13">
                  <c:v>0</c:v>
                </c:pt>
                <c:pt idx="14">
                  <c:v>0</c:v>
                </c:pt>
              </c:numCache>
            </c:numRef>
          </c:val>
          <c:smooth val="0"/>
          <c:extLst>
            <c:ext xmlns:c16="http://schemas.microsoft.com/office/drawing/2014/chart" uri="{C3380CC4-5D6E-409C-BE32-E72D297353CC}">
              <c16:uniqueId val="{00000006-AFF6-43DE-9AB4-5CE4A9F4C839}"/>
            </c:ext>
          </c:extLst>
        </c:ser>
        <c:ser>
          <c:idx val="7"/>
          <c:order val="7"/>
          <c:tx>
            <c:strRef>
              <c:f>'4-P-I_map'!$D$58</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'4-P-I_map'!$E$58:$S$58</c:f>
              <c:numCache>
                <c:formatCode>0.0_ </c:formatCode>
                <c:ptCount val="15"/>
                <c:pt idx="0">
                  <c:v>0</c:v>
                </c:pt>
                <c:pt idx="1">
                  <c:v>22.792208236469726</c:v>
                </c:pt>
                <c:pt idx="2">
                  <c:v>24.6134769280124</c:v>
                </c:pt>
                <c:pt idx="3">
                  <c:v>20.994398056189262</c:v>
                </c:pt>
                <c:pt idx="4">
                  <c:v>17.244224596155998</c:v>
                </c:pt>
                <c:pt idx="5">
                  <c:v>15.880576166427392</c:v>
                </c:pt>
                <c:pt idx="6">
                  <c:v>14.360897508450805</c:v>
                </c:pt>
                <c:pt idx="7">
                  <c:v>12.825795473950757</c:v>
                </c:pt>
                <c:pt idx="8">
                  <c:v>11.007423812083228</c:v>
                </c:pt>
                <c:pt idx="9">
                  <c:v>9.1776573615636305</c:v>
                </c:pt>
                <c:pt idx="10">
                  <c:v>7.5258315684556054</c:v>
                </c:pt>
                <c:pt idx="11">
                  <c:v>6.7751816776400693</c:v>
                </c:pt>
                <c:pt idx="12">
                  <c:v>5.0839809047440312</c:v>
                </c:pt>
                <c:pt idx="13">
                  <c:v>0</c:v>
                </c:pt>
                <c:pt idx="14">
                  <c:v>0</c:v>
                </c:pt>
              </c:numCache>
            </c:numRef>
          </c:val>
          <c:smooth val="0"/>
          <c:extLst>
            <c:ext xmlns:c16="http://schemas.microsoft.com/office/drawing/2014/chart" uri="{C3380CC4-5D6E-409C-BE32-E72D297353CC}">
              <c16:uniqueId val="{00000007-AFF6-43DE-9AB4-5CE4A9F4C839}"/>
            </c:ext>
          </c:extLst>
        </c:ser>
        <c:ser>
          <c:idx val="8"/>
          <c:order val="8"/>
          <c:tx>
            <c:strRef>
              <c:f>'4-P-I_map'!$D$59</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'4-P-I_map'!$E$59:$S$59</c:f>
              <c:numCache>
                <c:formatCode>0.0_ </c:formatCode>
                <c:ptCount val="15"/>
                <c:pt idx="0">
                  <c:v>0</c:v>
                </c:pt>
                <c:pt idx="1">
                  <c:v>33.603345449018072</c:v>
                </c:pt>
                <c:pt idx="2">
                  <c:v>36.288505235311277</c:v>
                </c:pt>
                <c:pt idx="3">
                  <c:v>31.149396483843717</c:v>
                </c:pt>
                <c:pt idx="4">
                  <c:v>25.421742519193273</c:v>
                </c:pt>
                <c:pt idx="5">
                  <c:v>22.911518112677452</c:v>
                </c:pt>
                <c:pt idx="6">
                  <c:v>21.705667262844596</c:v>
                </c:pt>
                <c:pt idx="7">
                  <c:v>20.226074567479838</c:v>
                </c:pt>
                <c:pt idx="8">
                  <c:v>16.882287196899341</c:v>
                </c:pt>
                <c:pt idx="9">
                  <c:v>13.514698863685062</c:v>
                </c:pt>
                <c:pt idx="10">
                  <c:v>10.880290265244867</c:v>
                </c:pt>
                <c:pt idx="11">
                  <c:v>9.7950562116579558</c:v>
                </c:pt>
                <c:pt idx="12">
                  <c:v>7.3500433066333732</c:v>
                </c:pt>
                <c:pt idx="13">
                  <c:v>0</c:v>
                </c:pt>
                <c:pt idx="14">
                  <c:v>0</c:v>
                </c:pt>
              </c:numCache>
            </c:numRef>
          </c:val>
          <c:smooth val="0"/>
          <c:extLst>
            <c:ext xmlns:c16="http://schemas.microsoft.com/office/drawing/2014/chart" uri="{C3380CC4-5D6E-409C-BE32-E72D297353CC}">
              <c16:uniqueId val="{00000008-AFF6-43DE-9AB4-5CE4A9F4C839}"/>
            </c:ext>
          </c:extLst>
        </c:ser>
        <c:ser>
          <c:idx val="9"/>
          <c:order val="9"/>
          <c:tx>
            <c:strRef>
              <c:f>'4-P-I_map'!$D$60</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'4-P-I_map'!$E$60:$S$60</c:f>
              <c:numCache>
                <c:formatCode>0.0_ </c:formatCode>
                <c:ptCount val="15"/>
                <c:pt idx="0">
                  <c:v>0</c:v>
                </c:pt>
                <c:pt idx="1">
                  <c:v>47.808468809046303</c:v>
                </c:pt>
                <c:pt idx="2">
                  <c:v>51.628724684612877</c:v>
                </c:pt>
                <c:pt idx="3">
                  <c:v>44.628377942516998</c:v>
                </c:pt>
                <c:pt idx="4">
                  <c:v>37.36969712868504</c:v>
                </c:pt>
                <c:pt idx="5">
                  <c:v>33.727628636261741</c:v>
                </c:pt>
                <c:pt idx="6">
                  <c:v>31.77473528658863</c:v>
                </c:pt>
                <c:pt idx="7">
                  <c:v>29.665407127033475</c:v>
                </c:pt>
                <c:pt idx="8">
                  <c:v>24.528565687667012</c:v>
                </c:pt>
                <c:pt idx="9">
                  <c:v>19.289533451711609</c:v>
                </c:pt>
                <c:pt idx="10">
                  <c:v>15.979820964795065</c:v>
                </c:pt>
                <c:pt idx="11">
                  <c:v>14.385943829309713</c:v>
                </c:pt>
                <c:pt idx="12">
                  <c:v>10.794967161737599</c:v>
                </c:pt>
                <c:pt idx="13">
                  <c:v>0</c:v>
                </c:pt>
                <c:pt idx="14">
                  <c:v>0</c:v>
                </c:pt>
              </c:numCache>
            </c:numRef>
          </c:val>
          <c:smooth val="0"/>
          <c:extLst>
            <c:ext xmlns:c16="http://schemas.microsoft.com/office/drawing/2014/chart" uri="{C3380CC4-5D6E-409C-BE32-E72D297353CC}">
              <c16:uniqueId val="{00000009-AFF6-43DE-9AB4-5CE4A9F4C839}"/>
            </c:ext>
          </c:extLst>
        </c:ser>
        <c:ser>
          <c:idx val="10"/>
          <c:order val="10"/>
          <c:tx>
            <c:strRef>
              <c:f>'4-P-I_map'!$D$61</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'4-P-I_map'!$E$61:$S$61</c:f>
              <c:numCache>
                <c:formatCode>0.0_ </c:formatCode>
                <c:ptCount val="15"/>
                <c:pt idx="0">
                  <c:v>0</c:v>
                </c:pt>
                <c:pt idx="1">
                  <c:v>65.833405622080051</c:v>
                </c:pt>
                <c:pt idx="2">
                  <c:v>70.499990964257321</c:v>
                </c:pt>
                <c:pt idx="3">
                  <c:v>60.80763162537977</c:v>
                </c:pt>
                <c:pt idx="4">
                  <c:v>49.707677633210238</c:v>
                </c:pt>
                <c:pt idx="5">
                  <c:v>44.784633240176689</c:v>
                </c:pt>
                <c:pt idx="6">
                  <c:v>41.886928350210553</c:v>
                </c:pt>
                <c:pt idx="7">
                  <c:v>38.801432702680472</c:v>
                </c:pt>
                <c:pt idx="8">
                  <c:v>33.884501578453971</c:v>
                </c:pt>
                <c:pt idx="9">
                  <c:v>26.304258516870227</c:v>
                </c:pt>
                <c:pt idx="10">
                  <c:v>21.047200981954784</c:v>
                </c:pt>
                <c:pt idx="11">
                  <c:v>18.947887573812807</c:v>
                </c:pt>
                <c:pt idx="12">
                  <c:v>14.218172027536674</c:v>
                </c:pt>
                <c:pt idx="13">
                  <c:v>0</c:v>
                </c:pt>
                <c:pt idx="14">
                  <c:v>0</c:v>
                </c:pt>
              </c:numCache>
            </c:numRef>
          </c:val>
          <c:smooth val="0"/>
          <c:extLst>
            <c:ext xmlns:c16="http://schemas.microsoft.com/office/drawing/2014/chart" uri="{C3380CC4-5D6E-409C-BE32-E72D297353CC}">
              <c16:uniqueId val="{0000000A-AFF6-43DE-9AB4-5CE4A9F4C839}"/>
            </c:ext>
          </c:extLst>
        </c:ser>
        <c:ser>
          <c:idx val="11"/>
          <c:order val="11"/>
          <c:tx>
            <c:strRef>
              <c:f>'4-P-I_map'!$D$62</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'4-P-I_map'!$E$62:$S$62</c:f>
              <c:numCache>
                <c:formatCode>0.0_ </c:formatCode>
                <c:ptCount val="15"/>
                <c:pt idx="0">
                  <c:v>0</c:v>
                </c:pt>
                <c:pt idx="1">
                  <c:v>87.978997560447155</c:v>
                </c:pt>
                <c:pt idx="2">
                  <c:v>88.12992305088369</c:v>
                </c:pt>
                <c:pt idx="3">
                  <c:v>77.062243724462178</c:v>
                </c:pt>
                <c:pt idx="4">
                  <c:v>63.802327289161624</c:v>
                </c:pt>
                <c:pt idx="5">
                  <c:v>57.408203995872093</c:v>
                </c:pt>
                <c:pt idx="6">
                  <c:v>53.226878316711613</c:v>
                </c:pt>
                <c:pt idx="7">
                  <c:v>48.837867217269689</c:v>
                </c:pt>
                <c:pt idx="8">
                  <c:v>42.490185414101944</c:v>
                </c:pt>
                <c:pt idx="9">
                  <c:v>33.272664806904203</c:v>
                </c:pt>
                <c:pt idx="10">
                  <c:v>26.622931148087357</c:v>
                </c:pt>
                <c:pt idx="11">
                  <c:v>23.967477039432307</c:v>
                </c:pt>
                <c:pt idx="12">
                  <c:v>17.98478644572786</c:v>
                </c:pt>
                <c:pt idx="13">
                  <c:v>0</c:v>
                </c:pt>
                <c:pt idx="14">
                  <c:v>0</c:v>
                </c:pt>
              </c:numCache>
            </c:numRef>
          </c:val>
          <c:smooth val="0"/>
          <c:extLst>
            <c:ext xmlns:c16="http://schemas.microsoft.com/office/drawing/2014/chart" uri="{C3380CC4-5D6E-409C-BE32-E72D297353CC}">
              <c16:uniqueId val="{0000000B-AFF6-43DE-9AB4-5CE4A9F4C839}"/>
            </c:ext>
          </c:extLst>
        </c:ser>
        <c:ser>
          <c:idx val="12"/>
          <c:order val="12"/>
          <c:tx>
            <c:strRef>
              <c:f>'4-P-I_map'!$D$63</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'4-P-I_map'!$E$63:$S$63</c:f>
              <c:numCache>
                <c:formatCode>0.0_ </c:formatCode>
                <c:ptCount val="15"/>
                <c:pt idx="0">
                  <c:v>0</c:v>
                </c:pt>
                <c:pt idx="1">
                  <c:v>114.38440889531336</c:v>
                </c:pt>
                <c:pt idx="2">
                  <c:v>119.9419697632523</c:v>
                </c:pt>
                <c:pt idx="3">
                  <c:v>106.41106422707544</c:v>
                </c:pt>
                <c:pt idx="4">
                  <c:v>89.271808983850562</c:v>
                </c:pt>
                <c:pt idx="5">
                  <c:v>80.167220933760831</c:v>
                </c:pt>
                <c:pt idx="6">
                  <c:v>73.584337539391257</c:v>
                </c:pt>
                <c:pt idx="7">
                  <c:v>65.810920961846875</c:v>
                </c:pt>
                <c:pt idx="8">
                  <c:v>56.753495282622204</c:v>
                </c:pt>
                <c:pt idx="9">
                  <c:v>45.634808881178849</c:v>
                </c:pt>
                <c:pt idx="10">
                  <c:v>36.514429543005726</c:v>
                </c:pt>
                <c:pt idx="11">
                  <c:v>32.872366562944414</c:v>
                </c:pt>
                <c:pt idx="12">
                  <c:v>24.347031786692096</c:v>
                </c:pt>
                <c:pt idx="13">
                  <c:v>0</c:v>
                </c:pt>
                <c:pt idx="14">
                  <c:v>0</c:v>
                </c:pt>
              </c:numCache>
            </c:numRef>
          </c:val>
          <c:smooth val="0"/>
          <c:extLst>
            <c:ext xmlns:c16="http://schemas.microsoft.com/office/drawing/2014/chart" uri="{C3380CC4-5D6E-409C-BE32-E72D297353CC}">
              <c16:uniqueId val="{0000000C-AFF6-43DE-9AB4-5CE4A9F4C839}"/>
            </c:ext>
          </c:extLst>
        </c:ser>
        <c:ser>
          <c:idx val="13"/>
          <c:order val="13"/>
          <c:tx>
            <c:strRef>
              <c:f>'4-P-I_map'!$D$64</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'4-P-I_map'!$E$64:$S$64</c:f>
              <c:numCache>
                <c:formatCode>0.0_ </c:formatCode>
                <c:ptCount val="15"/>
                <c:pt idx="0">
                  <c:v>0</c:v>
                </c:pt>
                <c:pt idx="1">
                  <c:v>127.56768363942632</c:v>
                </c:pt>
                <c:pt idx="2">
                  <c:v>119.9419697632523</c:v>
                </c:pt>
                <c:pt idx="3">
                  <c:v>106.41106422707544</c:v>
                </c:pt>
                <c:pt idx="4">
                  <c:v>89.271808983850562</c:v>
                </c:pt>
                <c:pt idx="5">
                  <c:v>80.167220933760831</c:v>
                </c:pt>
                <c:pt idx="6">
                  <c:v>73.584337539391257</c:v>
                </c:pt>
                <c:pt idx="7">
                  <c:v>66.773348358236021</c:v>
                </c:pt>
                <c:pt idx="8">
                  <c:v>57.804522095999737</c:v>
                </c:pt>
                <c:pt idx="9">
                  <c:v>45.634808881178849</c:v>
                </c:pt>
                <c:pt idx="10">
                  <c:v>36.514429543005726</c:v>
                </c:pt>
                <c:pt idx="11">
                  <c:v>32.872366562944414</c:v>
                </c:pt>
                <c:pt idx="12">
                  <c:v>24.347031786692096</c:v>
                </c:pt>
                <c:pt idx="13">
                  <c:v>0</c:v>
                </c:pt>
                <c:pt idx="14">
                  <c:v>0</c:v>
                </c:pt>
              </c:numCache>
            </c:numRef>
          </c:val>
          <c:smooth val="0"/>
          <c:extLst>
            <c:ext xmlns:c16="http://schemas.microsoft.com/office/drawing/2014/chart" uri="{C3380CC4-5D6E-409C-BE32-E72D297353CC}">
              <c16:uniqueId val="{0000000D-AFF6-43DE-9AB4-5CE4A9F4C839}"/>
            </c:ext>
          </c:extLst>
        </c:ser>
        <c:ser>
          <c:idx val="14"/>
          <c:order val="14"/>
          <c:tx>
            <c:strRef>
              <c:f>'4-P-I_map'!$D$65</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'4-P-I_map'!$E$65:$S$65</c:f>
              <c:numCache>
                <c:formatCode>0.0_ </c:formatCode>
                <c:ptCount val="15"/>
                <c:pt idx="0">
                  <c:v>0</c:v>
                </c:pt>
                <c:pt idx="1">
                  <c:v>127.56768363942632</c:v>
                </c:pt>
                <c:pt idx="2">
                  <c:v>119.9419697632523</c:v>
                </c:pt>
                <c:pt idx="3">
                  <c:v>106.41106422707544</c:v>
                </c:pt>
                <c:pt idx="4">
                  <c:v>89.271808983850562</c:v>
                </c:pt>
                <c:pt idx="5">
                  <c:v>80.167220933760831</c:v>
                </c:pt>
                <c:pt idx="6">
                  <c:v>73.584337539391257</c:v>
                </c:pt>
                <c:pt idx="7">
                  <c:v>66.773348358236021</c:v>
                </c:pt>
                <c:pt idx="8">
                  <c:v>57.804522095999737</c:v>
                </c:pt>
                <c:pt idx="9">
                  <c:v>45.634808881178849</c:v>
                </c:pt>
                <c:pt idx="10">
                  <c:v>36.514429543005726</c:v>
                </c:pt>
                <c:pt idx="11">
                  <c:v>32.872366562944414</c:v>
                </c:pt>
                <c:pt idx="12">
                  <c:v>24.347031786692096</c:v>
                </c:pt>
                <c:pt idx="13">
                  <c:v>0</c:v>
                </c:pt>
                <c:pt idx="14">
                  <c:v>0</c:v>
                </c:pt>
              </c:numCache>
            </c:numRef>
          </c:val>
          <c:smooth val="0"/>
          <c:extLst>
            <c:ext xmlns:c16="http://schemas.microsoft.com/office/drawing/2014/chart" uri="{C3380CC4-5D6E-409C-BE32-E72D297353CC}">
              <c16:uniqueId val="{0000000E-AFF6-43DE-9AB4-5CE4A9F4C839}"/>
            </c:ext>
          </c:extLst>
        </c:ser>
        <c:ser>
          <c:idx val="15"/>
          <c:order val="15"/>
          <c:tx>
            <c:strRef>
              <c:f>'4-P-I_map'!$D$66</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'4-P-I_map'!$E$66:$S$66</c:f>
              <c:numCache>
                <c:formatCode>0.0_ </c:formatCode>
                <c:ptCount val="15"/>
                <c:pt idx="0">
                  <c:v>0</c:v>
                </c:pt>
                <c:pt idx="1">
                  <c:v>102.05414691154107</c:v>
                </c:pt>
                <c:pt idx="2">
                  <c:v>95.953575810601805</c:v>
                </c:pt>
                <c:pt idx="3">
                  <c:v>85.128851381660354</c:v>
                </c:pt>
                <c:pt idx="4">
                  <c:v>71.417447187080455</c:v>
                </c:pt>
                <c:pt idx="5">
                  <c:v>64.133776747008653</c:v>
                </c:pt>
                <c:pt idx="6">
                  <c:v>58.867470031513008</c:v>
                </c:pt>
                <c:pt idx="7">
                  <c:v>53.418678686588819</c:v>
                </c:pt>
                <c:pt idx="8">
                  <c:v>46.243617676799794</c:v>
                </c:pt>
                <c:pt idx="9">
                  <c:v>36.507847104943082</c:v>
                </c:pt>
                <c:pt idx="10">
                  <c:v>29.211543634404578</c:v>
                </c:pt>
                <c:pt idx="11">
                  <c:v>26.297893250355539</c:v>
                </c:pt>
                <c:pt idx="12">
                  <c:v>19.477625429353679</c:v>
                </c:pt>
                <c:pt idx="13">
                  <c:v>0</c:v>
                </c:pt>
                <c:pt idx="14">
                  <c:v>0</c:v>
                </c:pt>
              </c:numCache>
            </c:numRef>
          </c:val>
          <c:smooth val="0"/>
          <c:extLst>
            <c:ext xmlns:c16="http://schemas.microsoft.com/office/drawing/2014/chart" uri="{C3380CC4-5D6E-409C-BE32-E72D297353CC}">
              <c16:uniqueId val="{0000000F-AFF6-43DE-9AB4-5CE4A9F4C839}"/>
            </c:ext>
          </c:extLst>
        </c:ser>
        <c:ser>
          <c:idx val="16"/>
          <c:order val="16"/>
          <c:tx>
            <c:strRef>
              <c:f>'4-P-I_map'!$D$67</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'4-P-I_map'!$E$67:$S$67</c:f>
              <c:numCache>
                <c:formatCode>0.0_ </c:formatCode>
                <c:ptCount val="15"/>
                <c:pt idx="0">
                  <c:v>0</c:v>
                </c:pt>
                <c:pt idx="1">
                  <c:v>89.297378547598427</c:v>
                </c:pt>
                <c:pt idx="2">
                  <c:v>83.959378834276606</c:v>
                </c:pt>
                <c:pt idx="3">
                  <c:v>74.487744958952803</c:v>
                </c:pt>
                <c:pt idx="4">
                  <c:v>62.490266288695388</c:v>
                </c:pt>
                <c:pt idx="5">
                  <c:v>56.117054653632572</c:v>
                </c:pt>
                <c:pt idx="6">
                  <c:v>51.50903627757387</c:v>
                </c:pt>
                <c:pt idx="7">
                  <c:v>46.741343850765219</c:v>
                </c:pt>
                <c:pt idx="8">
                  <c:v>40.463165467199815</c:v>
                </c:pt>
                <c:pt idx="9">
                  <c:v>31.944366216825188</c:v>
                </c:pt>
                <c:pt idx="10">
                  <c:v>25.560100680104007</c:v>
                </c:pt>
                <c:pt idx="11">
                  <c:v>23.010656594061093</c:v>
                </c:pt>
                <c:pt idx="12">
                  <c:v>17.042922250684466</c:v>
                </c:pt>
                <c:pt idx="13">
                  <c:v>0</c:v>
                </c:pt>
                <c:pt idx="14">
                  <c:v>0</c:v>
                </c:pt>
              </c:numCache>
            </c:numRef>
          </c:val>
          <c:smooth val="0"/>
          <c:extLst>
            <c:ext xmlns:c16="http://schemas.microsoft.com/office/drawing/2014/chart" uri="{C3380CC4-5D6E-409C-BE32-E72D297353CC}">
              <c16:uniqueId val="{00000010-AFF6-43DE-9AB4-5CE4A9F4C839}"/>
            </c:ext>
          </c:extLst>
        </c:ser>
        <c:ser>
          <c:idx val="17"/>
          <c:order val="17"/>
          <c:tx>
            <c:strRef>
              <c:f>'4-P-I_map'!$D$68</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'4-P-I_map'!$E$68:$S$68</c:f>
              <c:numCache>
                <c:formatCode>0.0_ </c:formatCode>
                <c:ptCount val="15"/>
                <c:pt idx="0">
                  <c:v>0</c:v>
                </c:pt>
                <c:pt idx="1">
                  <c:v>76.540610183655787</c:v>
                </c:pt>
                <c:pt idx="2">
                  <c:v>71.965181857951379</c:v>
                </c:pt>
                <c:pt idx="3">
                  <c:v>63.846638536245273</c:v>
                </c:pt>
                <c:pt idx="4">
                  <c:v>53.563085390310334</c:v>
                </c:pt>
                <c:pt idx="5">
                  <c:v>48.10033256025649</c:v>
                </c:pt>
                <c:pt idx="6">
                  <c:v>44.150602523634753</c:v>
                </c:pt>
                <c:pt idx="7">
                  <c:v>40.064009014941618</c:v>
                </c:pt>
                <c:pt idx="8">
                  <c:v>34.682713257599843</c:v>
                </c:pt>
                <c:pt idx="9">
                  <c:v>27.380885328707304</c:v>
                </c:pt>
                <c:pt idx="10">
                  <c:v>21.908657725803437</c:v>
                </c:pt>
                <c:pt idx="11">
                  <c:v>19.72341993776665</c:v>
                </c:pt>
                <c:pt idx="12">
                  <c:v>14.608219072015258</c:v>
                </c:pt>
                <c:pt idx="13">
                  <c:v>0</c:v>
                </c:pt>
                <c:pt idx="14">
                  <c:v>0</c:v>
                </c:pt>
              </c:numCache>
            </c:numRef>
          </c:val>
          <c:smooth val="0"/>
          <c:extLst>
            <c:ext xmlns:c16="http://schemas.microsoft.com/office/drawing/2014/chart" uri="{C3380CC4-5D6E-409C-BE32-E72D297353CC}">
              <c16:uniqueId val="{00000011-AFF6-43DE-9AB4-5CE4A9F4C839}"/>
            </c:ext>
          </c:extLst>
        </c:ser>
        <c:ser>
          <c:idx val="18"/>
          <c:order val="18"/>
          <c:tx>
            <c:strRef>
              <c:f>'4-P-I_map'!$D$70</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'4-P-I_map'!$E$70:$S$70</c:f>
              <c:numCache>
                <c:formatCode>0.0_ </c:formatCode>
                <c:ptCount val="15"/>
                <c:pt idx="0">
                  <c:v>0</c:v>
                </c:pt>
                <c:pt idx="1">
                  <c:v>5.8276392900000014</c:v>
                </c:pt>
                <c:pt idx="2">
                  <c:v>5.8276392900000014</c:v>
                </c:pt>
                <c:pt idx="3">
                  <c:v>5.8276392900000014</c:v>
                </c:pt>
                <c:pt idx="4">
                  <c:v>5.8276392900000014</c:v>
                </c:pt>
                <c:pt idx="5">
                  <c:v>5.8276392900000014</c:v>
                </c:pt>
                <c:pt idx="6">
                  <c:v>5.8276392900000014</c:v>
                </c:pt>
                <c:pt idx="7">
                  <c:v>5.8276392900000014</c:v>
                </c:pt>
                <c:pt idx="8">
                  <c:v>5.8276392900000014</c:v>
                </c:pt>
                <c:pt idx="9">
                  <c:v>5.8276392900000014</c:v>
                </c:pt>
                <c:pt idx="10">
                  <c:v>5.8276392900000014</c:v>
                </c:pt>
                <c:pt idx="11">
                  <c:v>5.8276392900000014</c:v>
                </c:pt>
                <c:pt idx="12">
                  <c:v>5.8276392900000014</c:v>
                </c:pt>
                <c:pt idx="13">
                  <c:v>0</c:v>
                </c:pt>
                <c:pt idx="14">
                  <c:v>0</c:v>
                </c:pt>
              </c:numCache>
            </c:numRef>
          </c:val>
          <c:smooth val="0"/>
          <c:extLst>
            <c:ext xmlns:c16="http://schemas.microsoft.com/office/drawing/2014/chart" uri="{C3380CC4-5D6E-409C-BE32-E72D297353CC}">
              <c16:uniqueId val="{00000012-AFF6-43DE-9AB4-5CE4A9F4C839}"/>
            </c:ext>
          </c:extLst>
        </c:ser>
        <c:ser>
          <c:idx val="19"/>
          <c:order val="19"/>
          <c:tx>
            <c:strRef>
              <c:f>'4-P-I_map'!$D$71</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'4-P-I_map'!$E$71:$S$71</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AFF6-43DE-9AB4-5CE4A9F4C839}"/>
            </c:ext>
          </c:extLst>
        </c:ser>
        <c:ser>
          <c:idx val="20"/>
          <c:order val="20"/>
          <c:tx>
            <c:strRef>
              <c:f>'4-P-I_map'!$D$72</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'4-P-I_map'!$E$72:$S$72</c:f>
              <c:numCache>
                <c:formatCode>[Red][&lt;0]"NA";0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AFF6-43DE-9AB4-5CE4A9F4C839}"/>
            </c:ext>
          </c:extLst>
        </c:ser>
        <c:dLbls>
          <c:showLegendKey val="0"/>
          <c:showVal val="0"/>
          <c:showCatName val="0"/>
          <c:showSerName val="0"/>
          <c:showPercent val="0"/>
          <c:showBubbleSize val="0"/>
        </c:dLbls>
        <c:marker val="1"/>
        <c:smooth val="0"/>
        <c:axId val="573385344"/>
        <c:axId val="573403904"/>
      </c:lineChart>
      <c:catAx>
        <c:axId val="57338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403904"/>
        <c:crosses val="autoZero"/>
        <c:auto val="1"/>
        <c:lblAlgn val="ctr"/>
        <c:lblOffset val="100"/>
        <c:noMultiLvlLbl val="0"/>
      </c:catAx>
      <c:valAx>
        <c:axId val="573403904"/>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385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100"/>
      <c:rotY val="2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'4-P-I_map'!$D$51</c:f>
              <c:strCache>
                <c:ptCount val="1"/>
                <c:pt idx="0">
                  <c:v>&lt; -30℃</c:v>
                </c:pt>
              </c:strCache>
            </c:strRef>
          </c:tx>
          <c:spPr>
            <a:solidFill>
              <a:schemeClr val="accent2"/>
            </a:solidFill>
            <a:ln/>
            <a:effectLst/>
            <a:sp3d/>
          </c:spP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'4-P-I_map'!$E$51:$S$51</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C4C3-466B-A6BB-1C61AA213DCC}"/>
            </c:ext>
          </c:extLst>
        </c:ser>
        <c:ser>
          <c:idx val="1"/>
          <c:order val="1"/>
          <c:tx>
            <c:strRef>
              <c:f>'4-P-I_map'!$D$52</c:f>
              <c:strCache>
                <c:ptCount val="1"/>
                <c:pt idx="0">
                  <c:v>-30℃</c:v>
                </c:pt>
              </c:strCache>
            </c:strRef>
          </c:tx>
          <c:spPr>
            <a:solidFill>
              <a:schemeClr val="accent4"/>
            </a:solidFill>
            <a:ln/>
            <a:effectLst/>
            <a:sp3d/>
          </c:spP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'4-P-I_map'!$E$52:$S$52</c:f>
              <c:numCache>
                <c:formatCode>0.0_ </c:formatCode>
                <c:ptCount val="15"/>
                <c:pt idx="0">
                  <c:v>0</c:v>
                </c:pt>
                <c:pt idx="1">
                  <c:v>0.78638171300016413</c:v>
                </c:pt>
                <c:pt idx="2">
                  <c:v>0.84921952049251659</c:v>
                </c:pt>
                <c:pt idx="3">
                  <c:v>0.71197230975372183</c:v>
                </c:pt>
                <c:pt idx="4">
                  <c:v>0.56985327459677881</c:v>
                </c:pt>
                <c:pt idx="5">
                  <c:v>0.45684465162643823</c:v>
                </c:pt>
                <c:pt idx="6">
                  <c:v>0.33848949568583225</c:v>
                </c:pt>
                <c:pt idx="7">
                  <c:v>0.33241056662016466</c:v>
                </c:pt>
                <c:pt idx="8">
                  <c:v>0.33415331634258638</c:v>
                </c:pt>
                <c:pt idx="9">
                  <c:v>0.29737127071424418</c:v>
                </c:pt>
                <c:pt idx="10">
                  <c:v>0.23793990988067126</c:v>
                </c:pt>
                <c:pt idx="11">
                  <c:v>0.21420704185832229</c:v>
                </c:pt>
                <c:pt idx="12">
                  <c:v>0.16073731484773188</c:v>
                </c:pt>
                <c:pt idx="13">
                  <c:v>0</c:v>
                </c:pt>
                <c:pt idx="14">
                  <c:v>0</c:v>
                </c:pt>
              </c:numCache>
            </c:numRef>
          </c:val>
          <c:extLst>
            <c:ext xmlns:c16="http://schemas.microsoft.com/office/drawing/2014/chart" uri="{C3380CC4-5D6E-409C-BE32-E72D297353CC}">
              <c16:uniqueId val="{00000001-C4C3-466B-A6BB-1C61AA213DCC}"/>
            </c:ext>
          </c:extLst>
        </c:ser>
        <c:ser>
          <c:idx val="2"/>
          <c:order val="2"/>
          <c:tx>
            <c:strRef>
              <c:f>'4-P-I_map'!$D$53</c:f>
              <c:strCache>
                <c:ptCount val="1"/>
                <c:pt idx="0">
                  <c:v>-25℃</c:v>
                </c:pt>
              </c:strCache>
            </c:strRef>
          </c:tx>
          <c:spPr>
            <a:solidFill>
              <a:schemeClr val="accent6"/>
            </a:solidFill>
            <a:ln/>
            <a:effectLst/>
            <a:sp3d/>
          </c:spP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'4-P-I_map'!$E$53:$S$53</c:f>
              <c:numCache>
                <c:formatCode>0.0_ </c:formatCode>
                <c:ptCount val="15"/>
                <c:pt idx="0">
                  <c:v>0</c:v>
                </c:pt>
                <c:pt idx="1">
                  <c:v>1.5727634260003283</c:v>
                </c:pt>
                <c:pt idx="2">
                  <c:v>1.6984390409850332</c:v>
                </c:pt>
                <c:pt idx="3">
                  <c:v>1.4239446195074437</c:v>
                </c:pt>
                <c:pt idx="4">
                  <c:v>1.1397065491935576</c:v>
                </c:pt>
                <c:pt idx="5">
                  <c:v>0.91368930325287645</c:v>
                </c:pt>
                <c:pt idx="6">
                  <c:v>0.67697899137166451</c:v>
                </c:pt>
                <c:pt idx="7">
                  <c:v>0.66482113324032932</c:v>
                </c:pt>
                <c:pt idx="8">
                  <c:v>0.66830663268517276</c:v>
                </c:pt>
                <c:pt idx="9">
                  <c:v>0.59474254142848837</c:v>
                </c:pt>
                <c:pt idx="10">
                  <c:v>0.47587981976134253</c:v>
                </c:pt>
                <c:pt idx="11">
                  <c:v>0.42841408371664458</c:v>
                </c:pt>
                <c:pt idx="12">
                  <c:v>0.32147462969546375</c:v>
                </c:pt>
                <c:pt idx="13">
                  <c:v>0</c:v>
                </c:pt>
                <c:pt idx="14">
                  <c:v>0</c:v>
                </c:pt>
              </c:numCache>
            </c:numRef>
          </c:val>
          <c:extLst>
            <c:ext xmlns:c16="http://schemas.microsoft.com/office/drawing/2014/chart" uri="{C3380CC4-5D6E-409C-BE32-E72D297353CC}">
              <c16:uniqueId val="{00000002-C4C3-466B-A6BB-1C61AA213DCC}"/>
            </c:ext>
          </c:extLst>
        </c:ser>
        <c:ser>
          <c:idx val="3"/>
          <c:order val="3"/>
          <c:tx>
            <c:strRef>
              <c:f>'4-P-I_map'!$D$54</c:f>
              <c:strCache>
                <c:ptCount val="1"/>
                <c:pt idx="0">
                  <c:v>-20℃</c:v>
                </c:pt>
              </c:strCache>
            </c:strRef>
          </c:tx>
          <c:spPr>
            <a:solidFill>
              <a:schemeClr val="accent2">
                <a:lumMod val="60000"/>
              </a:schemeClr>
            </a:solidFill>
            <a:ln/>
            <a:effectLst/>
            <a:sp3d/>
          </c:spP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'4-P-I_map'!$E$54:$S$54</c:f>
              <c:numCache>
                <c:formatCode>0.0_ </c:formatCode>
                <c:ptCount val="15"/>
                <c:pt idx="0">
                  <c:v>0</c:v>
                </c:pt>
                <c:pt idx="1">
                  <c:v>3.1455268520006565</c:v>
                </c:pt>
                <c:pt idx="2">
                  <c:v>3.3968780819700664</c:v>
                </c:pt>
                <c:pt idx="3">
                  <c:v>2.8478892390148873</c:v>
                </c:pt>
                <c:pt idx="4">
                  <c:v>2.2794130983871153</c:v>
                </c:pt>
                <c:pt idx="5">
                  <c:v>1.8273786065057529</c:v>
                </c:pt>
                <c:pt idx="6">
                  <c:v>1.353957982743329</c:v>
                </c:pt>
                <c:pt idx="7">
                  <c:v>1.3296422664806586</c:v>
                </c:pt>
                <c:pt idx="8">
                  <c:v>1.3366132653703455</c:v>
                </c:pt>
                <c:pt idx="9">
                  <c:v>1.1894850828569767</c:v>
                </c:pt>
                <c:pt idx="10">
                  <c:v>0.95175963952268505</c:v>
                </c:pt>
                <c:pt idx="11">
                  <c:v>0.85682816743328916</c:v>
                </c:pt>
                <c:pt idx="12">
                  <c:v>0.64294925939092751</c:v>
                </c:pt>
                <c:pt idx="13">
                  <c:v>0</c:v>
                </c:pt>
                <c:pt idx="14">
                  <c:v>0</c:v>
                </c:pt>
              </c:numCache>
            </c:numRef>
          </c:val>
          <c:extLst>
            <c:ext xmlns:c16="http://schemas.microsoft.com/office/drawing/2014/chart" uri="{C3380CC4-5D6E-409C-BE32-E72D297353CC}">
              <c16:uniqueId val="{00000003-C4C3-466B-A6BB-1C61AA213DCC}"/>
            </c:ext>
          </c:extLst>
        </c:ser>
        <c:ser>
          <c:idx val="4"/>
          <c:order val="4"/>
          <c:tx>
            <c:strRef>
              <c:f>'4-P-I_map'!$D$55</c:f>
              <c:strCache>
                <c:ptCount val="1"/>
                <c:pt idx="0">
                  <c:v>-15℃</c:v>
                </c:pt>
              </c:strCache>
            </c:strRef>
          </c:tx>
          <c:spPr>
            <a:solidFill>
              <a:schemeClr val="accent4">
                <a:lumMod val="60000"/>
              </a:schemeClr>
            </a:solidFill>
            <a:ln/>
            <a:effectLst/>
            <a:sp3d/>
          </c:spP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'4-P-I_map'!$E$55:$S$55</c:f>
              <c:numCache>
                <c:formatCode>0.0_ </c:formatCode>
                <c:ptCount val="15"/>
                <c:pt idx="0">
                  <c:v>0</c:v>
                </c:pt>
                <c:pt idx="1">
                  <c:v>5.5474070534928863</c:v>
                </c:pt>
                <c:pt idx="2">
                  <c:v>5.9906865585301965</c:v>
                </c:pt>
                <c:pt idx="3">
                  <c:v>5.0372183508585833</c:v>
                </c:pt>
                <c:pt idx="4">
                  <c:v>4.0497973021186828</c:v>
                </c:pt>
                <c:pt idx="5">
                  <c:v>3.388902733734442</c:v>
                </c:pt>
                <c:pt idx="6">
                  <c:v>2.6904102205024358</c:v>
                </c:pt>
                <c:pt idx="7">
                  <c:v>2.2881710441132563</c:v>
                </c:pt>
                <c:pt idx="8">
                  <c:v>2.300167381932861</c:v>
                </c:pt>
                <c:pt idx="9">
                  <c:v>2.2067090095265049</c:v>
                </c:pt>
                <c:pt idx="10">
                  <c:v>1.7656855068698172</c:v>
                </c:pt>
                <c:pt idx="11">
                  <c:v>1.5895705326121092</c:v>
                </c:pt>
                <c:pt idx="12">
                  <c:v>1.1927866467720547</c:v>
                </c:pt>
                <c:pt idx="13">
                  <c:v>0</c:v>
                </c:pt>
                <c:pt idx="14">
                  <c:v>0</c:v>
                </c:pt>
              </c:numCache>
            </c:numRef>
          </c:val>
          <c:extLst>
            <c:ext xmlns:c16="http://schemas.microsoft.com/office/drawing/2014/chart" uri="{C3380CC4-5D6E-409C-BE32-E72D297353CC}">
              <c16:uniqueId val="{00000004-C4C3-466B-A6BB-1C61AA213DCC}"/>
            </c:ext>
          </c:extLst>
        </c:ser>
        <c:ser>
          <c:idx val="5"/>
          <c:order val="5"/>
          <c:tx>
            <c:strRef>
              <c:f>'4-P-I_map'!$D$56</c:f>
              <c:strCache>
                <c:ptCount val="1"/>
                <c:pt idx="0">
                  <c:v>-10℃</c:v>
                </c:pt>
              </c:strCache>
            </c:strRef>
          </c:tx>
          <c:spPr>
            <a:solidFill>
              <a:schemeClr val="accent6">
                <a:lumMod val="60000"/>
              </a:schemeClr>
            </a:solidFill>
            <a:ln/>
            <a:effectLst/>
            <a:sp3d/>
          </c:spP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'4-P-I_map'!$E$56:$S$56</c:f>
              <c:numCache>
                <c:formatCode>0.0_ </c:formatCode>
                <c:ptCount val="15"/>
                <c:pt idx="0">
                  <c:v>0</c:v>
                </c:pt>
                <c:pt idx="1">
                  <c:v>9.2962228880683693</c:v>
                </c:pt>
                <c:pt idx="2">
                  <c:v>10.039060945705552</c:v>
                </c:pt>
                <c:pt idx="3">
                  <c:v>8.4743447471208366</c:v>
                </c:pt>
                <c:pt idx="4">
                  <c:v>6.853663120802068</c:v>
                </c:pt>
                <c:pt idx="5">
                  <c:v>5.9648683931860074</c:v>
                </c:pt>
                <c:pt idx="6">
                  <c:v>5.0130883155649606</c:v>
                </c:pt>
                <c:pt idx="7">
                  <c:v>4.1505144225396737</c:v>
                </c:pt>
                <c:pt idx="8">
                  <c:v>3.9316633970013273</c:v>
                </c:pt>
                <c:pt idx="9">
                  <c:v>3.8101426509050569</c:v>
                </c:pt>
                <c:pt idx="10">
                  <c:v>3.0490409702746244</c:v>
                </c:pt>
                <c:pt idx="11">
                  <c:v>2.7449201232147389</c:v>
                </c:pt>
                <c:pt idx="12">
                  <c:v>2.0597412963149071</c:v>
                </c:pt>
                <c:pt idx="13">
                  <c:v>0</c:v>
                </c:pt>
                <c:pt idx="14">
                  <c:v>0</c:v>
                </c:pt>
              </c:numCache>
            </c:numRef>
          </c:val>
          <c:extLst>
            <c:ext xmlns:c16="http://schemas.microsoft.com/office/drawing/2014/chart" uri="{C3380CC4-5D6E-409C-BE32-E72D297353CC}">
              <c16:uniqueId val="{00000005-C4C3-466B-A6BB-1C61AA213DCC}"/>
            </c:ext>
          </c:extLst>
        </c:ser>
        <c:ser>
          <c:idx val="6"/>
          <c:order val="6"/>
          <c:tx>
            <c:strRef>
              <c:f>'4-P-I_map'!$D$57</c:f>
              <c:strCache>
                <c:ptCount val="1"/>
                <c:pt idx="0">
                  <c:v>-5℃</c:v>
                </c:pt>
              </c:strCache>
            </c:strRef>
          </c:tx>
          <c:spPr>
            <a:solidFill>
              <a:schemeClr val="accent2">
                <a:lumMod val="80000"/>
                <a:lumOff val="20000"/>
              </a:schemeClr>
            </a:solidFill>
            <a:ln/>
            <a:effectLst/>
            <a:sp3d/>
          </c:spP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'4-P-I_map'!$E$57:$S$57</c:f>
              <c:numCache>
                <c:formatCode>0.0_ </c:formatCode>
                <c:ptCount val="15"/>
                <c:pt idx="0">
                  <c:v>0</c:v>
                </c:pt>
                <c:pt idx="1">
                  <c:v>14.869213052985614</c:v>
                </c:pt>
                <c:pt idx="2">
                  <c:v>16.057374898486323</c:v>
                </c:pt>
                <c:pt idx="3">
                  <c:v>13.619836089112276</c:v>
                </c:pt>
                <c:pt idx="4">
                  <c:v>11.09461807436807</c:v>
                </c:pt>
                <c:pt idx="5">
                  <c:v>9.9759670049740166</c:v>
                </c:pt>
                <c:pt idx="6">
                  <c:v>8.7562529199192447</c:v>
                </c:pt>
                <c:pt idx="7">
                  <c:v>7.5265679543396473</c:v>
                </c:pt>
                <c:pt idx="8">
                  <c:v>6.7767121154914625</c:v>
                </c:pt>
                <c:pt idx="9">
                  <c:v>6.0240537950174344</c:v>
                </c:pt>
                <c:pt idx="10">
                  <c:v>4.9337360063179378</c:v>
                </c:pt>
                <c:pt idx="11">
                  <c:v>4.4416298037318427</c:v>
                </c:pt>
                <c:pt idx="12">
                  <c:v>3.3329233343865305</c:v>
                </c:pt>
                <c:pt idx="13">
                  <c:v>0</c:v>
                </c:pt>
                <c:pt idx="14">
                  <c:v>0</c:v>
                </c:pt>
              </c:numCache>
            </c:numRef>
          </c:val>
          <c:extLst>
            <c:ext xmlns:c16="http://schemas.microsoft.com/office/drawing/2014/chart" uri="{C3380CC4-5D6E-409C-BE32-E72D297353CC}">
              <c16:uniqueId val="{00000006-C4C3-466B-A6BB-1C61AA213DCC}"/>
            </c:ext>
          </c:extLst>
        </c:ser>
        <c:ser>
          <c:idx val="7"/>
          <c:order val="7"/>
          <c:tx>
            <c:strRef>
              <c:f>'4-P-I_map'!$D$58</c:f>
              <c:strCache>
                <c:ptCount val="1"/>
                <c:pt idx="0">
                  <c:v>0℃</c:v>
                </c:pt>
              </c:strCache>
            </c:strRef>
          </c:tx>
          <c:spPr>
            <a:solidFill>
              <a:schemeClr val="accent4">
                <a:lumMod val="80000"/>
                <a:lumOff val="20000"/>
              </a:schemeClr>
            </a:solidFill>
            <a:ln/>
            <a:effectLst/>
            <a:sp3d/>
          </c:spP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'4-P-I_map'!$E$58:$S$58</c:f>
              <c:numCache>
                <c:formatCode>0.0_ </c:formatCode>
                <c:ptCount val="15"/>
                <c:pt idx="0">
                  <c:v>0</c:v>
                </c:pt>
                <c:pt idx="1">
                  <c:v>22.792208236469726</c:v>
                </c:pt>
                <c:pt idx="2">
                  <c:v>24.6134769280124</c:v>
                </c:pt>
                <c:pt idx="3">
                  <c:v>20.994398056189262</c:v>
                </c:pt>
                <c:pt idx="4">
                  <c:v>17.244224596155998</c:v>
                </c:pt>
                <c:pt idx="5">
                  <c:v>15.880576166427392</c:v>
                </c:pt>
                <c:pt idx="6">
                  <c:v>14.360897508450805</c:v>
                </c:pt>
                <c:pt idx="7">
                  <c:v>12.825795473950757</c:v>
                </c:pt>
                <c:pt idx="8">
                  <c:v>11.007423812083228</c:v>
                </c:pt>
                <c:pt idx="9">
                  <c:v>9.1776573615636305</c:v>
                </c:pt>
                <c:pt idx="10">
                  <c:v>7.5258315684556054</c:v>
                </c:pt>
                <c:pt idx="11">
                  <c:v>6.7751816776400693</c:v>
                </c:pt>
                <c:pt idx="12">
                  <c:v>5.0839809047440312</c:v>
                </c:pt>
                <c:pt idx="13">
                  <c:v>0</c:v>
                </c:pt>
                <c:pt idx="14">
                  <c:v>0</c:v>
                </c:pt>
              </c:numCache>
            </c:numRef>
          </c:val>
          <c:extLst>
            <c:ext xmlns:c16="http://schemas.microsoft.com/office/drawing/2014/chart" uri="{C3380CC4-5D6E-409C-BE32-E72D297353CC}">
              <c16:uniqueId val="{00000007-C4C3-466B-A6BB-1C61AA213DCC}"/>
            </c:ext>
          </c:extLst>
        </c:ser>
        <c:ser>
          <c:idx val="8"/>
          <c:order val="8"/>
          <c:tx>
            <c:strRef>
              <c:f>'4-P-I_map'!$D$59</c:f>
              <c:strCache>
                <c:ptCount val="1"/>
                <c:pt idx="0">
                  <c:v>5℃</c:v>
                </c:pt>
              </c:strCache>
            </c:strRef>
          </c:tx>
          <c:spPr>
            <a:solidFill>
              <a:schemeClr val="accent6">
                <a:lumMod val="80000"/>
                <a:lumOff val="20000"/>
              </a:schemeClr>
            </a:solidFill>
            <a:ln/>
            <a:effectLst/>
            <a:sp3d/>
          </c:spP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'4-P-I_map'!$E$59:$S$59</c:f>
              <c:numCache>
                <c:formatCode>0.0_ </c:formatCode>
                <c:ptCount val="15"/>
                <c:pt idx="0">
                  <c:v>0</c:v>
                </c:pt>
                <c:pt idx="1">
                  <c:v>33.603345449018072</c:v>
                </c:pt>
                <c:pt idx="2">
                  <c:v>36.288505235311277</c:v>
                </c:pt>
                <c:pt idx="3">
                  <c:v>31.149396483843717</c:v>
                </c:pt>
                <c:pt idx="4">
                  <c:v>25.421742519193273</c:v>
                </c:pt>
                <c:pt idx="5">
                  <c:v>22.911518112677452</c:v>
                </c:pt>
                <c:pt idx="6">
                  <c:v>21.705667262844596</c:v>
                </c:pt>
                <c:pt idx="7">
                  <c:v>20.226074567479838</c:v>
                </c:pt>
                <c:pt idx="8">
                  <c:v>16.882287196899341</c:v>
                </c:pt>
                <c:pt idx="9">
                  <c:v>13.514698863685062</c:v>
                </c:pt>
                <c:pt idx="10">
                  <c:v>10.880290265244867</c:v>
                </c:pt>
                <c:pt idx="11">
                  <c:v>9.7950562116579558</c:v>
                </c:pt>
                <c:pt idx="12">
                  <c:v>7.3500433066333732</c:v>
                </c:pt>
                <c:pt idx="13">
                  <c:v>0</c:v>
                </c:pt>
                <c:pt idx="14">
                  <c:v>0</c:v>
                </c:pt>
              </c:numCache>
            </c:numRef>
          </c:val>
          <c:extLst>
            <c:ext xmlns:c16="http://schemas.microsoft.com/office/drawing/2014/chart" uri="{C3380CC4-5D6E-409C-BE32-E72D297353CC}">
              <c16:uniqueId val="{00000008-C4C3-466B-A6BB-1C61AA213DCC}"/>
            </c:ext>
          </c:extLst>
        </c:ser>
        <c:ser>
          <c:idx val="9"/>
          <c:order val="9"/>
          <c:tx>
            <c:strRef>
              <c:f>'4-P-I_map'!$D$60</c:f>
              <c:strCache>
                <c:ptCount val="1"/>
                <c:pt idx="0">
                  <c:v>10℃</c:v>
                </c:pt>
              </c:strCache>
            </c:strRef>
          </c:tx>
          <c:spPr>
            <a:solidFill>
              <a:schemeClr val="accent2">
                <a:lumMod val="80000"/>
              </a:schemeClr>
            </a:solidFill>
            <a:ln/>
            <a:effectLst/>
            <a:sp3d/>
          </c:spP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'4-P-I_map'!$E$60:$S$60</c:f>
              <c:numCache>
                <c:formatCode>0.0_ </c:formatCode>
                <c:ptCount val="15"/>
                <c:pt idx="0">
                  <c:v>0</c:v>
                </c:pt>
                <c:pt idx="1">
                  <c:v>47.808468809046303</c:v>
                </c:pt>
                <c:pt idx="2">
                  <c:v>51.628724684612877</c:v>
                </c:pt>
                <c:pt idx="3">
                  <c:v>44.628377942516998</c:v>
                </c:pt>
                <c:pt idx="4">
                  <c:v>37.36969712868504</c:v>
                </c:pt>
                <c:pt idx="5">
                  <c:v>33.727628636261741</c:v>
                </c:pt>
                <c:pt idx="6">
                  <c:v>31.77473528658863</c:v>
                </c:pt>
                <c:pt idx="7">
                  <c:v>29.665407127033475</c:v>
                </c:pt>
                <c:pt idx="8">
                  <c:v>24.528565687667012</c:v>
                </c:pt>
                <c:pt idx="9">
                  <c:v>19.289533451711609</c:v>
                </c:pt>
                <c:pt idx="10">
                  <c:v>15.979820964795065</c:v>
                </c:pt>
                <c:pt idx="11">
                  <c:v>14.385943829309713</c:v>
                </c:pt>
                <c:pt idx="12">
                  <c:v>10.794967161737599</c:v>
                </c:pt>
                <c:pt idx="13">
                  <c:v>0</c:v>
                </c:pt>
                <c:pt idx="14">
                  <c:v>0</c:v>
                </c:pt>
              </c:numCache>
            </c:numRef>
          </c:val>
          <c:extLst>
            <c:ext xmlns:c16="http://schemas.microsoft.com/office/drawing/2014/chart" uri="{C3380CC4-5D6E-409C-BE32-E72D297353CC}">
              <c16:uniqueId val="{00000009-C4C3-466B-A6BB-1C61AA213DCC}"/>
            </c:ext>
          </c:extLst>
        </c:ser>
        <c:ser>
          <c:idx val="10"/>
          <c:order val="10"/>
          <c:tx>
            <c:strRef>
              <c:f>'4-P-I_map'!$D$61</c:f>
              <c:strCache>
                <c:ptCount val="1"/>
                <c:pt idx="0">
                  <c:v>15℃</c:v>
                </c:pt>
              </c:strCache>
            </c:strRef>
          </c:tx>
          <c:spPr>
            <a:solidFill>
              <a:schemeClr val="accent4">
                <a:lumMod val="80000"/>
              </a:schemeClr>
            </a:solidFill>
            <a:ln/>
            <a:effectLst/>
            <a:sp3d/>
          </c:spP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'4-P-I_map'!$E$61:$S$61</c:f>
              <c:numCache>
                <c:formatCode>0.0_ </c:formatCode>
                <c:ptCount val="15"/>
                <c:pt idx="0">
                  <c:v>0</c:v>
                </c:pt>
                <c:pt idx="1">
                  <c:v>65.833405622080051</c:v>
                </c:pt>
                <c:pt idx="2">
                  <c:v>70.499990964257321</c:v>
                </c:pt>
                <c:pt idx="3">
                  <c:v>60.80763162537977</c:v>
                </c:pt>
                <c:pt idx="4">
                  <c:v>49.707677633210238</c:v>
                </c:pt>
                <c:pt idx="5">
                  <c:v>44.784633240176689</c:v>
                </c:pt>
                <c:pt idx="6">
                  <c:v>41.886928350210553</c:v>
                </c:pt>
                <c:pt idx="7">
                  <c:v>38.801432702680472</c:v>
                </c:pt>
                <c:pt idx="8">
                  <c:v>33.884501578453971</c:v>
                </c:pt>
                <c:pt idx="9">
                  <c:v>26.304258516870227</c:v>
                </c:pt>
                <c:pt idx="10">
                  <c:v>21.047200981954784</c:v>
                </c:pt>
                <c:pt idx="11">
                  <c:v>18.947887573812807</c:v>
                </c:pt>
                <c:pt idx="12">
                  <c:v>14.218172027536674</c:v>
                </c:pt>
                <c:pt idx="13">
                  <c:v>0</c:v>
                </c:pt>
                <c:pt idx="14">
                  <c:v>0</c:v>
                </c:pt>
              </c:numCache>
            </c:numRef>
          </c:val>
          <c:extLst>
            <c:ext xmlns:c16="http://schemas.microsoft.com/office/drawing/2014/chart" uri="{C3380CC4-5D6E-409C-BE32-E72D297353CC}">
              <c16:uniqueId val="{0000000A-C4C3-466B-A6BB-1C61AA213DCC}"/>
            </c:ext>
          </c:extLst>
        </c:ser>
        <c:ser>
          <c:idx val="11"/>
          <c:order val="11"/>
          <c:tx>
            <c:strRef>
              <c:f>'4-P-I_map'!$D$62</c:f>
              <c:strCache>
                <c:ptCount val="1"/>
                <c:pt idx="0">
                  <c:v>20℃</c:v>
                </c:pt>
              </c:strCache>
            </c:strRef>
          </c:tx>
          <c:spPr>
            <a:solidFill>
              <a:schemeClr val="accent6">
                <a:lumMod val="80000"/>
              </a:schemeClr>
            </a:solidFill>
            <a:ln/>
            <a:effectLst/>
            <a:sp3d/>
          </c:spP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'4-P-I_map'!$E$62:$S$62</c:f>
              <c:numCache>
                <c:formatCode>0.0_ </c:formatCode>
                <c:ptCount val="15"/>
                <c:pt idx="0">
                  <c:v>0</c:v>
                </c:pt>
                <c:pt idx="1">
                  <c:v>87.978997560447155</c:v>
                </c:pt>
                <c:pt idx="2">
                  <c:v>88.12992305088369</c:v>
                </c:pt>
                <c:pt idx="3">
                  <c:v>77.062243724462178</c:v>
                </c:pt>
                <c:pt idx="4">
                  <c:v>63.802327289161624</c:v>
                </c:pt>
                <c:pt idx="5">
                  <c:v>57.408203995872093</c:v>
                </c:pt>
                <c:pt idx="6">
                  <c:v>53.226878316711613</c:v>
                </c:pt>
                <c:pt idx="7">
                  <c:v>48.837867217269689</c:v>
                </c:pt>
                <c:pt idx="8">
                  <c:v>42.490185414101944</c:v>
                </c:pt>
                <c:pt idx="9">
                  <c:v>33.272664806904203</c:v>
                </c:pt>
                <c:pt idx="10">
                  <c:v>26.622931148087357</c:v>
                </c:pt>
                <c:pt idx="11">
                  <c:v>23.967477039432307</c:v>
                </c:pt>
                <c:pt idx="12">
                  <c:v>17.98478644572786</c:v>
                </c:pt>
                <c:pt idx="13">
                  <c:v>0</c:v>
                </c:pt>
                <c:pt idx="14">
                  <c:v>0</c:v>
                </c:pt>
              </c:numCache>
            </c:numRef>
          </c:val>
          <c:extLst>
            <c:ext xmlns:c16="http://schemas.microsoft.com/office/drawing/2014/chart" uri="{C3380CC4-5D6E-409C-BE32-E72D297353CC}">
              <c16:uniqueId val="{0000000B-C4C3-466B-A6BB-1C61AA213DCC}"/>
            </c:ext>
          </c:extLst>
        </c:ser>
        <c:ser>
          <c:idx val="12"/>
          <c:order val="12"/>
          <c:tx>
            <c:strRef>
              <c:f>'4-P-I_map'!$D$63</c:f>
              <c:strCache>
                <c:ptCount val="1"/>
                <c:pt idx="0">
                  <c:v>25℃</c:v>
                </c:pt>
              </c:strCache>
            </c:strRef>
          </c:tx>
          <c:spPr>
            <a:solidFill>
              <a:schemeClr val="accent2">
                <a:lumMod val="60000"/>
                <a:lumOff val="40000"/>
              </a:schemeClr>
            </a:solidFill>
            <a:ln/>
            <a:effectLst/>
            <a:sp3d/>
          </c:spP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'4-P-I_map'!$E$63:$S$63</c:f>
              <c:numCache>
                <c:formatCode>0.0_ </c:formatCode>
                <c:ptCount val="15"/>
                <c:pt idx="0">
                  <c:v>0</c:v>
                </c:pt>
                <c:pt idx="1">
                  <c:v>114.38440889531336</c:v>
                </c:pt>
                <c:pt idx="2">
                  <c:v>119.9419697632523</c:v>
                </c:pt>
                <c:pt idx="3">
                  <c:v>106.41106422707544</c:v>
                </c:pt>
                <c:pt idx="4">
                  <c:v>89.271808983850562</c:v>
                </c:pt>
                <c:pt idx="5">
                  <c:v>80.167220933760831</c:v>
                </c:pt>
                <c:pt idx="6">
                  <c:v>73.584337539391257</c:v>
                </c:pt>
                <c:pt idx="7">
                  <c:v>65.810920961846875</c:v>
                </c:pt>
                <c:pt idx="8">
                  <c:v>56.753495282622204</c:v>
                </c:pt>
                <c:pt idx="9">
                  <c:v>45.634808881178849</c:v>
                </c:pt>
                <c:pt idx="10">
                  <c:v>36.514429543005726</c:v>
                </c:pt>
                <c:pt idx="11">
                  <c:v>32.872366562944414</c:v>
                </c:pt>
                <c:pt idx="12">
                  <c:v>24.347031786692096</c:v>
                </c:pt>
                <c:pt idx="13">
                  <c:v>0</c:v>
                </c:pt>
                <c:pt idx="14">
                  <c:v>0</c:v>
                </c:pt>
              </c:numCache>
            </c:numRef>
          </c:val>
          <c:extLst>
            <c:ext xmlns:c16="http://schemas.microsoft.com/office/drawing/2014/chart" uri="{C3380CC4-5D6E-409C-BE32-E72D297353CC}">
              <c16:uniqueId val="{0000000C-C4C3-466B-A6BB-1C61AA213DCC}"/>
            </c:ext>
          </c:extLst>
        </c:ser>
        <c:ser>
          <c:idx val="13"/>
          <c:order val="13"/>
          <c:tx>
            <c:strRef>
              <c:f>'4-P-I_map'!$D$64</c:f>
              <c:strCache>
                <c:ptCount val="1"/>
                <c:pt idx="0">
                  <c:v>30℃</c:v>
                </c:pt>
              </c:strCache>
            </c:strRef>
          </c:tx>
          <c:spPr>
            <a:solidFill>
              <a:schemeClr val="accent4">
                <a:lumMod val="60000"/>
                <a:lumOff val="40000"/>
              </a:schemeClr>
            </a:solidFill>
            <a:ln/>
            <a:effectLst/>
            <a:sp3d/>
          </c:spP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'4-P-I_map'!$E$64:$S$64</c:f>
              <c:numCache>
                <c:formatCode>0.0_ </c:formatCode>
                <c:ptCount val="15"/>
                <c:pt idx="0">
                  <c:v>0</c:v>
                </c:pt>
                <c:pt idx="1">
                  <c:v>127.56768363942632</c:v>
                </c:pt>
                <c:pt idx="2">
                  <c:v>119.9419697632523</c:v>
                </c:pt>
                <c:pt idx="3">
                  <c:v>106.41106422707544</c:v>
                </c:pt>
                <c:pt idx="4">
                  <c:v>89.271808983850562</c:v>
                </c:pt>
                <c:pt idx="5">
                  <c:v>80.167220933760831</c:v>
                </c:pt>
                <c:pt idx="6">
                  <c:v>73.584337539391257</c:v>
                </c:pt>
                <c:pt idx="7">
                  <c:v>66.773348358236021</c:v>
                </c:pt>
                <c:pt idx="8">
                  <c:v>57.804522095999737</c:v>
                </c:pt>
                <c:pt idx="9">
                  <c:v>45.634808881178849</c:v>
                </c:pt>
                <c:pt idx="10">
                  <c:v>36.514429543005726</c:v>
                </c:pt>
                <c:pt idx="11">
                  <c:v>32.872366562944414</c:v>
                </c:pt>
                <c:pt idx="12">
                  <c:v>24.347031786692096</c:v>
                </c:pt>
                <c:pt idx="13">
                  <c:v>0</c:v>
                </c:pt>
                <c:pt idx="14">
                  <c:v>0</c:v>
                </c:pt>
              </c:numCache>
            </c:numRef>
          </c:val>
          <c:extLst>
            <c:ext xmlns:c16="http://schemas.microsoft.com/office/drawing/2014/chart" uri="{C3380CC4-5D6E-409C-BE32-E72D297353CC}">
              <c16:uniqueId val="{0000000D-C4C3-466B-A6BB-1C61AA213DCC}"/>
            </c:ext>
          </c:extLst>
        </c:ser>
        <c:ser>
          <c:idx val="14"/>
          <c:order val="14"/>
          <c:tx>
            <c:strRef>
              <c:f>'4-P-I_map'!$D$65</c:f>
              <c:strCache>
                <c:ptCount val="1"/>
                <c:pt idx="0">
                  <c:v>35℃</c:v>
                </c:pt>
              </c:strCache>
            </c:strRef>
          </c:tx>
          <c:spPr>
            <a:solidFill>
              <a:schemeClr val="accent6">
                <a:lumMod val="60000"/>
                <a:lumOff val="40000"/>
              </a:schemeClr>
            </a:solidFill>
            <a:ln/>
            <a:effectLst/>
            <a:sp3d/>
          </c:spP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'4-P-I_map'!$E$65:$S$65</c:f>
              <c:numCache>
                <c:formatCode>0.0_ </c:formatCode>
                <c:ptCount val="15"/>
                <c:pt idx="0">
                  <c:v>0</c:v>
                </c:pt>
                <c:pt idx="1">
                  <c:v>127.56768363942632</c:v>
                </c:pt>
                <c:pt idx="2">
                  <c:v>119.9419697632523</c:v>
                </c:pt>
                <c:pt idx="3">
                  <c:v>106.41106422707544</c:v>
                </c:pt>
                <c:pt idx="4">
                  <c:v>89.271808983850562</c:v>
                </c:pt>
                <c:pt idx="5">
                  <c:v>80.167220933760831</c:v>
                </c:pt>
                <c:pt idx="6">
                  <c:v>73.584337539391257</c:v>
                </c:pt>
                <c:pt idx="7">
                  <c:v>66.773348358236021</c:v>
                </c:pt>
                <c:pt idx="8">
                  <c:v>57.804522095999737</c:v>
                </c:pt>
                <c:pt idx="9">
                  <c:v>45.634808881178849</c:v>
                </c:pt>
                <c:pt idx="10">
                  <c:v>36.514429543005726</c:v>
                </c:pt>
                <c:pt idx="11">
                  <c:v>32.872366562944414</c:v>
                </c:pt>
                <c:pt idx="12">
                  <c:v>24.347031786692096</c:v>
                </c:pt>
                <c:pt idx="13">
                  <c:v>0</c:v>
                </c:pt>
                <c:pt idx="14">
                  <c:v>0</c:v>
                </c:pt>
              </c:numCache>
            </c:numRef>
          </c:val>
          <c:extLst>
            <c:ext xmlns:c16="http://schemas.microsoft.com/office/drawing/2014/chart" uri="{C3380CC4-5D6E-409C-BE32-E72D297353CC}">
              <c16:uniqueId val="{0000000E-C4C3-466B-A6BB-1C61AA213DCC}"/>
            </c:ext>
          </c:extLst>
        </c:ser>
        <c:ser>
          <c:idx val="15"/>
          <c:order val="15"/>
          <c:tx>
            <c:strRef>
              <c:f>'4-P-I_map'!$D$66</c:f>
              <c:strCache>
                <c:ptCount val="1"/>
                <c:pt idx="0">
                  <c:v>40℃</c:v>
                </c:pt>
              </c:strCache>
            </c:strRef>
          </c:tx>
          <c:spPr>
            <a:solidFill>
              <a:schemeClr val="accent2">
                <a:lumMod val="50000"/>
              </a:schemeClr>
            </a:solidFill>
            <a:ln/>
            <a:effectLst/>
            <a:sp3d/>
          </c:spP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'4-P-I_map'!$E$66:$S$66</c:f>
              <c:numCache>
                <c:formatCode>0.0_ </c:formatCode>
                <c:ptCount val="15"/>
                <c:pt idx="0">
                  <c:v>0</c:v>
                </c:pt>
                <c:pt idx="1">
                  <c:v>102.05414691154107</c:v>
                </c:pt>
                <c:pt idx="2">
                  <c:v>95.953575810601805</c:v>
                </c:pt>
                <c:pt idx="3">
                  <c:v>85.128851381660354</c:v>
                </c:pt>
                <c:pt idx="4">
                  <c:v>71.417447187080455</c:v>
                </c:pt>
                <c:pt idx="5">
                  <c:v>64.133776747008653</c:v>
                </c:pt>
                <c:pt idx="6">
                  <c:v>58.867470031513008</c:v>
                </c:pt>
                <c:pt idx="7">
                  <c:v>53.418678686588819</c:v>
                </c:pt>
                <c:pt idx="8">
                  <c:v>46.243617676799794</c:v>
                </c:pt>
                <c:pt idx="9">
                  <c:v>36.507847104943082</c:v>
                </c:pt>
                <c:pt idx="10">
                  <c:v>29.211543634404578</c:v>
                </c:pt>
                <c:pt idx="11">
                  <c:v>26.297893250355539</c:v>
                </c:pt>
                <c:pt idx="12">
                  <c:v>19.477625429353679</c:v>
                </c:pt>
                <c:pt idx="13">
                  <c:v>0</c:v>
                </c:pt>
                <c:pt idx="14">
                  <c:v>0</c:v>
                </c:pt>
              </c:numCache>
            </c:numRef>
          </c:val>
          <c:extLst>
            <c:ext xmlns:c16="http://schemas.microsoft.com/office/drawing/2014/chart" uri="{C3380CC4-5D6E-409C-BE32-E72D297353CC}">
              <c16:uniqueId val="{0000000F-C4C3-466B-A6BB-1C61AA213DCC}"/>
            </c:ext>
          </c:extLst>
        </c:ser>
        <c:ser>
          <c:idx val="16"/>
          <c:order val="16"/>
          <c:tx>
            <c:strRef>
              <c:f>'4-P-I_map'!$D$67</c:f>
              <c:strCache>
                <c:ptCount val="1"/>
                <c:pt idx="0">
                  <c:v>45℃</c:v>
                </c:pt>
              </c:strCache>
            </c:strRef>
          </c:tx>
          <c:spPr>
            <a:solidFill>
              <a:schemeClr val="accent4">
                <a:lumMod val="50000"/>
              </a:schemeClr>
            </a:solidFill>
            <a:ln/>
            <a:effectLst/>
            <a:sp3d/>
          </c:spP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'4-P-I_map'!$E$67:$S$67</c:f>
              <c:numCache>
                <c:formatCode>0.0_ </c:formatCode>
                <c:ptCount val="15"/>
                <c:pt idx="0">
                  <c:v>0</c:v>
                </c:pt>
                <c:pt idx="1">
                  <c:v>89.297378547598427</c:v>
                </c:pt>
                <c:pt idx="2">
                  <c:v>83.959378834276606</c:v>
                </c:pt>
                <c:pt idx="3">
                  <c:v>74.487744958952803</c:v>
                </c:pt>
                <c:pt idx="4">
                  <c:v>62.490266288695388</c:v>
                </c:pt>
                <c:pt idx="5">
                  <c:v>56.117054653632572</c:v>
                </c:pt>
                <c:pt idx="6">
                  <c:v>51.50903627757387</c:v>
                </c:pt>
                <c:pt idx="7">
                  <c:v>46.741343850765219</c:v>
                </c:pt>
                <c:pt idx="8">
                  <c:v>40.463165467199815</c:v>
                </c:pt>
                <c:pt idx="9">
                  <c:v>31.944366216825188</c:v>
                </c:pt>
                <c:pt idx="10">
                  <c:v>25.560100680104007</c:v>
                </c:pt>
                <c:pt idx="11">
                  <c:v>23.010656594061093</c:v>
                </c:pt>
                <c:pt idx="12">
                  <c:v>17.042922250684466</c:v>
                </c:pt>
                <c:pt idx="13">
                  <c:v>0</c:v>
                </c:pt>
                <c:pt idx="14">
                  <c:v>0</c:v>
                </c:pt>
              </c:numCache>
            </c:numRef>
          </c:val>
          <c:extLst>
            <c:ext xmlns:c16="http://schemas.microsoft.com/office/drawing/2014/chart" uri="{C3380CC4-5D6E-409C-BE32-E72D297353CC}">
              <c16:uniqueId val="{00000010-C4C3-466B-A6BB-1C61AA213DCC}"/>
            </c:ext>
          </c:extLst>
        </c:ser>
        <c:ser>
          <c:idx val="17"/>
          <c:order val="17"/>
          <c:tx>
            <c:strRef>
              <c:f>'4-P-I_map'!$D$68</c:f>
              <c:strCache>
                <c:ptCount val="1"/>
                <c:pt idx="0">
                  <c:v>50℃</c:v>
                </c:pt>
              </c:strCache>
            </c:strRef>
          </c:tx>
          <c:spPr>
            <a:solidFill>
              <a:schemeClr val="accent6">
                <a:lumMod val="50000"/>
              </a:schemeClr>
            </a:solidFill>
            <a:ln/>
            <a:effectLst/>
            <a:sp3d/>
          </c:spP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'4-P-I_map'!$E$68:$S$68</c:f>
              <c:numCache>
                <c:formatCode>0.0_ </c:formatCode>
                <c:ptCount val="15"/>
                <c:pt idx="0">
                  <c:v>0</c:v>
                </c:pt>
                <c:pt idx="1">
                  <c:v>76.540610183655787</c:v>
                </c:pt>
                <c:pt idx="2">
                  <c:v>71.965181857951379</c:v>
                </c:pt>
                <c:pt idx="3">
                  <c:v>63.846638536245273</c:v>
                </c:pt>
                <c:pt idx="4">
                  <c:v>53.563085390310334</c:v>
                </c:pt>
                <c:pt idx="5">
                  <c:v>48.10033256025649</c:v>
                </c:pt>
                <c:pt idx="6">
                  <c:v>44.150602523634753</c:v>
                </c:pt>
                <c:pt idx="7">
                  <c:v>40.064009014941618</c:v>
                </c:pt>
                <c:pt idx="8">
                  <c:v>34.682713257599843</c:v>
                </c:pt>
                <c:pt idx="9">
                  <c:v>27.380885328707304</c:v>
                </c:pt>
                <c:pt idx="10">
                  <c:v>21.908657725803437</c:v>
                </c:pt>
                <c:pt idx="11">
                  <c:v>19.72341993776665</c:v>
                </c:pt>
                <c:pt idx="12">
                  <c:v>14.608219072015258</c:v>
                </c:pt>
                <c:pt idx="13">
                  <c:v>0</c:v>
                </c:pt>
                <c:pt idx="14">
                  <c:v>0</c:v>
                </c:pt>
              </c:numCache>
            </c:numRef>
          </c:val>
          <c:extLst>
            <c:ext xmlns:c16="http://schemas.microsoft.com/office/drawing/2014/chart" uri="{C3380CC4-5D6E-409C-BE32-E72D297353CC}">
              <c16:uniqueId val="{00000011-C4C3-466B-A6BB-1C61AA213DCC}"/>
            </c:ext>
          </c:extLst>
        </c:ser>
        <c:ser>
          <c:idx val="18"/>
          <c:order val="18"/>
          <c:tx>
            <c:strRef>
              <c:f>'4-P-I_map'!$D$70</c:f>
              <c:strCache>
                <c:ptCount val="1"/>
                <c:pt idx="0">
                  <c:v>55℃</c:v>
                </c:pt>
              </c:strCache>
            </c:strRef>
          </c:tx>
          <c:spPr>
            <a:solidFill>
              <a:schemeClr val="accent2">
                <a:lumMod val="70000"/>
                <a:lumOff val="30000"/>
              </a:schemeClr>
            </a:solidFill>
            <a:ln/>
            <a:effectLst/>
            <a:sp3d/>
          </c:spP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'4-P-I_map'!$E$70:$S$70</c:f>
              <c:numCache>
                <c:formatCode>0.0_ </c:formatCode>
                <c:ptCount val="15"/>
                <c:pt idx="0">
                  <c:v>0</c:v>
                </c:pt>
                <c:pt idx="1">
                  <c:v>5.8276392900000014</c:v>
                </c:pt>
                <c:pt idx="2">
                  <c:v>5.8276392900000014</c:v>
                </c:pt>
                <c:pt idx="3">
                  <c:v>5.8276392900000014</c:v>
                </c:pt>
                <c:pt idx="4">
                  <c:v>5.8276392900000014</c:v>
                </c:pt>
                <c:pt idx="5">
                  <c:v>5.8276392900000014</c:v>
                </c:pt>
                <c:pt idx="6">
                  <c:v>5.8276392900000014</c:v>
                </c:pt>
                <c:pt idx="7">
                  <c:v>5.8276392900000014</c:v>
                </c:pt>
                <c:pt idx="8">
                  <c:v>5.8276392900000014</c:v>
                </c:pt>
                <c:pt idx="9">
                  <c:v>5.8276392900000014</c:v>
                </c:pt>
                <c:pt idx="10">
                  <c:v>5.8276392900000014</c:v>
                </c:pt>
                <c:pt idx="11">
                  <c:v>5.8276392900000014</c:v>
                </c:pt>
                <c:pt idx="12">
                  <c:v>5.8276392900000014</c:v>
                </c:pt>
                <c:pt idx="13">
                  <c:v>0</c:v>
                </c:pt>
                <c:pt idx="14">
                  <c:v>0</c:v>
                </c:pt>
              </c:numCache>
            </c:numRef>
          </c:val>
          <c:extLst>
            <c:ext xmlns:c16="http://schemas.microsoft.com/office/drawing/2014/chart" uri="{C3380CC4-5D6E-409C-BE32-E72D297353CC}">
              <c16:uniqueId val="{00000012-C4C3-466B-A6BB-1C61AA213DCC}"/>
            </c:ext>
          </c:extLst>
        </c:ser>
        <c:ser>
          <c:idx val="19"/>
          <c:order val="19"/>
          <c:tx>
            <c:strRef>
              <c:f>'4-P-I_map'!$D$71</c:f>
              <c:strCache>
                <c:ptCount val="1"/>
                <c:pt idx="0">
                  <c:v>60℃</c:v>
                </c:pt>
              </c:strCache>
            </c:strRef>
          </c:tx>
          <c:spPr>
            <a:solidFill>
              <a:schemeClr val="accent4">
                <a:lumMod val="70000"/>
                <a:lumOff val="30000"/>
              </a:schemeClr>
            </a:solidFill>
            <a:ln/>
            <a:effectLst/>
            <a:sp3d/>
          </c:spPr>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'4-P-I_map'!$E$71:$S$71</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C4C3-466B-A6BB-1C61AA213DCC}"/>
            </c:ext>
          </c:extLst>
        </c:ser>
        <c:ser>
          <c:idx val="20"/>
          <c:order val="20"/>
          <c:tx>
            <c:strRef>
              <c:f>'4-P-I_map'!$D$72</c:f>
              <c:strCache>
                <c:ptCount val="1"/>
                <c:pt idx="0">
                  <c:v>65℃</c:v>
                </c:pt>
              </c:strCache>
            </c:strRef>
          </c:tx>
          <c:cat>
            <c:strRef>
              <c:f>'4-P-I_map'!$E$50:$S$50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'4-P-I_map'!$E$72:$S$72</c:f>
              <c:numCache>
                <c:formatCode>[Red][&lt;0]"NA";0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C4C3-466B-A6BB-1C61AA213DCC}"/>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573478016"/>
        <c:axId val="573479552"/>
        <c:axId val="573464576"/>
      </c:surface3DChart>
      <c:catAx>
        <c:axId val="573478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479552"/>
        <c:crosses val="autoZero"/>
        <c:auto val="1"/>
        <c:lblAlgn val="ctr"/>
        <c:lblOffset val="100"/>
        <c:noMultiLvlLbl val="0"/>
      </c:catAx>
      <c:valAx>
        <c:axId val="5734795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478016"/>
        <c:crosses val="autoZero"/>
        <c:crossBetween val="midCat"/>
      </c:valAx>
      <c:serAx>
        <c:axId val="57346457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479552"/>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'4-P-I_map'!$V$51</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'4-P-I_map'!$W$51:$AK$51</c:f>
              <c:numCache>
                <c:formatCode>0.0_ </c:formatCode>
                <c:ptCount val="15"/>
                <c:pt idx="0">
                  <c:v>0</c:v>
                </c:pt>
                <c:pt idx="1">
                  <c:v>0</c:v>
                </c:pt>
                <c:pt idx="2">
                  <c:v>3.5741143854544486</c:v>
                </c:pt>
                <c:pt idx="3">
                  <c:v>4.1970284392359387</c:v>
                </c:pt>
                <c:pt idx="4">
                  <c:v>5.3987905394392328</c:v>
                </c:pt>
                <c:pt idx="5">
                  <c:v>5.8922353115440949</c:v>
                </c:pt>
                <c:pt idx="6">
                  <c:v>6.3121271984400824</c:v>
                </c:pt>
                <c:pt idx="7">
                  <c:v>6.7777760636471402</c:v>
                </c:pt>
                <c:pt idx="8">
                  <c:v>7.7990784214998046</c:v>
                </c:pt>
                <c:pt idx="9">
                  <c:v>9.1612419116857122</c:v>
                </c:pt>
                <c:pt idx="10">
                  <c:v>11.381197262592046</c:v>
                </c:pt>
                <c:pt idx="11">
                  <c:v>15.368048465434217</c:v>
                </c:pt>
                <c:pt idx="12">
                  <c:v>15.387702179713342</c:v>
                </c:pt>
                <c:pt idx="13">
                  <c:v>16.806815960750011</c:v>
                </c:pt>
                <c:pt idx="14">
                  <c:v>0</c:v>
                </c:pt>
              </c:numCache>
            </c:numRef>
          </c:val>
          <c:smooth val="0"/>
          <c:extLst>
            <c:ext xmlns:c16="http://schemas.microsoft.com/office/drawing/2014/chart" uri="{C3380CC4-5D6E-409C-BE32-E72D297353CC}">
              <c16:uniqueId val="{00000000-CC4D-434A-9CA0-A6A8B675140E}"/>
            </c:ext>
          </c:extLst>
        </c:ser>
        <c:ser>
          <c:idx val="1"/>
          <c:order val="1"/>
          <c:tx>
            <c:strRef>
              <c:f>'4-P-I_map'!$V$52</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'4-P-I_map'!$W$52:$AK$52</c:f>
              <c:numCache>
                <c:formatCode>0.0_ </c:formatCode>
                <c:ptCount val="15"/>
                <c:pt idx="0">
                  <c:v>0</c:v>
                </c:pt>
                <c:pt idx="1">
                  <c:v>0</c:v>
                </c:pt>
                <c:pt idx="2">
                  <c:v>5.5662533580619558</c:v>
                </c:pt>
                <c:pt idx="3">
                  <c:v>6.4559989226278365</c:v>
                </c:pt>
                <c:pt idx="4">
                  <c:v>8.6781179599461211</c:v>
                </c:pt>
                <c:pt idx="5">
                  <c:v>9.4597006314688823</c:v>
                </c:pt>
                <c:pt idx="6">
                  <c:v>10.119763378243478</c:v>
                </c:pt>
                <c:pt idx="7">
                  <c:v>10.84908210322407</c:v>
                </c:pt>
                <c:pt idx="8">
                  <c:v>12.342435263733169</c:v>
                </c:pt>
                <c:pt idx="9">
                  <c:v>14.28555199213335</c:v>
                </c:pt>
                <c:pt idx="10">
                  <c:v>17.150671491924854</c:v>
                </c:pt>
                <c:pt idx="11">
                  <c:v>22.151308115314112</c:v>
                </c:pt>
                <c:pt idx="12">
                  <c:v>22.179636727212131</c:v>
                </c:pt>
                <c:pt idx="13">
                  <c:v>24.225129145142475</c:v>
                </c:pt>
                <c:pt idx="14">
                  <c:v>0</c:v>
                </c:pt>
              </c:numCache>
            </c:numRef>
          </c:val>
          <c:smooth val="0"/>
          <c:extLst>
            <c:ext xmlns:c16="http://schemas.microsoft.com/office/drawing/2014/chart" uri="{C3380CC4-5D6E-409C-BE32-E72D297353CC}">
              <c16:uniqueId val="{00000001-CC4D-434A-9CA0-A6A8B675140E}"/>
            </c:ext>
          </c:extLst>
        </c:ser>
        <c:ser>
          <c:idx val="2"/>
          <c:order val="2"/>
          <c:tx>
            <c:strRef>
              <c:f>'4-P-I_map'!$V$53</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'4-P-I_map'!$W$53:$AK$53</c:f>
              <c:numCache>
                <c:formatCode>0.0_ </c:formatCode>
                <c:ptCount val="15"/>
                <c:pt idx="0">
                  <c:v>0</c:v>
                </c:pt>
                <c:pt idx="1">
                  <c:v>0</c:v>
                </c:pt>
                <c:pt idx="2">
                  <c:v>7.927063238074382</c:v>
                </c:pt>
                <c:pt idx="3">
                  <c:v>8.9898777970241337</c:v>
                </c:pt>
                <c:pt idx="4">
                  <c:v>13.139023344825269</c:v>
                </c:pt>
                <c:pt idx="5">
                  <c:v>14.286915262646989</c:v>
                </c:pt>
                <c:pt idx="6">
                  <c:v>15.241095544567095</c:v>
                </c:pt>
                <c:pt idx="7">
                  <c:v>16.287562245208562</c:v>
                </c:pt>
                <c:pt idx="8">
                  <c:v>18.118454866036199</c:v>
                </c:pt>
                <c:pt idx="9">
                  <c:v>20.392070797570252</c:v>
                </c:pt>
                <c:pt idx="10">
                  <c:v>22.879630054328011</c:v>
                </c:pt>
                <c:pt idx="11">
                  <c:v>27.982143378204348</c:v>
                </c:pt>
                <c:pt idx="12">
                  <c:v>28.017928862100348</c:v>
                </c:pt>
                <c:pt idx="13">
                  <c:v>30.601851302237698</c:v>
                </c:pt>
                <c:pt idx="14">
                  <c:v>0</c:v>
                </c:pt>
              </c:numCache>
            </c:numRef>
          </c:val>
          <c:smooth val="0"/>
          <c:extLst>
            <c:ext xmlns:c16="http://schemas.microsoft.com/office/drawing/2014/chart" uri="{C3380CC4-5D6E-409C-BE32-E72D297353CC}">
              <c16:uniqueId val="{00000002-CC4D-434A-9CA0-A6A8B675140E}"/>
            </c:ext>
          </c:extLst>
        </c:ser>
        <c:ser>
          <c:idx val="3"/>
          <c:order val="3"/>
          <c:tx>
            <c:strRef>
              <c:f>'4-P-I_map'!$V$54</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'4-P-I_map'!$W$54:$AK$54</c:f>
              <c:numCache>
                <c:formatCode>0.0_ </c:formatCode>
                <c:ptCount val="15"/>
                <c:pt idx="0">
                  <c:v>0</c:v>
                </c:pt>
                <c:pt idx="1">
                  <c:v>0</c:v>
                </c:pt>
                <c:pt idx="2">
                  <c:v>12.914964023280582</c:v>
                </c:pt>
                <c:pt idx="3">
                  <c:v>14.797772801042388</c:v>
                </c:pt>
                <c:pt idx="4">
                  <c:v>23.252794851327703</c:v>
                </c:pt>
                <c:pt idx="5">
                  <c:v>27.561074707955356</c:v>
                </c:pt>
                <c:pt idx="6">
                  <c:v>30.567123589325707</c:v>
                </c:pt>
                <c:pt idx="7">
                  <c:v>32.659046317862355</c:v>
                </c:pt>
                <c:pt idx="8">
                  <c:v>34.056000684887849</c:v>
                </c:pt>
                <c:pt idx="9">
                  <c:v>35.616922068464703</c:v>
                </c:pt>
                <c:pt idx="10">
                  <c:v>36.730660142021634</c:v>
                </c:pt>
                <c:pt idx="11">
                  <c:v>37.92517999584333</c:v>
                </c:pt>
                <c:pt idx="12">
                  <c:v>37.973681316834025</c:v>
                </c:pt>
                <c:pt idx="13">
                  <c:v>41.475761994250533</c:v>
                </c:pt>
                <c:pt idx="14">
                  <c:v>0</c:v>
                </c:pt>
              </c:numCache>
            </c:numRef>
          </c:val>
          <c:smooth val="0"/>
          <c:extLst>
            <c:ext xmlns:c16="http://schemas.microsoft.com/office/drawing/2014/chart" uri="{C3380CC4-5D6E-409C-BE32-E72D297353CC}">
              <c16:uniqueId val="{00000003-CC4D-434A-9CA0-A6A8B675140E}"/>
            </c:ext>
          </c:extLst>
        </c:ser>
        <c:ser>
          <c:idx val="4"/>
          <c:order val="4"/>
          <c:tx>
            <c:strRef>
              <c:f>'4-P-I_map'!$V$55</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'4-P-I_map'!$W$55:$AK$55</c:f>
              <c:numCache>
                <c:formatCode>0.0_ </c:formatCode>
                <c:ptCount val="15"/>
                <c:pt idx="0">
                  <c:v>0</c:v>
                </c:pt>
                <c:pt idx="1">
                  <c:v>0</c:v>
                </c:pt>
                <c:pt idx="2">
                  <c:v>16.088701188880847</c:v>
                </c:pt>
                <c:pt idx="3">
                  <c:v>22.500196416598342</c:v>
                </c:pt>
                <c:pt idx="4">
                  <c:v>33.320943858308361</c:v>
                </c:pt>
                <c:pt idx="5">
                  <c:v>38.467062074247004</c:v>
                </c:pt>
                <c:pt idx="6">
                  <c:v>40.641252119620141</c:v>
                </c:pt>
                <c:pt idx="7">
                  <c:v>42.962688628156378</c:v>
                </c:pt>
                <c:pt idx="8">
                  <c:v>44.811357793968924</c:v>
                </c:pt>
                <c:pt idx="9">
                  <c:v>46.877424346997657</c:v>
                </c:pt>
                <c:pt idx="10">
                  <c:v>48.356624216088669</c:v>
                </c:pt>
                <c:pt idx="11">
                  <c:v>49.943897969854611</c:v>
                </c:pt>
                <c:pt idx="12">
                  <c:v>50.007769651603468</c:v>
                </c:pt>
                <c:pt idx="13">
                  <c:v>54.61968078964577</c:v>
                </c:pt>
                <c:pt idx="14">
                  <c:v>0</c:v>
                </c:pt>
              </c:numCache>
            </c:numRef>
          </c:val>
          <c:smooth val="0"/>
          <c:extLst>
            <c:ext xmlns:c16="http://schemas.microsoft.com/office/drawing/2014/chart" uri="{C3380CC4-5D6E-409C-BE32-E72D297353CC}">
              <c16:uniqueId val="{00000004-CC4D-434A-9CA0-A6A8B675140E}"/>
            </c:ext>
          </c:extLst>
        </c:ser>
        <c:ser>
          <c:idx val="5"/>
          <c:order val="5"/>
          <c:tx>
            <c:strRef>
              <c:f>'4-P-I_map'!$V$56</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'4-P-I_map'!$W$56:$AK$56</c:f>
              <c:numCache>
                <c:formatCode>0.0_ </c:formatCode>
                <c:ptCount val="15"/>
                <c:pt idx="0">
                  <c:v>0</c:v>
                </c:pt>
                <c:pt idx="1">
                  <c:v>0</c:v>
                </c:pt>
                <c:pt idx="2">
                  <c:v>20.381324312566328</c:v>
                </c:pt>
                <c:pt idx="3">
                  <c:v>31.40708825241115</c:v>
                </c:pt>
                <c:pt idx="4">
                  <c:v>42.527320246933812</c:v>
                </c:pt>
                <c:pt idx="5">
                  <c:v>49.377746570594908</c:v>
                </c:pt>
                <c:pt idx="6">
                  <c:v>52.106376853616531</c:v>
                </c:pt>
                <c:pt idx="7">
                  <c:v>55.009763846623379</c:v>
                </c:pt>
                <c:pt idx="8">
                  <c:v>57.373288448180439</c:v>
                </c:pt>
                <c:pt idx="9">
                  <c:v>60.014623310734841</c:v>
                </c:pt>
                <c:pt idx="10">
                  <c:v>61.904078621516277</c:v>
                </c:pt>
                <c:pt idx="11">
                  <c:v>63.93133055432741</c:v>
                </c:pt>
                <c:pt idx="12">
                  <c:v>64.013090324087699</c:v>
                </c:pt>
                <c:pt idx="13">
                  <c:v>69.916626640602914</c:v>
                </c:pt>
                <c:pt idx="14">
                  <c:v>0</c:v>
                </c:pt>
              </c:numCache>
            </c:numRef>
          </c:val>
          <c:smooth val="0"/>
          <c:extLst>
            <c:ext xmlns:c16="http://schemas.microsoft.com/office/drawing/2014/chart" uri="{C3380CC4-5D6E-409C-BE32-E72D297353CC}">
              <c16:uniqueId val="{00000005-CC4D-434A-9CA0-A6A8B675140E}"/>
            </c:ext>
          </c:extLst>
        </c:ser>
        <c:ser>
          <c:idx val="6"/>
          <c:order val="6"/>
          <c:tx>
            <c:strRef>
              <c:f>'4-P-I_map'!$V$57</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'4-P-I_map'!$W$57:$AK$57</c:f>
              <c:numCache>
                <c:formatCode>0.0_ </c:formatCode>
                <c:ptCount val="15"/>
                <c:pt idx="0">
                  <c:v>0</c:v>
                </c:pt>
                <c:pt idx="1">
                  <c:v>0</c:v>
                </c:pt>
                <c:pt idx="2">
                  <c:v>25.28298606046415</c:v>
                </c:pt>
                <c:pt idx="3">
                  <c:v>40.893575425745745</c:v>
                </c:pt>
                <c:pt idx="4">
                  <c:v>53.06894212452778</c:v>
                </c:pt>
                <c:pt idx="5">
                  <c:v>61.854126821861591</c:v>
                </c:pt>
                <c:pt idx="6">
                  <c:v>65.188410211361756</c:v>
                </c:pt>
                <c:pt idx="7">
                  <c:v>68.722928055674373</c:v>
                </c:pt>
                <c:pt idx="8">
                  <c:v>71.651653239199334</c:v>
                </c:pt>
                <c:pt idx="9">
                  <c:v>74.923741985817102</c:v>
                </c:pt>
                <c:pt idx="10">
                  <c:v>77.253478231275793</c:v>
                </c:pt>
                <c:pt idx="11">
                  <c:v>79.751437228686555</c:v>
                </c:pt>
                <c:pt idx="12">
                  <c:v>79.853428835764547</c:v>
                </c:pt>
                <c:pt idx="13">
                  <c:v>87.217822817425017</c:v>
                </c:pt>
                <c:pt idx="14">
                  <c:v>0</c:v>
                </c:pt>
              </c:numCache>
            </c:numRef>
          </c:val>
          <c:smooth val="0"/>
          <c:extLst>
            <c:ext xmlns:c16="http://schemas.microsoft.com/office/drawing/2014/chart" uri="{C3380CC4-5D6E-409C-BE32-E72D297353CC}">
              <c16:uniqueId val="{00000006-CC4D-434A-9CA0-A6A8B675140E}"/>
            </c:ext>
          </c:extLst>
        </c:ser>
        <c:ser>
          <c:idx val="7"/>
          <c:order val="7"/>
          <c:tx>
            <c:strRef>
              <c:f>'4-P-I_map'!$V$58</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'4-P-I_map'!$W$58:$AK$58</c:f>
              <c:numCache>
                <c:formatCode>0.0_ </c:formatCode>
                <c:ptCount val="15"/>
                <c:pt idx="0">
                  <c:v>0</c:v>
                </c:pt>
                <c:pt idx="1">
                  <c:v>0</c:v>
                </c:pt>
                <c:pt idx="2">
                  <c:v>29.19729261490706</c:v>
                </c:pt>
                <c:pt idx="3">
                  <c:v>49.066599826211132</c:v>
                </c:pt>
                <c:pt idx="4">
                  <c:v>62.417655226971533</c:v>
                </c:pt>
                <c:pt idx="5">
                  <c:v>75.313530292801843</c:v>
                </c:pt>
                <c:pt idx="6">
                  <c:v>79.752987007820082</c:v>
                </c:pt>
                <c:pt idx="7">
                  <c:v>83.950754485746629</c:v>
                </c:pt>
                <c:pt idx="8">
                  <c:v>87.477760609829105</c:v>
                </c:pt>
                <c:pt idx="9">
                  <c:v>91.416502905447373</c:v>
                </c:pt>
                <c:pt idx="10">
                  <c:v>94.197798760487217</c:v>
                </c:pt>
                <c:pt idx="11">
                  <c:v>97.176477429182512</c:v>
                </c:pt>
                <c:pt idx="12">
                  <c:v>97.300753372633665</c:v>
                </c:pt>
                <c:pt idx="13">
                  <c:v>106.27420752476797</c:v>
                </c:pt>
                <c:pt idx="14">
                  <c:v>0</c:v>
                </c:pt>
              </c:numCache>
            </c:numRef>
          </c:val>
          <c:smooth val="0"/>
          <c:extLst>
            <c:ext xmlns:c16="http://schemas.microsoft.com/office/drawing/2014/chart" uri="{C3380CC4-5D6E-409C-BE32-E72D297353CC}">
              <c16:uniqueId val="{00000007-CC4D-434A-9CA0-A6A8B675140E}"/>
            </c:ext>
          </c:extLst>
        </c:ser>
        <c:ser>
          <c:idx val="8"/>
          <c:order val="8"/>
          <c:tx>
            <c:strRef>
              <c:f>'4-P-I_map'!$V$59</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'4-P-I_map'!$W$59:$AK$59</c:f>
              <c:numCache>
                <c:formatCode>0.0_ </c:formatCode>
                <c:ptCount val="15"/>
                <c:pt idx="0">
                  <c:v>0</c:v>
                </c:pt>
                <c:pt idx="1">
                  <c:v>0</c:v>
                </c:pt>
                <c:pt idx="2">
                  <c:v>39.552963019761847</c:v>
                </c:pt>
                <c:pt idx="3">
                  <c:v>56.59618563752332</c:v>
                </c:pt>
                <c:pt idx="4">
                  <c:v>71.588171141636721</c:v>
                </c:pt>
                <c:pt idx="5">
                  <c:v>88.01599326804309</c:v>
                </c:pt>
                <c:pt idx="6">
                  <c:v>95.602445418991366</c:v>
                </c:pt>
                <c:pt idx="7">
                  <c:v>100.47604410865661</c:v>
                </c:pt>
                <c:pt idx="8">
                  <c:v>104.61380438202183</c:v>
                </c:pt>
                <c:pt idx="9">
                  <c:v>109.2319019918497</c:v>
                </c:pt>
                <c:pt idx="10">
                  <c:v>112.45469192088501</c:v>
                </c:pt>
                <c:pt idx="11">
                  <c:v>115.90076982927258</c:v>
                </c:pt>
                <c:pt idx="12">
                  <c:v>116.04899168190914</c:v>
                </c:pt>
                <c:pt idx="13">
                  <c:v>126.7514813355187</c:v>
                </c:pt>
                <c:pt idx="14">
                  <c:v>0</c:v>
                </c:pt>
              </c:numCache>
            </c:numRef>
          </c:val>
          <c:smooth val="0"/>
          <c:extLst>
            <c:ext xmlns:c16="http://schemas.microsoft.com/office/drawing/2014/chart" uri="{C3380CC4-5D6E-409C-BE32-E72D297353CC}">
              <c16:uniqueId val="{00000008-CC4D-434A-9CA0-A6A8B675140E}"/>
            </c:ext>
          </c:extLst>
        </c:ser>
        <c:ser>
          <c:idx val="9"/>
          <c:order val="9"/>
          <c:tx>
            <c:strRef>
              <c:f>'4-P-I_map'!$V$60</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'4-P-I_map'!$W$60:$AK$60</c:f>
              <c:numCache>
                <c:formatCode>0.0_ </c:formatCode>
                <c:ptCount val="15"/>
                <c:pt idx="0">
                  <c:v>0</c:v>
                </c:pt>
                <c:pt idx="1">
                  <c:v>0</c:v>
                </c:pt>
                <c:pt idx="2">
                  <c:v>43.795268915470928</c:v>
                </c:pt>
                <c:pt idx="3">
                  <c:v>63.168621885944418</c:v>
                </c:pt>
                <c:pt idx="4">
                  <c:v>80.160257614719683</c:v>
                </c:pt>
                <c:pt idx="5">
                  <c:v>100.33283450050619</c:v>
                </c:pt>
                <c:pt idx="6">
                  <c:v>109.69937081085853</c:v>
                </c:pt>
                <c:pt idx="7">
                  <c:v>118.02830858687631</c:v>
                </c:pt>
                <c:pt idx="8">
                  <c:v>122.76672629268174</c:v>
                </c:pt>
                <c:pt idx="9">
                  <c:v>128.05168109881998</c:v>
                </c:pt>
                <c:pt idx="10">
                  <c:v>131.68354856601144</c:v>
                </c:pt>
                <c:pt idx="11">
                  <c:v>135.55956776908812</c:v>
                </c:pt>
                <c:pt idx="12">
                  <c:v>135.73293064068025</c:v>
                </c:pt>
                <c:pt idx="13">
                  <c:v>145.66349190792343</c:v>
                </c:pt>
                <c:pt idx="14">
                  <c:v>0</c:v>
                </c:pt>
              </c:numCache>
            </c:numRef>
          </c:val>
          <c:smooth val="0"/>
          <c:extLst>
            <c:ext xmlns:c16="http://schemas.microsoft.com/office/drawing/2014/chart" uri="{C3380CC4-5D6E-409C-BE32-E72D297353CC}">
              <c16:uniqueId val="{00000009-CC4D-434A-9CA0-A6A8B675140E}"/>
            </c:ext>
          </c:extLst>
        </c:ser>
        <c:ser>
          <c:idx val="10"/>
          <c:order val="10"/>
          <c:tx>
            <c:strRef>
              <c:f>'4-P-I_map'!$V$61</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'4-P-I_map'!$W$61:$AK$61</c:f>
              <c:numCache>
                <c:formatCode>0.0_ </c:formatCode>
                <c:ptCount val="15"/>
                <c:pt idx="0">
                  <c:v>0</c:v>
                </c:pt>
                <c:pt idx="1">
                  <c:v>0</c:v>
                </c:pt>
                <c:pt idx="2">
                  <c:v>47.054655033599886</c:v>
                </c:pt>
                <c:pt idx="3">
                  <c:v>68.472128955370849</c:v>
                </c:pt>
                <c:pt idx="4">
                  <c:v>87.692290979942797</c:v>
                </c:pt>
                <c:pt idx="5">
                  <c:v>111.64515574711113</c:v>
                </c:pt>
                <c:pt idx="6">
                  <c:v>121.54706395068695</c:v>
                </c:pt>
                <c:pt idx="7">
                  <c:v>133.38828031061391</c:v>
                </c:pt>
                <c:pt idx="8">
                  <c:v>141.03725541541536</c:v>
                </c:pt>
                <c:pt idx="9">
                  <c:v>144.73702042824166</c:v>
                </c:pt>
                <c:pt idx="10">
                  <c:v>147.06128544106798</c:v>
                </c:pt>
                <c:pt idx="11">
                  <c:v>149.41005045389431</c:v>
                </c:pt>
                <c:pt idx="12">
                  <c:v>149.52905045389431</c:v>
                </c:pt>
                <c:pt idx="13">
                  <c:v>158.12155045389429</c:v>
                </c:pt>
                <c:pt idx="14">
                  <c:v>0</c:v>
                </c:pt>
              </c:numCache>
            </c:numRef>
          </c:val>
          <c:smooth val="0"/>
          <c:extLst>
            <c:ext xmlns:c16="http://schemas.microsoft.com/office/drawing/2014/chart" uri="{C3380CC4-5D6E-409C-BE32-E72D297353CC}">
              <c16:uniqueId val="{0000000A-CC4D-434A-9CA0-A6A8B675140E}"/>
            </c:ext>
          </c:extLst>
        </c:ser>
        <c:ser>
          <c:idx val="11"/>
          <c:order val="11"/>
          <c:tx>
            <c:strRef>
              <c:f>'4-P-I_map'!$V$62</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'4-P-I_map'!$W$62:$AK$62</c:f>
              <c:numCache>
                <c:formatCode>0.0_ </c:formatCode>
                <c:ptCount val="15"/>
                <c:pt idx="0">
                  <c:v>0</c:v>
                </c:pt>
                <c:pt idx="1">
                  <c:v>0</c:v>
                </c:pt>
                <c:pt idx="2">
                  <c:v>53.520619917478555</c:v>
                </c:pt>
                <c:pt idx="3">
                  <c:v>78.664496884216533</c:v>
                </c:pt>
                <c:pt idx="4">
                  <c:v>100.48636288627756</c:v>
                </c:pt>
                <c:pt idx="5">
                  <c:v>127.9153533602969</c:v>
                </c:pt>
                <c:pt idx="6">
                  <c:v>137.39784972175192</c:v>
                </c:pt>
                <c:pt idx="7">
                  <c:v>148.71788230121945</c:v>
                </c:pt>
                <c:pt idx="8">
                  <c:v>151.82682220006197</c:v>
                </c:pt>
                <c:pt idx="9">
                  <c:v>155.14576209890447</c:v>
                </c:pt>
                <c:pt idx="10">
                  <c:v>157.08920199774695</c:v>
                </c:pt>
                <c:pt idx="11">
                  <c:v>159.05714189658951</c:v>
                </c:pt>
                <c:pt idx="12">
                  <c:v>159.17614189658946</c:v>
                </c:pt>
                <c:pt idx="13">
                  <c:v>167.76864189658946</c:v>
                </c:pt>
                <c:pt idx="14">
                  <c:v>0</c:v>
                </c:pt>
              </c:numCache>
            </c:numRef>
          </c:val>
          <c:smooth val="0"/>
          <c:extLst>
            <c:ext xmlns:c16="http://schemas.microsoft.com/office/drawing/2014/chart" uri="{C3380CC4-5D6E-409C-BE32-E72D297353CC}">
              <c16:uniqueId val="{0000000B-CC4D-434A-9CA0-A6A8B675140E}"/>
            </c:ext>
          </c:extLst>
        </c:ser>
        <c:ser>
          <c:idx val="12"/>
          <c:order val="12"/>
          <c:tx>
            <c:strRef>
              <c:f>'4-P-I_map'!$V$63</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'4-P-I_map'!$W$63:$AK$63</c:f>
              <c:numCache>
                <c:formatCode>0.0_ </c:formatCode>
                <c:ptCount val="15"/>
                <c:pt idx="0">
                  <c:v>0</c:v>
                </c:pt>
                <c:pt idx="1">
                  <c:v>0</c:v>
                </c:pt>
                <c:pt idx="2">
                  <c:v>60.056775677058205</c:v>
                </c:pt>
                <c:pt idx="3">
                  <c:v>89.095476798824691</c:v>
                </c:pt>
                <c:pt idx="4">
                  <c:v>113.68458092014637</c:v>
                </c:pt>
                <c:pt idx="5">
                  <c:v>144.50961512994616</c:v>
                </c:pt>
                <c:pt idx="6">
                  <c:v>152.83867138864309</c:v>
                </c:pt>
                <c:pt idx="7">
                  <c:v>157.5087766077441</c:v>
                </c:pt>
                <c:pt idx="8">
                  <c:v>160.30788954904421</c:v>
                </c:pt>
                <c:pt idx="9">
                  <c:v>163.31700249034429</c:v>
                </c:pt>
                <c:pt idx="10">
                  <c:v>164.95061543164437</c:v>
                </c:pt>
                <c:pt idx="11">
                  <c:v>166.60872837294443</c:v>
                </c:pt>
                <c:pt idx="12">
                  <c:v>166.72772837294445</c:v>
                </c:pt>
                <c:pt idx="13">
                  <c:v>175.32022837294446</c:v>
                </c:pt>
                <c:pt idx="14">
                  <c:v>0</c:v>
                </c:pt>
              </c:numCache>
            </c:numRef>
          </c:val>
          <c:smooth val="0"/>
          <c:extLst>
            <c:ext xmlns:c16="http://schemas.microsoft.com/office/drawing/2014/chart" uri="{C3380CC4-5D6E-409C-BE32-E72D297353CC}">
              <c16:uniqueId val="{0000000C-CC4D-434A-9CA0-A6A8B675140E}"/>
            </c:ext>
          </c:extLst>
        </c:ser>
        <c:ser>
          <c:idx val="13"/>
          <c:order val="13"/>
          <c:tx>
            <c:strRef>
              <c:f>'4-P-I_map'!$V$64</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'4-P-I_map'!$W$64:$AK$64</c:f>
              <c:numCache>
                <c:formatCode>0.0_ </c:formatCode>
                <c:ptCount val="15"/>
                <c:pt idx="0">
                  <c:v>0</c:v>
                </c:pt>
                <c:pt idx="1">
                  <c:v>0</c:v>
                </c:pt>
                <c:pt idx="2">
                  <c:v>61.887659838185257</c:v>
                </c:pt>
                <c:pt idx="3">
                  <c:v>90.850318472292045</c:v>
                </c:pt>
                <c:pt idx="4">
                  <c:v>117.20763004089447</c:v>
                </c:pt>
                <c:pt idx="5">
                  <c:v>151.11160104515244</c:v>
                </c:pt>
                <c:pt idx="6">
                  <c:v>159.97553019538316</c:v>
                </c:pt>
                <c:pt idx="7">
                  <c:v>164.49501601757348</c:v>
                </c:pt>
                <c:pt idx="8">
                  <c:v>167.03796236471666</c:v>
                </c:pt>
                <c:pt idx="9">
                  <c:v>169.79090871185983</c:v>
                </c:pt>
                <c:pt idx="10">
                  <c:v>171.16835505900301</c:v>
                </c:pt>
                <c:pt idx="11">
                  <c:v>172.57030140614617</c:v>
                </c:pt>
                <c:pt idx="12">
                  <c:v>172.68930140614614</c:v>
                </c:pt>
                <c:pt idx="13">
                  <c:v>181.28180140614614</c:v>
                </c:pt>
                <c:pt idx="14">
                  <c:v>0</c:v>
                </c:pt>
              </c:numCache>
            </c:numRef>
          </c:val>
          <c:smooth val="0"/>
          <c:extLst>
            <c:ext xmlns:c16="http://schemas.microsoft.com/office/drawing/2014/chart" uri="{C3380CC4-5D6E-409C-BE32-E72D297353CC}">
              <c16:uniqueId val="{0000000D-CC4D-434A-9CA0-A6A8B675140E}"/>
            </c:ext>
          </c:extLst>
        </c:ser>
        <c:ser>
          <c:idx val="14"/>
          <c:order val="14"/>
          <c:tx>
            <c:strRef>
              <c:f>'4-P-I_map'!$V$65</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'4-P-I_map'!$W$65:$AK$65</c:f>
              <c:numCache>
                <c:formatCode>0.0_ </c:formatCode>
                <c:ptCount val="15"/>
                <c:pt idx="0">
                  <c:v>0</c:v>
                </c:pt>
                <c:pt idx="1">
                  <c:v>0</c:v>
                </c:pt>
                <c:pt idx="2">
                  <c:v>63.368800875414415</c:v>
                </c:pt>
                <c:pt idx="3">
                  <c:v>92.105318319514225</c:v>
                </c:pt>
                <c:pt idx="4">
                  <c:v>120.03539328253785</c:v>
                </c:pt>
                <c:pt idx="5">
                  <c:v>156.40738662209574</c:v>
                </c:pt>
                <c:pt idx="6">
                  <c:v>162.61131058190006</c:v>
                </c:pt>
                <c:pt idx="7">
                  <c:v>164.84762132382912</c:v>
                </c:pt>
                <c:pt idx="8">
                  <c:v>167.01723962555658</c:v>
                </c:pt>
                <c:pt idx="9">
                  <c:v>169.38708507102561</c:v>
                </c:pt>
                <c:pt idx="10">
                  <c:v>170.44544272498737</c:v>
                </c:pt>
                <c:pt idx="11">
                  <c:v>171.52716021238561</c:v>
                </c:pt>
                <c:pt idx="12">
                  <c:v>171.64062226050584</c:v>
                </c:pt>
                <c:pt idx="13">
                  <c:v>179.8332495585986</c:v>
                </c:pt>
                <c:pt idx="14">
                  <c:v>0</c:v>
                </c:pt>
              </c:numCache>
            </c:numRef>
          </c:val>
          <c:smooth val="0"/>
          <c:extLst>
            <c:ext xmlns:c16="http://schemas.microsoft.com/office/drawing/2014/chart" uri="{C3380CC4-5D6E-409C-BE32-E72D297353CC}">
              <c16:uniqueId val="{0000000E-CC4D-434A-9CA0-A6A8B675140E}"/>
            </c:ext>
          </c:extLst>
        </c:ser>
        <c:ser>
          <c:idx val="15"/>
          <c:order val="15"/>
          <c:tx>
            <c:strRef>
              <c:f>'4-P-I_map'!$V$66</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'4-P-I_map'!$W$66:$AK$66</c:f>
              <c:numCache>
                <c:formatCode>0.0_ </c:formatCode>
                <c:ptCount val="15"/>
                <c:pt idx="0">
                  <c:v>0</c:v>
                </c:pt>
                <c:pt idx="1">
                  <c:v>0</c:v>
                </c:pt>
                <c:pt idx="2">
                  <c:v>52.951560255437293</c:v>
                </c:pt>
                <c:pt idx="3">
                  <c:v>76.755968635315867</c:v>
                </c:pt>
                <c:pt idx="4">
                  <c:v>102.08827167987299</c:v>
                </c:pt>
                <c:pt idx="5">
                  <c:v>136.6238793641422</c:v>
                </c:pt>
                <c:pt idx="6">
                  <c:v>145.15746470914257</c:v>
                </c:pt>
                <c:pt idx="7">
                  <c:v>156.6463982999569</c:v>
                </c:pt>
                <c:pt idx="8">
                  <c:v>164.60054171883002</c:v>
                </c:pt>
                <c:pt idx="9">
                  <c:v>166.64864018521993</c:v>
                </c:pt>
                <c:pt idx="10">
                  <c:v>167.45255208820973</c:v>
                </c:pt>
                <c:pt idx="11">
                  <c:v>168.27862507502596</c:v>
                </c:pt>
                <c:pt idx="12">
                  <c:v>168.38626462504027</c:v>
                </c:pt>
                <c:pt idx="13">
                  <c:v>176.15847330989357</c:v>
                </c:pt>
                <c:pt idx="14">
                  <c:v>0</c:v>
                </c:pt>
              </c:numCache>
            </c:numRef>
          </c:val>
          <c:smooth val="0"/>
          <c:extLst>
            <c:ext xmlns:c16="http://schemas.microsoft.com/office/drawing/2014/chart" uri="{C3380CC4-5D6E-409C-BE32-E72D297353CC}">
              <c16:uniqueId val="{0000000F-CC4D-434A-9CA0-A6A8B675140E}"/>
            </c:ext>
          </c:extLst>
        </c:ser>
        <c:ser>
          <c:idx val="16"/>
          <c:order val="16"/>
          <c:tx>
            <c:strRef>
              <c:f>'4-P-I_map'!$V$67</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'4-P-I_map'!$W$67:$AK$67</c:f>
              <c:numCache>
                <c:formatCode>0.0_ </c:formatCode>
                <c:ptCount val="15"/>
                <c:pt idx="0">
                  <c:v>0</c:v>
                </c:pt>
                <c:pt idx="1">
                  <c:v>0</c:v>
                </c:pt>
                <c:pt idx="2">
                  <c:v>47.38479896312726</c:v>
                </c:pt>
                <c:pt idx="3">
                  <c:v>68.479469526127147</c:v>
                </c:pt>
                <c:pt idx="4">
                  <c:v>92.088356448191107</c:v>
                </c:pt>
                <c:pt idx="5">
                  <c:v>124.7795221261443</c:v>
                </c:pt>
                <c:pt idx="6">
                  <c:v>132.74196122103635</c:v>
                </c:pt>
                <c:pt idx="7">
                  <c:v>143.61260787006563</c:v>
                </c:pt>
                <c:pt idx="8">
                  <c:v>158.6701379790095</c:v>
                </c:pt>
                <c:pt idx="9">
                  <c:v>161.91206402541277</c:v>
                </c:pt>
                <c:pt idx="10">
                  <c:v>162.51233598001613</c:v>
                </c:pt>
                <c:pt idx="11">
                  <c:v>163.13350160482236</c:v>
                </c:pt>
                <c:pt idx="12">
                  <c:v>163.23498514580763</c:v>
                </c:pt>
                <c:pt idx="13">
                  <c:v>170.56269376694996</c:v>
                </c:pt>
                <c:pt idx="14">
                  <c:v>0</c:v>
                </c:pt>
              </c:numCache>
            </c:numRef>
          </c:val>
          <c:smooth val="0"/>
          <c:extLst>
            <c:ext xmlns:c16="http://schemas.microsoft.com/office/drawing/2014/chart" uri="{C3380CC4-5D6E-409C-BE32-E72D297353CC}">
              <c16:uniqueId val="{00000010-CC4D-434A-9CA0-A6A8B675140E}"/>
            </c:ext>
          </c:extLst>
        </c:ser>
        <c:ser>
          <c:idx val="17"/>
          <c:order val="17"/>
          <c:tx>
            <c:strRef>
              <c:f>'4-P-I_map'!$V$68</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'4-P-I_map'!$W$68:$AK$68</c:f>
              <c:numCache>
                <c:formatCode>0.0_ </c:formatCode>
                <c:ptCount val="15"/>
                <c:pt idx="0">
                  <c:v>0</c:v>
                </c:pt>
                <c:pt idx="1">
                  <c:v>0</c:v>
                </c:pt>
                <c:pt idx="2">
                  <c:v>41.33709255143102</c:v>
                </c:pt>
                <c:pt idx="3">
                  <c:v>59.668468203562888</c:v>
                </c:pt>
                <c:pt idx="4">
                  <c:v>80.953046668384815</c:v>
                </c:pt>
                <c:pt idx="5">
                  <c:v>110.79045918831986</c:v>
                </c:pt>
                <c:pt idx="6">
                  <c:v>117.98748676431708</c:v>
                </c:pt>
                <c:pt idx="7">
                  <c:v>127.91694098784895</c:v>
                </c:pt>
                <c:pt idx="8">
                  <c:v>141.92890159177347</c:v>
                </c:pt>
                <c:pt idx="9">
                  <c:v>155.14559332177765</c:v>
                </c:pt>
                <c:pt idx="10">
                  <c:v>155.81011891176459</c:v>
                </c:pt>
                <c:pt idx="11">
                  <c:v>156.26696631617548</c:v>
                </c:pt>
                <c:pt idx="12">
                  <c:v>156.36189547636636</c:v>
                </c:pt>
                <c:pt idx="13">
                  <c:v>163.21633924897242</c:v>
                </c:pt>
                <c:pt idx="14">
                  <c:v>0</c:v>
                </c:pt>
              </c:numCache>
            </c:numRef>
          </c:val>
          <c:smooth val="0"/>
          <c:extLst>
            <c:ext xmlns:c16="http://schemas.microsoft.com/office/drawing/2014/chart" uri="{C3380CC4-5D6E-409C-BE32-E72D297353CC}">
              <c16:uniqueId val="{00000011-CC4D-434A-9CA0-A6A8B675140E}"/>
            </c:ext>
          </c:extLst>
        </c:ser>
        <c:ser>
          <c:idx val="18"/>
          <c:order val="18"/>
          <c:tx>
            <c:strRef>
              <c:f>'4-P-I_map'!$V$70</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'4-P-I_map'!$W$70:$AK$70</c:f>
              <c:numCache>
                <c:formatCode>0.0_ </c:formatCode>
                <c:ptCount val="15"/>
                <c:pt idx="0">
                  <c:v>0</c:v>
                </c:pt>
                <c:pt idx="1">
                  <c:v>0</c:v>
                </c:pt>
                <c:pt idx="2">
                  <c:v>6.4380036642293419</c:v>
                </c:pt>
                <c:pt idx="3">
                  <c:v>6.5282016049813967</c:v>
                </c:pt>
                <c:pt idx="4">
                  <c:v>6.6284479267355714</c:v>
                </c:pt>
                <c:pt idx="5">
                  <c:v>6.6978459023184902</c:v>
                </c:pt>
                <c:pt idx="6">
                  <c:v>6.7085395179014089</c:v>
                </c:pt>
                <c:pt idx="7">
                  <c:v>6.7133832234843274</c:v>
                </c:pt>
                <c:pt idx="8">
                  <c:v>6.7492265089844885</c:v>
                </c:pt>
                <c:pt idx="9">
                  <c:v>6.7912275944846474</c:v>
                </c:pt>
                <c:pt idx="10">
                  <c:v>6.7928950899848077</c:v>
                </c:pt>
                <c:pt idx="11">
                  <c:v>6.7952809954849691</c:v>
                </c:pt>
                <c:pt idx="12">
                  <c:v>6.7987704154849684</c:v>
                </c:pt>
                <c:pt idx="13">
                  <c:v>7.0507270654849679</c:v>
                </c:pt>
                <c:pt idx="14">
                  <c:v>0</c:v>
                </c:pt>
              </c:numCache>
            </c:numRef>
          </c:val>
          <c:smooth val="0"/>
          <c:extLst>
            <c:ext xmlns:c16="http://schemas.microsoft.com/office/drawing/2014/chart" uri="{C3380CC4-5D6E-409C-BE32-E72D297353CC}">
              <c16:uniqueId val="{00000012-CC4D-434A-9CA0-A6A8B675140E}"/>
            </c:ext>
          </c:extLst>
        </c:ser>
        <c:ser>
          <c:idx val="19"/>
          <c:order val="19"/>
          <c:tx>
            <c:strRef>
              <c:f>'4-P-I_map'!$V$71</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'4-P-I_map'!$W$71:$AK$71</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CC4D-434A-9CA0-A6A8B675140E}"/>
            </c:ext>
          </c:extLst>
        </c:ser>
        <c:ser>
          <c:idx val="20"/>
          <c:order val="20"/>
          <c:tx>
            <c:strRef>
              <c:f>'4-P-I_map'!$V$72</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'4-P-I_map'!$W$72:$AK$72</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CC4D-434A-9CA0-A6A8B675140E}"/>
            </c:ext>
          </c:extLst>
        </c:ser>
        <c:dLbls>
          <c:showLegendKey val="0"/>
          <c:showVal val="0"/>
          <c:showCatName val="0"/>
          <c:showSerName val="0"/>
          <c:showPercent val="0"/>
          <c:showBubbleSize val="0"/>
        </c:dLbls>
        <c:marker val="1"/>
        <c:smooth val="0"/>
        <c:axId val="573563648"/>
        <c:axId val="573565568"/>
      </c:lineChart>
      <c:catAx>
        <c:axId val="57356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565568"/>
        <c:crosses val="autoZero"/>
        <c:auto val="1"/>
        <c:lblAlgn val="ctr"/>
        <c:lblOffset val="100"/>
        <c:noMultiLvlLbl val="0"/>
      </c:catAx>
      <c:valAx>
        <c:axId val="573565568"/>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563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'4-P-I_map'!$V$51</c:f>
              <c:strCache>
                <c:ptCount val="1"/>
                <c:pt idx="0">
                  <c:v>&lt; -30℃</c:v>
                </c:pt>
              </c:strCache>
            </c:strRef>
          </c:tx>
          <c:spPr>
            <a:solidFill>
              <a:schemeClr val="accent2"/>
            </a:solidFill>
            <a:ln/>
            <a:effectLst/>
            <a:sp3d/>
          </c:spP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'4-P-I_map'!$W$51:$AK$51</c:f>
              <c:numCache>
                <c:formatCode>0.0_ </c:formatCode>
                <c:ptCount val="15"/>
                <c:pt idx="0">
                  <c:v>0</c:v>
                </c:pt>
                <c:pt idx="1">
                  <c:v>0</c:v>
                </c:pt>
                <c:pt idx="2">
                  <c:v>3.5741143854544486</c:v>
                </c:pt>
                <c:pt idx="3">
                  <c:v>4.1970284392359387</c:v>
                </c:pt>
                <c:pt idx="4">
                  <c:v>5.3987905394392328</c:v>
                </c:pt>
                <c:pt idx="5">
                  <c:v>5.8922353115440949</c:v>
                </c:pt>
                <c:pt idx="6">
                  <c:v>6.3121271984400824</c:v>
                </c:pt>
                <c:pt idx="7">
                  <c:v>6.7777760636471402</c:v>
                </c:pt>
                <c:pt idx="8">
                  <c:v>7.7990784214998046</c:v>
                </c:pt>
                <c:pt idx="9">
                  <c:v>9.1612419116857122</c:v>
                </c:pt>
                <c:pt idx="10">
                  <c:v>11.381197262592046</c:v>
                </c:pt>
                <c:pt idx="11">
                  <c:v>15.368048465434217</c:v>
                </c:pt>
                <c:pt idx="12">
                  <c:v>15.387702179713342</c:v>
                </c:pt>
                <c:pt idx="13">
                  <c:v>16.806815960750011</c:v>
                </c:pt>
                <c:pt idx="14">
                  <c:v>0</c:v>
                </c:pt>
              </c:numCache>
            </c:numRef>
          </c:val>
          <c:extLst>
            <c:ext xmlns:c16="http://schemas.microsoft.com/office/drawing/2014/chart" uri="{C3380CC4-5D6E-409C-BE32-E72D297353CC}">
              <c16:uniqueId val="{00000000-325D-4921-8CC9-9CE7138837F6}"/>
            </c:ext>
          </c:extLst>
        </c:ser>
        <c:ser>
          <c:idx val="1"/>
          <c:order val="1"/>
          <c:tx>
            <c:strRef>
              <c:f>'4-P-I_map'!$V$52</c:f>
              <c:strCache>
                <c:ptCount val="1"/>
                <c:pt idx="0">
                  <c:v>-30℃</c:v>
                </c:pt>
              </c:strCache>
            </c:strRef>
          </c:tx>
          <c:spPr>
            <a:solidFill>
              <a:schemeClr val="accent4"/>
            </a:solidFill>
            <a:ln/>
            <a:effectLst/>
            <a:sp3d/>
          </c:spP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'4-P-I_map'!$W$52:$AK$52</c:f>
              <c:numCache>
                <c:formatCode>0.0_ </c:formatCode>
                <c:ptCount val="15"/>
                <c:pt idx="0">
                  <c:v>0</c:v>
                </c:pt>
                <c:pt idx="1">
                  <c:v>0</c:v>
                </c:pt>
                <c:pt idx="2">
                  <c:v>5.5662533580619558</c:v>
                </c:pt>
                <c:pt idx="3">
                  <c:v>6.4559989226278365</c:v>
                </c:pt>
                <c:pt idx="4">
                  <c:v>8.6781179599461211</c:v>
                </c:pt>
                <c:pt idx="5">
                  <c:v>9.4597006314688823</c:v>
                </c:pt>
                <c:pt idx="6">
                  <c:v>10.119763378243478</c:v>
                </c:pt>
                <c:pt idx="7">
                  <c:v>10.84908210322407</c:v>
                </c:pt>
                <c:pt idx="8">
                  <c:v>12.342435263733169</c:v>
                </c:pt>
                <c:pt idx="9">
                  <c:v>14.28555199213335</c:v>
                </c:pt>
                <c:pt idx="10">
                  <c:v>17.150671491924854</c:v>
                </c:pt>
                <c:pt idx="11">
                  <c:v>22.151308115314112</c:v>
                </c:pt>
                <c:pt idx="12">
                  <c:v>22.179636727212131</c:v>
                </c:pt>
                <c:pt idx="13">
                  <c:v>24.225129145142475</c:v>
                </c:pt>
                <c:pt idx="14">
                  <c:v>0</c:v>
                </c:pt>
              </c:numCache>
            </c:numRef>
          </c:val>
          <c:extLst>
            <c:ext xmlns:c16="http://schemas.microsoft.com/office/drawing/2014/chart" uri="{C3380CC4-5D6E-409C-BE32-E72D297353CC}">
              <c16:uniqueId val="{00000001-325D-4921-8CC9-9CE7138837F6}"/>
            </c:ext>
          </c:extLst>
        </c:ser>
        <c:ser>
          <c:idx val="2"/>
          <c:order val="2"/>
          <c:tx>
            <c:strRef>
              <c:f>'4-P-I_map'!$V$53</c:f>
              <c:strCache>
                <c:ptCount val="1"/>
                <c:pt idx="0">
                  <c:v>-25℃</c:v>
                </c:pt>
              </c:strCache>
            </c:strRef>
          </c:tx>
          <c:spPr>
            <a:solidFill>
              <a:schemeClr val="accent6"/>
            </a:solidFill>
            <a:ln/>
            <a:effectLst/>
            <a:sp3d/>
          </c:spP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'4-P-I_map'!$W$53:$AK$53</c:f>
              <c:numCache>
                <c:formatCode>0.0_ </c:formatCode>
                <c:ptCount val="15"/>
                <c:pt idx="0">
                  <c:v>0</c:v>
                </c:pt>
                <c:pt idx="1">
                  <c:v>0</c:v>
                </c:pt>
                <c:pt idx="2">
                  <c:v>7.927063238074382</c:v>
                </c:pt>
                <c:pt idx="3">
                  <c:v>8.9898777970241337</c:v>
                </c:pt>
                <c:pt idx="4">
                  <c:v>13.139023344825269</c:v>
                </c:pt>
                <c:pt idx="5">
                  <c:v>14.286915262646989</c:v>
                </c:pt>
                <c:pt idx="6">
                  <c:v>15.241095544567095</c:v>
                </c:pt>
                <c:pt idx="7">
                  <c:v>16.287562245208562</c:v>
                </c:pt>
                <c:pt idx="8">
                  <c:v>18.118454866036199</c:v>
                </c:pt>
                <c:pt idx="9">
                  <c:v>20.392070797570252</c:v>
                </c:pt>
                <c:pt idx="10">
                  <c:v>22.879630054328011</c:v>
                </c:pt>
                <c:pt idx="11">
                  <c:v>27.982143378204348</c:v>
                </c:pt>
                <c:pt idx="12">
                  <c:v>28.017928862100348</c:v>
                </c:pt>
                <c:pt idx="13">
                  <c:v>30.601851302237698</c:v>
                </c:pt>
                <c:pt idx="14">
                  <c:v>0</c:v>
                </c:pt>
              </c:numCache>
            </c:numRef>
          </c:val>
          <c:extLst>
            <c:ext xmlns:c16="http://schemas.microsoft.com/office/drawing/2014/chart" uri="{C3380CC4-5D6E-409C-BE32-E72D297353CC}">
              <c16:uniqueId val="{00000002-325D-4921-8CC9-9CE7138837F6}"/>
            </c:ext>
          </c:extLst>
        </c:ser>
        <c:ser>
          <c:idx val="3"/>
          <c:order val="3"/>
          <c:tx>
            <c:strRef>
              <c:f>'4-P-I_map'!$V$54</c:f>
              <c:strCache>
                <c:ptCount val="1"/>
                <c:pt idx="0">
                  <c:v>-20℃</c:v>
                </c:pt>
              </c:strCache>
            </c:strRef>
          </c:tx>
          <c:spPr>
            <a:solidFill>
              <a:schemeClr val="accent2">
                <a:lumMod val="60000"/>
              </a:schemeClr>
            </a:solidFill>
            <a:ln/>
            <a:effectLst/>
            <a:sp3d/>
          </c:spP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'4-P-I_map'!$W$54:$AK$54</c:f>
              <c:numCache>
                <c:formatCode>0.0_ </c:formatCode>
                <c:ptCount val="15"/>
                <c:pt idx="0">
                  <c:v>0</c:v>
                </c:pt>
                <c:pt idx="1">
                  <c:v>0</c:v>
                </c:pt>
                <c:pt idx="2">
                  <c:v>12.914964023280582</c:v>
                </c:pt>
                <c:pt idx="3">
                  <c:v>14.797772801042388</c:v>
                </c:pt>
                <c:pt idx="4">
                  <c:v>23.252794851327703</c:v>
                </c:pt>
                <c:pt idx="5">
                  <c:v>27.561074707955356</c:v>
                </c:pt>
                <c:pt idx="6">
                  <c:v>30.567123589325707</c:v>
                </c:pt>
                <c:pt idx="7">
                  <c:v>32.659046317862355</c:v>
                </c:pt>
                <c:pt idx="8">
                  <c:v>34.056000684887849</c:v>
                </c:pt>
                <c:pt idx="9">
                  <c:v>35.616922068464703</c:v>
                </c:pt>
                <c:pt idx="10">
                  <c:v>36.730660142021634</c:v>
                </c:pt>
                <c:pt idx="11">
                  <c:v>37.92517999584333</c:v>
                </c:pt>
                <c:pt idx="12">
                  <c:v>37.973681316834025</c:v>
                </c:pt>
                <c:pt idx="13">
                  <c:v>41.475761994250533</c:v>
                </c:pt>
                <c:pt idx="14">
                  <c:v>0</c:v>
                </c:pt>
              </c:numCache>
            </c:numRef>
          </c:val>
          <c:extLst>
            <c:ext xmlns:c16="http://schemas.microsoft.com/office/drawing/2014/chart" uri="{C3380CC4-5D6E-409C-BE32-E72D297353CC}">
              <c16:uniqueId val="{00000003-325D-4921-8CC9-9CE7138837F6}"/>
            </c:ext>
          </c:extLst>
        </c:ser>
        <c:ser>
          <c:idx val="4"/>
          <c:order val="4"/>
          <c:tx>
            <c:strRef>
              <c:f>'4-P-I_map'!$V$55</c:f>
              <c:strCache>
                <c:ptCount val="1"/>
                <c:pt idx="0">
                  <c:v>-15℃</c:v>
                </c:pt>
              </c:strCache>
            </c:strRef>
          </c:tx>
          <c:spPr>
            <a:solidFill>
              <a:schemeClr val="accent4">
                <a:lumMod val="60000"/>
              </a:schemeClr>
            </a:solidFill>
            <a:ln/>
            <a:effectLst/>
            <a:sp3d/>
          </c:spP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'4-P-I_map'!$W$55:$AK$55</c:f>
              <c:numCache>
                <c:formatCode>0.0_ </c:formatCode>
                <c:ptCount val="15"/>
                <c:pt idx="0">
                  <c:v>0</c:v>
                </c:pt>
                <c:pt idx="1">
                  <c:v>0</c:v>
                </c:pt>
                <c:pt idx="2">
                  <c:v>16.088701188880847</c:v>
                </c:pt>
                <c:pt idx="3">
                  <c:v>22.500196416598342</c:v>
                </c:pt>
                <c:pt idx="4">
                  <c:v>33.320943858308361</c:v>
                </c:pt>
                <c:pt idx="5">
                  <c:v>38.467062074247004</c:v>
                </c:pt>
                <c:pt idx="6">
                  <c:v>40.641252119620141</c:v>
                </c:pt>
                <c:pt idx="7">
                  <c:v>42.962688628156378</c:v>
                </c:pt>
                <c:pt idx="8">
                  <c:v>44.811357793968924</c:v>
                </c:pt>
                <c:pt idx="9">
                  <c:v>46.877424346997657</c:v>
                </c:pt>
                <c:pt idx="10">
                  <c:v>48.356624216088669</c:v>
                </c:pt>
                <c:pt idx="11">
                  <c:v>49.943897969854611</c:v>
                </c:pt>
                <c:pt idx="12">
                  <c:v>50.007769651603468</c:v>
                </c:pt>
                <c:pt idx="13">
                  <c:v>54.61968078964577</c:v>
                </c:pt>
                <c:pt idx="14">
                  <c:v>0</c:v>
                </c:pt>
              </c:numCache>
            </c:numRef>
          </c:val>
          <c:extLst>
            <c:ext xmlns:c16="http://schemas.microsoft.com/office/drawing/2014/chart" uri="{C3380CC4-5D6E-409C-BE32-E72D297353CC}">
              <c16:uniqueId val="{00000004-325D-4921-8CC9-9CE7138837F6}"/>
            </c:ext>
          </c:extLst>
        </c:ser>
        <c:ser>
          <c:idx val="5"/>
          <c:order val="5"/>
          <c:tx>
            <c:strRef>
              <c:f>'4-P-I_map'!$V$56</c:f>
              <c:strCache>
                <c:ptCount val="1"/>
                <c:pt idx="0">
                  <c:v>-10℃</c:v>
                </c:pt>
              </c:strCache>
            </c:strRef>
          </c:tx>
          <c:spPr>
            <a:solidFill>
              <a:schemeClr val="accent6">
                <a:lumMod val="60000"/>
              </a:schemeClr>
            </a:solidFill>
            <a:ln/>
            <a:effectLst/>
            <a:sp3d/>
          </c:spP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'4-P-I_map'!$W$56:$AK$56</c:f>
              <c:numCache>
                <c:formatCode>0.0_ </c:formatCode>
                <c:ptCount val="15"/>
                <c:pt idx="0">
                  <c:v>0</c:v>
                </c:pt>
                <c:pt idx="1">
                  <c:v>0</c:v>
                </c:pt>
                <c:pt idx="2">
                  <c:v>20.381324312566328</c:v>
                </c:pt>
                <c:pt idx="3">
                  <c:v>31.40708825241115</c:v>
                </c:pt>
                <c:pt idx="4">
                  <c:v>42.527320246933812</c:v>
                </c:pt>
                <c:pt idx="5">
                  <c:v>49.377746570594908</c:v>
                </c:pt>
                <c:pt idx="6">
                  <c:v>52.106376853616531</c:v>
                </c:pt>
                <c:pt idx="7">
                  <c:v>55.009763846623379</c:v>
                </c:pt>
                <c:pt idx="8">
                  <c:v>57.373288448180439</c:v>
                </c:pt>
                <c:pt idx="9">
                  <c:v>60.014623310734841</c:v>
                </c:pt>
                <c:pt idx="10">
                  <c:v>61.904078621516277</c:v>
                </c:pt>
                <c:pt idx="11">
                  <c:v>63.93133055432741</c:v>
                </c:pt>
                <c:pt idx="12">
                  <c:v>64.013090324087699</c:v>
                </c:pt>
                <c:pt idx="13">
                  <c:v>69.916626640602914</c:v>
                </c:pt>
                <c:pt idx="14">
                  <c:v>0</c:v>
                </c:pt>
              </c:numCache>
            </c:numRef>
          </c:val>
          <c:extLst>
            <c:ext xmlns:c16="http://schemas.microsoft.com/office/drawing/2014/chart" uri="{C3380CC4-5D6E-409C-BE32-E72D297353CC}">
              <c16:uniqueId val="{00000005-325D-4921-8CC9-9CE7138837F6}"/>
            </c:ext>
          </c:extLst>
        </c:ser>
        <c:ser>
          <c:idx val="6"/>
          <c:order val="6"/>
          <c:tx>
            <c:strRef>
              <c:f>'4-P-I_map'!$V$57</c:f>
              <c:strCache>
                <c:ptCount val="1"/>
                <c:pt idx="0">
                  <c:v>-5℃</c:v>
                </c:pt>
              </c:strCache>
            </c:strRef>
          </c:tx>
          <c:spPr>
            <a:solidFill>
              <a:schemeClr val="accent2">
                <a:lumMod val="80000"/>
                <a:lumOff val="20000"/>
              </a:schemeClr>
            </a:solidFill>
            <a:ln/>
            <a:effectLst/>
            <a:sp3d/>
          </c:spP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'4-P-I_map'!$W$57:$AK$57</c:f>
              <c:numCache>
                <c:formatCode>0.0_ </c:formatCode>
                <c:ptCount val="15"/>
                <c:pt idx="0">
                  <c:v>0</c:v>
                </c:pt>
                <c:pt idx="1">
                  <c:v>0</c:v>
                </c:pt>
                <c:pt idx="2">
                  <c:v>25.28298606046415</c:v>
                </c:pt>
                <c:pt idx="3">
                  <c:v>40.893575425745745</c:v>
                </c:pt>
                <c:pt idx="4">
                  <c:v>53.06894212452778</c:v>
                </c:pt>
                <c:pt idx="5">
                  <c:v>61.854126821861591</c:v>
                </c:pt>
                <c:pt idx="6">
                  <c:v>65.188410211361756</c:v>
                </c:pt>
                <c:pt idx="7">
                  <c:v>68.722928055674373</c:v>
                </c:pt>
                <c:pt idx="8">
                  <c:v>71.651653239199334</c:v>
                </c:pt>
                <c:pt idx="9">
                  <c:v>74.923741985817102</c:v>
                </c:pt>
                <c:pt idx="10">
                  <c:v>77.253478231275793</c:v>
                </c:pt>
                <c:pt idx="11">
                  <c:v>79.751437228686555</c:v>
                </c:pt>
                <c:pt idx="12">
                  <c:v>79.853428835764547</c:v>
                </c:pt>
                <c:pt idx="13">
                  <c:v>87.217822817425017</c:v>
                </c:pt>
                <c:pt idx="14">
                  <c:v>0</c:v>
                </c:pt>
              </c:numCache>
            </c:numRef>
          </c:val>
          <c:extLst>
            <c:ext xmlns:c16="http://schemas.microsoft.com/office/drawing/2014/chart" uri="{C3380CC4-5D6E-409C-BE32-E72D297353CC}">
              <c16:uniqueId val="{00000006-325D-4921-8CC9-9CE7138837F6}"/>
            </c:ext>
          </c:extLst>
        </c:ser>
        <c:ser>
          <c:idx val="7"/>
          <c:order val="7"/>
          <c:tx>
            <c:strRef>
              <c:f>'4-P-I_map'!$V$58</c:f>
              <c:strCache>
                <c:ptCount val="1"/>
                <c:pt idx="0">
                  <c:v>0℃</c:v>
                </c:pt>
              </c:strCache>
            </c:strRef>
          </c:tx>
          <c:spPr>
            <a:solidFill>
              <a:schemeClr val="accent4">
                <a:lumMod val="80000"/>
                <a:lumOff val="20000"/>
              </a:schemeClr>
            </a:solidFill>
            <a:ln/>
            <a:effectLst/>
            <a:sp3d/>
          </c:spP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'4-P-I_map'!$W$58:$AK$58</c:f>
              <c:numCache>
                <c:formatCode>0.0_ </c:formatCode>
                <c:ptCount val="15"/>
                <c:pt idx="0">
                  <c:v>0</c:v>
                </c:pt>
                <c:pt idx="1">
                  <c:v>0</c:v>
                </c:pt>
                <c:pt idx="2">
                  <c:v>29.19729261490706</c:v>
                </c:pt>
                <c:pt idx="3">
                  <c:v>49.066599826211132</c:v>
                </c:pt>
                <c:pt idx="4">
                  <c:v>62.417655226971533</c:v>
                </c:pt>
                <c:pt idx="5">
                  <c:v>75.313530292801843</c:v>
                </c:pt>
                <c:pt idx="6">
                  <c:v>79.752987007820082</c:v>
                </c:pt>
                <c:pt idx="7">
                  <c:v>83.950754485746629</c:v>
                </c:pt>
                <c:pt idx="8">
                  <c:v>87.477760609829105</c:v>
                </c:pt>
                <c:pt idx="9">
                  <c:v>91.416502905447373</c:v>
                </c:pt>
                <c:pt idx="10">
                  <c:v>94.197798760487217</c:v>
                </c:pt>
                <c:pt idx="11">
                  <c:v>97.176477429182512</c:v>
                </c:pt>
                <c:pt idx="12">
                  <c:v>97.300753372633665</c:v>
                </c:pt>
                <c:pt idx="13">
                  <c:v>106.27420752476797</c:v>
                </c:pt>
                <c:pt idx="14">
                  <c:v>0</c:v>
                </c:pt>
              </c:numCache>
            </c:numRef>
          </c:val>
          <c:extLst>
            <c:ext xmlns:c16="http://schemas.microsoft.com/office/drawing/2014/chart" uri="{C3380CC4-5D6E-409C-BE32-E72D297353CC}">
              <c16:uniqueId val="{00000007-325D-4921-8CC9-9CE7138837F6}"/>
            </c:ext>
          </c:extLst>
        </c:ser>
        <c:ser>
          <c:idx val="8"/>
          <c:order val="8"/>
          <c:tx>
            <c:strRef>
              <c:f>'4-P-I_map'!$V$59</c:f>
              <c:strCache>
                <c:ptCount val="1"/>
                <c:pt idx="0">
                  <c:v>5℃</c:v>
                </c:pt>
              </c:strCache>
            </c:strRef>
          </c:tx>
          <c:spPr>
            <a:solidFill>
              <a:schemeClr val="accent6">
                <a:lumMod val="80000"/>
                <a:lumOff val="20000"/>
              </a:schemeClr>
            </a:solidFill>
            <a:ln/>
            <a:effectLst/>
            <a:sp3d/>
          </c:spP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'4-P-I_map'!$W$59:$AK$59</c:f>
              <c:numCache>
                <c:formatCode>0.0_ </c:formatCode>
                <c:ptCount val="15"/>
                <c:pt idx="0">
                  <c:v>0</c:v>
                </c:pt>
                <c:pt idx="1">
                  <c:v>0</c:v>
                </c:pt>
                <c:pt idx="2">
                  <c:v>39.552963019761847</c:v>
                </c:pt>
                <c:pt idx="3">
                  <c:v>56.59618563752332</c:v>
                </c:pt>
                <c:pt idx="4">
                  <c:v>71.588171141636721</c:v>
                </c:pt>
                <c:pt idx="5">
                  <c:v>88.01599326804309</c:v>
                </c:pt>
                <c:pt idx="6">
                  <c:v>95.602445418991366</c:v>
                </c:pt>
                <c:pt idx="7">
                  <c:v>100.47604410865661</c:v>
                </c:pt>
                <c:pt idx="8">
                  <c:v>104.61380438202183</c:v>
                </c:pt>
                <c:pt idx="9">
                  <c:v>109.2319019918497</c:v>
                </c:pt>
                <c:pt idx="10">
                  <c:v>112.45469192088501</c:v>
                </c:pt>
                <c:pt idx="11">
                  <c:v>115.90076982927258</c:v>
                </c:pt>
                <c:pt idx="12">
                  <c:v>116.04899168190914</c:v>
                </c:pt>
                <c:pt idx="13">
                  <c:v>126.7514813355187</c:v>
                </c:pt>
                <c:pt idx="14">
                  <c:v>0</c:v>
                </c:pt>
              </c:numCache>
            </c:numRef>
          </c:val>
          <c:extLst>
            <c:ext xmlns:c16="http://schemas.microsoft.com/office/drawing/2014/chart" uri="{C3380CC4-5D6E-409C-BE32-E72D297353CC}">
              <c16:uniqueId val="{00000008-325D-4921-8CC9-9CE7138837F6}"/>
            </c:ext>
          </c:extLst>
        </c:ser>
        <c:ser>
          <c:idx val="9"/>
          <c:order val="9"/>
          <c:tx>
            <c:strRef>
              <c:f>'4-P-I_map'!$V$60</c:f>
              <c:strCache>
                <c:ptCount val="1"/>
                <c:pt idx="0">
                  <c:v>10℃</c:v>
                </c:pt>
              </c:strCache>
            </c:strRef>
          </c:tx>
          <c:spPr>
            <a:solidFill>
              <a:schemeClr val="accent2">
                <a:lumMod val="80000"/>
              </a:schemeClr>
            </a:solidFill>
            <a:ln/>
            <a:effectLst/>
            <a:sp3d/>
          </c:spP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'4-P-I_map'!$W$60:$AK$60</c:f>
              <c:numCache>
                <c:formatCode>0.0_ </c:formatCode>
                <c:ptCount val="15"/>
                <c:pt idx="0">
                  <c:v>0</c:v>
                </c:pt>
                <c:pt idx="1">
                  <c:v>0</c:v>
                </c:pt>
                <c:pt idx="2">
                  <c:v>43.795268915470928</c:v>
                </c:pt>
                <c:pt idx="3">
                  <c:v>63.168621885944418</c:v>
                </c:pt>
                <c:pt idx="4">
                  <c:v>80.160257614719683</c:v>
                </c:pt>
                <c:pt idx="5">
                  <c:v>100.33283450050619</c:v>
                </c:pt>
                <c:pt idx="6">
                  <c:v>109.69937081085853</c:v>
                </c:pt>
                <c:pt idx="7">
                  <c:v>118.02830858687631</c:v>
                </c:pt>
                <c:pt idx="8">
                  <c:v>122.76672629268174</c:v>
                </c:pt>
                <c:pt idx="9">
                  <c:v>128.05168109881998</c:v>
                </c:pt>
                <c:pt idx="10">
                  <c:v>131.68354856601144</c:v>
                </c:pt>
                <c:pt idx="11">
                  <c:v>135.55956776908812</c:v>
                </c:pt>
                <c:pt idx="12">
                  <c:v>135.73293064068025</c:v>
                </c:pt>
                <c:pt idx="13">
                  <c:v>145.66349190792343</c:v>
                </c:pt>
                <c:pt idx="14">
                  <c:v>0</c:v>
                </c:pt>
              </c:numCache>
            </c:numRef>
          </c:val>
          <c:extLst>
            <c:ext xmlns:c16="http://schemas.microsoft.com/office/drawing/2014/chart" uri="{C3380CC4-5D6E-409C-BE32-E72D297353CC}">
              <c16:uniqueId val="{00000009-325D-4921-8CC9-9CE7138837F6}"/>
            </c:ext>
          </c:extLst>
        </c:ser>
        <c:ser>
          <c:idx val="10"/>
          <c:order val="10"/>
          <c:tx>
            <c:strRef>
              <c:f>'4-P-I_map'!$V$61</c:f>
              <c:strCache>
                <c:ptCount val="1"/>
                <c:pt idx="0">
                  <c:v>15℃</c:v>
                </c:pt>
              </c:strCache>
            </c:strRef>
          </c:tx>
          <c:spPr>
            <a:solidFill>
              <a:schemeClr val="accent4">
                <a:lumMod val="80000"/>
              </a:schemeClr>
            </a:solidFill>
            <a:ln/>
            <a:effectLst/>
            <a:sp3d/>
          </c:spP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'4-P-I_map'!$W$61:$AK$61</c:f>
              <c:numCache>
                <c:formatCode>0.0_ </c:formatCode>
                <c:ptCount val="15"/>
                <c:pt idx="0">
                  <c:v>0</c:v>
                </c:pt>
                <c:pt idx="1">
                  <c:v>0</c:v>
                </c:pt>
                <c:pt idx="2">
                  <c:v>47.054655033599886</c:v>
                </c:pt>
                <c:pt idx="3">
                  <c:v>68.472128955370849</c:v>
                </c:pt>
                <c:pt idx="4">
                  <c:v>87.692290979942797</c:v>
                </c:pt>
                <c:pt idx="5">
                  <c:v>111.64515574711113</c:v>
                </c:pt>
                <c:pt idx="6">
                  <c:v>121.54706395068695</c:v>
                </c:pt>
                <c:pt idx="7">
                  <c:v>133.38828031061391</c:v>
                </c:pt>
                <c:pt idx="8">
                  <c:v>141.03725541541536</c:v>
                </c:pt>
                <c:pt idx="9">
                  <c:v>144.73702042824166</c:v>
                </c:pt>
                <c:pt idx="10">
                  <c:v>147.06128544106798</c:v>
                </c:pt>
                <c:pt idx="11">
                  <c:v>149.41005045389431</c:v>
                </c:pt>
                <c:pt idx="12">
                  <c:v>149.52905045389431</c:v>
                </c:pt>
                <c:pt idx="13">
                  <c:v>158.12155045389429</c:v>
                </c:pt>
                <c:pt idx="14">
                  <c:v>0</c:v>
                </c:pt>
              </c:numCache>
            </c:numRef>
          </c:val>
          <c:extLst>
            <c:ext xmlns:c16="http://schemas.microsoft.com/office/drawing/2014/chart" uri="{C3380CC4-5D6E-409C-BE32-E72D297353CC}">
              <c16:uniqueId val="{0000000A-325D-4921-8CC9-9CE7138837F6}"/>
            </c:ext>
          </c:extLst>
        </c:ser>
        <c:ser>
          <c:idx val="11"/>
          <c:order val="11"/>
          <c:tx>
            <c:strRef>
              <c:f>'4-P-I_map'!$V$62</c:f>
              <c:strCache>
                <c:ptCount val="1"/>
                <c:pt idx="0">
                  <c:v>20℃</c:v>
                </c:pt>
              </c:strCache>
            </c:strRef>
          </c:tx>
          <c:spPr>
            <a:solidFill>
              <a:schemeClr val="accent6">
                <a:lumMod val="80000"/>
              </a:schemeClr>
            </a:solidFill>
            <a:ln/>
            <a:effectLst/>
            <a:sp3d/>
          </c:spP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'4-P-I_map'!$W$62:$AK$62</c:f>
              <c:numCache>
                <c:formatCode>0.0_ </c:formatCode>
                <c:ptCount val="15"/>
                <c:pt idx="0">
                  <c:v>0</c:v>
                </c:pt>
                <c:pt idx="1">
                  <c:v>0</c:v>
                </c:pt>
                <c:pt idx="2">
                  <c:v>53.520619917478555</c:v>
                </c:pt>
                <c:pt idx="3">
                  <c:v>78.664496884216533</c:v>
                </c:pt>
                <c:pt idx="4">
                  <c:v>100.48636288627756</c:v>
                </c:pt>
                <c:pt idx="5">
                  <c:v>127.9153533602969</c:v>
                </c:pt>
                <c:pt idx="6">
                  <c:v>137.39784972175192</c:v>
                </c:pt>
                <c:pt idx="7">
                  <c:v>148.71788230121945</c:v>
                </c:pt>
                <c:pt idx="8">
                  <c:v>151.82682220006197</c:v>
                </c:pt>
                <c:pt idx="9">
                  <c:v>155.14576209890447</c:v>
                </c:pt>
                <c:pt idx="10">
                  <c:v>157.08920199774695</c:v>
                </c:pt>
                <c:pt idx="11">
                  <c:v>159.05714189658951</c:v>
                </c:pt>
                <c:pt idx="12">
                  <c:v>159.17614189658946</c:v>
                </c:pt>
                <c:pt idx="13">
                  <c:v>167.76864189658946</c:v>
                </c:pt>
                <c:pt idx="14">
                  <c:v>0</c:v>
                </c:pt>
              </c:numCache>
            </c:numRef>
          </c:val>
          <c:extLst>
            <c:ext xmlns:c16="http://schemas.microsoft.com/office/drawing/2014/chart" uri="{C3380CC4-5D6E-409C-BE32-E72D297353CC}">
              <c16:uniqueId val="{0000000B-325D-4921-8CC9-9CE7138837F6}"/>
            </c:ext>
          </c:extLst>
        </c:ser>
        <c:ser>
          <c:idx val="12"/>
          <c:order val="12"/>
          <c:tx>
            <c:strRef>
              <c:f>'4-P-I_map'!$V$63</c:f>
              <c:strCache>
                <c:ptCount val="1"/>
                <c:pt idx="0">
                  <c:v>25℃</c:v>
                </c:pt>
              </c:strCache>
            </c:strRef>
          </c:tx>
          <c:spPr>
            <a:solidFill>
              <a:schemeClr val="accent2">
                <a:lumMod val="60000"/>
                <a:lumOff val="40000"/>
              </a:schemeClr>
            </a:solidFill>
            <a:ln/>
            <a:effectLst/>
            <a:sp3d/>
          </c:spP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'4-P-I_map'!$W$63:$AK$63</c:f>
              <c:numCache>
                <c:formatCode>0.0_ </c:formatCode>
                <c:ptCount val="15"/>
                <c:pt idx="0">
                  <c:v>0</c:v>
                </c:pt>
                <c:pt idx="1">
                  <c:v>0</c:v>
                </c:pt>
                <c:pt idx="2">
                  <c:v>60.056775677058205</c:v>
                </c:pt>
                <c:pt idx="3">
                  <c:v>89.095476798824691</c:v>
                </c:pt>
                <c:pt idx="4">
                  <c:v>113.68458092014637</c:v>
                </c:pt>
                <c:pt idx="5">
                  <c:v>144.50961512994616</c:v>
                </c:pt>
                <c:pt idx="6">
                  <c:v>152.83867138864309</c:v>
                </c:pt>
                <c:pt idx="7">
                  <c:v>157.5087766077441</c:v>
                </c:pt>
                <c:pt idx="8">
                  <c:v>160.30788954904421</c:v>
                </c:pt>
                <c:pt idx="9">
                  <c:v>163.31700249034429</c:v>
                </c:pt>
                <c:pt idx="10">
                  <c:v>164.95061543164437</c:v>
                </c:pt>
                <c:pt idx="11">
                  <c:v>166.60872837294443</c:v>
                </c:pt>
                <c:pt idx="12">
                  <c:v>166.72772837294445</c:v>
                </c:pt>
                <c:pt idx="13">
                  <c:v>175.32022837294446</c:v>
                </c:pt>
                <c:pt idx="14">
                  <c:v>0</c:v>
                </c:pt>
              </c:numCache>
            </c:numRef>
          </c:val>
          <c:extLst>
            <c:ext xmlns:c16="http://schemas.microsoft.com/office/drawing/2014/chart" uri="{C3380CC4-5D6E-409C-BE32-E72D297353CC}">
              <c16:uniqueId val="{0000000C-325D-4921-8CC9-9CE7138837F6}"/>
            </c:ext>
          </c:extLst>
        </c:ser>
        <c:ser>
          <c:idx val="13"/>
          <c:order val="13"/>
          <c:tx>
            <c:strRef>
              <c:f>'4-P-I_map'!$V$64</c:f>
              <c:strCache>
                <c:ptCount val="1"/>
                <c:pt idx="0">
                  <c:v>30℃</c:v>
                </c:pt>
              </c:strCache>
            </c:strRef>
          </c:tx>
          <c:spPr>
            <a:solidFill>
              <a:schemeClr val="accent4">
                <a:lumMod val="60000"/>
                <a:lumOff val="40000"/>
              </a:schemeClr>
            </a:solidFill>
            <a:ln/>
            <a:effectLst/>
            <a:sp3d/>
          </c:spP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'4-P-I_map'!$W$64:$AK$64</c:f>
              <c:numCache>
                <c:formatCode>0.0_ </c:formatCode>
                <c:ptCount val="15"/>
                <c:pt idx="0">
                  <c:v>0</c:v>
                </c:pt>
                <c:pt idx="1">
                  <c:v>0</c:v>
                </c:pt>
                <c:pt idx="2">
                  <c:v>61.887659838185257</c:v>
                </c:pt>
                <c:pt idx="3">
                  <c:v>90.850318472292045</c:v>
                </c:pt>
                <c:pt idx="4">
                  <c:v>117.20763004089447</c:v>
                </c:pt>
                <c:pt idx="5">
                  <c:v>151.11160104515244</c:v>
                </c:pt>
                <c:pt idx="6">
                  <c:v>159.97553019538316</c:v>
                </c:pt>
                <c:pt idx="7">
                  <c:v>164.49501601757348</c:v>
                </c:pt>
                <c:pt idx="8">
                  <c:v>167.03796236471666</c:v>
                </c:pt>
                <c:pt idx="9">
                  <c:v>169.79090871185983</c:v>
                </c:pt>
                <c:pt idx="10">
                  <c:v>171.16835505900301</c:v>
                </c:pt>
                <c:pt idx="11">
                  <c:v>172.57030140614617</c:v>
                </c:pt>
                <c:pt idx="12">
                  <c:v>172.68930140614614</c:v>
                </c:pt>
                <c:pt idx="13">
                  <c:v>181.28180140614614</c:v>
                </c:pt>
                <c:pt idx="14">
                  <c:v>0</c:v>
                </c:pt>
              </c:numCache>
            </c:numRef>
          </c:val>
          <c:extLst>
            <c:ext xmlns:c16="http://schemas.microsoft.com/office/drawing/2014/chart" uri="{C3380CC4-5D6E-409C-BE32-E72D297353CC}">
              <c16:uniqueId val="{0000000D-325D-4921-8CC9-9CE7138837F6}"/>
            </c:ext>
          </c:extLst>
        </c:ser>
        <c:ser>
          <c:idx val="14"/>
          <c:order val="14"/>
          <c:tx>
            <c:strRef>
              <c:f>'4-P-I_map'!$V$65</c:f>
              <c:strCache>
                <c:ptCount val="1"/>
                <c:pt idx="0">
                  <c:v>35℃</c:v>
                </c:pt>
              </c:strCache>
            </c:strRef>
          </c:tx>
          <c:spPr>
            <a:solidFill>
              <a:schemeClr val="accent6">
                <a:lumMod val="60000"/>
                <a:lumOff val="40000"/>
              </a:schemeClr>
            </a:solidFill>
            <a:ln/>
            <a:effectLst/>
            <a:sp3d/>
          </c:spP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'4-P-I_map'!$W$65:$AK$65</c:f>
              <c:numCache>
                <c:formatCode>0.0_ </c:formatCode>
                <c:ptCount val="15"/>
                <c:pt idx="0">
                  <c:v>0</c:v>
                </c:pt>
                <c:pt idx="1">
                  <c:v>0</c:v>
                </c:pt>
                <c:pt idx="2">
                  <c:v>63.368800875414415</c:v>
                </c:pt>
                <c:pt idx="3">
                  <c:v>92.105318319514225</c:v>
                </c:pt>
                <c:pt idx="4">
                  <c:v>120.03539328253785</c:v>
                </c:pt>
                <c:pt idx="5">
                  <c:v>156.40738662209574</c:v>
                </c:pt>
                <c:pt idx="6">
                  <c:v>162.61131058190006</c:v>
                </c:pt>
                <c:pt idx="7">
                  <c:v>164.84762132382912</c:v>
                </c:pt>
                <c:pt idx="8">
                  <c:v>167.01723962555658</c:v>
                </c:pt>
                <c:pt idx="9">
                  <c:v>169.38708507102561</c:v>
                </c:pt>
                <c:pt idx="10">
                  <c:v>170.44544272498737</c:v>
                </c:pt>
                <c:pt idx="11">
                  <c:v>171.52716021238561</c:v>
                </c:pt>
                <c:pt idx="12">
                  <c:v>171.64062226050584</c:v>
                </c:pt>
                <c:pt idx="13">
                  <c:v>179.8332495585986</c:v>
                </c:pt>
                <c:pt idx="14">
                  <c:v>0</c:v>
                </c:pt>
              </c:numCache>
            </c:numRef>
          </c:val>
          <c:extLst>
            <c:ext xmlns:c16="http://schemas.microsoft.com/office/drawing/2014/chart" uri="{C3380CC4-5D6E-409C-BE32-E72D297353CC}">
              <c16:uniqueId val="{0000000E-325D-4921-8CC9-9CE7138837F6}"/>
            </c:ext>
          </c:extLst>
        </c:ser>
        <c:ser>
          <c:idx val="15"/>
          <c:order val="15"/>
          <c:tx>
            <c:strRef>
              <c:f>'4-P-I_map'!$V$66</c:f>
              <c:strCache>
                <c:ptCount val="1"/>
                <c:pt idx="0">
                  <c:v>40℃</c:v>
                </c:pt>
              </c:strCache>
            </c:strRef>
          </c:tx>
          <c:spPr>
            <a:solidFill>
              <a:schemeClr val="accent2">
                <a:lumMod val="50000"/>
              </a:schemeClr>
            </a:solidFill>
            <a:ln/>
            <a:effectLst/>
            <a:sp3d/>
          </c:spP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'4-P-I_map'!$W$66:$AK$66</c:f>
              <c:numCache>
                <c:formatCode>0.0_ </c:formatCode>
                <c:ptCount val="15"/>
                <c:pt idx="0">
                  <c:v>0</c:v>
                </c:pt>
                <c:pt idx="1">
                  <c:v>0</c:v>
                </c:pt>
                <c:pt idx="2">
                  <c:v>52.951560255437293</c:v>
                </c:pt>
                <c:pt idx="3">
                  <c:v>76.755968635315867</c:v>
                </c:pt>
                <c:pt idx="4">
                  <c:v>102.08827167987299</c:v>
                </c:pt>
                <c:pt idx="5">
                  <c:v>136.6238793641422</c:v>
                </c:pt>
                <c:pt idx="6">
                  <c:v>145.15746470914257</c:v>
                </c:pt>
                <c:pt idx="7">
                  <c:v>156.6463982999569</c:v>
                </c:pt>
                <c:pt idx="8">
                  <c:v>164.60054171883002</c:v>
                </c:pt>
                <c:pt idx="9">
                  <c:v>166.64864018521993</c:v>
                </c:pt>
                <c:pt idx="10">
                  <c:v>167.45255208820973</c:v>
                </c:pt>
                <c:pt idx="11">
                  <c:v>168.27862507502596</c:v>
                </c:pt>
                <c:pt idx="12">
                  <c:v>168.38626462504027</c:v>
                </c:pt>
                <c:pt idx="13">
                  <c:v>176.15847330989357</c:v>
                </c:pt>
                <c:pt idx="14">
                  <c:v>0</c:v>
                </c:pt>
              </c:numCache>
            </c:numRef>
          </c:val>
          <c:extLst>
            <c:ext xmlns:c16="http://schemas.microsoft.com/office/drawing/2014/chart" uri="{C3380CC4-5D6E-409C-BE32-E72D297353CC}">
              <c16:uniqueId val="{0000000F-325D-4921-8CC9-9CE7138837F6}"/>
            </c:ext>
          </c:extLst>
        </c:ser>
        <c:ser>
          <c:idx val="16"/>
          <c:order val="16"/>
          <c:tx>
            <c:strRef>
              <c:f>'4-P-I_map'!$V$67</c:f>
              <c:strCache>
                <c:ptCount val="1"/>
                <c:pt idx="0">
                  <c:v>45℃</c:v>
                </c:pt>
              </c:strCache>
            </c:strRef>
          </c:tx>
          <c:spPr>
            <a:solidFill>
              <a:schemeClr val="accent4">
                <a:lumMod val="50000"/>
              </a:schemeClr>
            </a:solidFill>
            <a:ln/>
            <a:effectLst/>
            <a:sp3d/>
          </c:spP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'4-P-I_map'!$W$67:$AK$67</c:f>
              <c:numCache>
                <c:formatCode>0.0_ </c:formatCode>
                <c:ptCount val="15"/>
                <c:pt idx="0">
                  <c:v>0</c:v>
                </c:pt>
                <c:pt idx="1">
                  <c:v>0</c:v>
                </c:pt>
                <c:pt idx="2">
                  <c:v>47.38479896312726</c:v>
                </c:pt>
                <c:pt idx="3">
                  <c:v>68.479469526127147</c:v>
                </c:pt>
                <c:pt idx="4">
                  <c:v>92.088356448191107</c:v>
                </c:pt>
                <c:pt idx="5">
                  <c:v>124.7795221261443</c:v>
                </c:pt>
                <c:pt idx="6">
                  <c:v>132.74196122103635</c:v>
                </c:pt>
                <c:pt idx="7">
                  <c:v>143.61260787006563</c:v>
                </c:pt>
                <c:pt idx="8">
                  <c:v>158.6701379790095</c:v>
                </c:pt>
                <c:pt idx="9">
                  <c:v>161.91206402541277</c:v>
                </c:pt>
                <c:pt idx="10">
                  <c:v>162.51233598001613</c:v>
                </c:pt>
                <c:pt idx="11">
                  <c:v>163.13350160482236</c:v>
                </c:pt>
                <c:pt idx="12">
                  <c:v>163.23498514580763</c:v>
                </c:pt>
                <c:pt idx="13">
                  <c:v>170.56269376694996</c:v>
                </c:pt>
                <c:pt idx="14">
                  <c:v>0</c:v>
                </c:pt>
              </c:numCache>
            </c:numRef>
          </c:val>
          <c:extLst>
            <c:ext xmlns:c16="http://schemas.microsoft.com/office/drawing/2014/chart" uri="{C3380CC4-5D6E-409C-BE32-E72D297353CC}">
              <c16:uniqueId val="{00000010-325D-4921-8CC9-9CE7138837F6}"/>
            </c:ext>
          </c:extLst>
        </c:ser>
        <c:ser>
          <c:idx val="17"/>
          <c:order val="17"/>
          <c:tx>
            <c:strRef>
              <c:f>'4-P-I_map'!$V$68</c:f>
              <c:strCache>
                <c:ptCount val="1"/>
                <c:pt idx="0">
                  <c:v>50℃</c:v>
                </c:pt>
              </c:strCache>
            </c:strRef>
          </c:tx>
          <c:spPr>
            <a:solidFill>
              <a:schemeClr val="accent6">
                <a:lumMod val="50000"/>
              </a:schemeClr>
            </a:solidFill>
            <a:ln/>
            <a:effectLst/>
            <a:sp3d/>
          </c:spP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'4-P-I_map'!$W$68:$AK$68</c:f>
              <c:numCache>
                <c:formatCode>0.0_ </c:formatCode>
                <c:ptCount val="15"/>
                <c:pt idx="0">
                  <c:v>0</c:v>
                </c:pt>
                <c:pt idx="1">
                  <c:v>0</c:v>
                </c:pt>
                <c:pt idx="2">
                  <c:v>41.33709255143102</c:v>
                </c:pt>
                <c:pt idx="3">
                  <c:v>59.668468203562888</c:v>
                </c:pt>
                <c:pt idx="4">
                  <c:v>80.953046668384815</c:v>
                </c:pt>
                <c:pt idx="5">
                  <c:v>110.79045918831986</c:v>
                </c:pt>
                <c:pt idx="6">
                  <c:v>117.98748676431708</c:v>
                </c:pt>
                <c:pt idx="7">
                  <c:v>127.91694098784895</c:v>
                </c:pt>
                <c:pt idx="8">
                  <c:v>141.92890159177347</c:v>
                </c:pt>
                <c:pt idx="9">
                  <c:v>155.14559332177765</c:v>
                </c:pt>
                <c:pt idx="10">
                  <c:v>155.81011891176459</c:v>
                </c:pt>
                <c:pt idx="11">
                  <c:v>156.26696631617548</c:v>
                </c:pt>
                <c:pt idx="12">
                  <c:v>156.36189547636636</c:v>
                </c:pt>
                <c:pt idx="13">
                  <c:v>163.21633924897242</c:v>
                </c:pt>
                <c:pt idx="14">
                  <c:v>0</c:v>
                </c:pt>
              </c:numCache>
            </c:numRef>
          </c:val>
          <c:extLst>
            <c:ext xmlns:c16="http://schemas.microsoft.com/office/drawing/2014/chart" uri="{C3380CC4-5D6E-409C-BE32-E72D297353CC}">
              <c16:uniqueId val="{00000011-325D-4921-8CC9-9CE7138837F6}"/>
            </c:ext>
          </c:extLst>
        </c:ser>
        <c:ser>
          <c:idx val="18"/>
          <c:order val="18"/>
          <c:tx>
            <c:strRef>
              <c:f>'4-P-I_map'!$V$70</c:f>
              <c:strCache>
                <c:ptCount val="1"/>
                <c:pt idx="0">
                  <c:v>55℃</c:v>
                </c:pt>
              </c:strCache>
            </c:strRef>
          </c:tx>
          <c:spPr>
            <a:solidFill>
              <a:schemeClr val="accent2">
                <a:lumMod val="70000"/>
                <a:lumOff val="30000"/>
              </a:schemeClr>
            </a:solidFill>
            <a:ln/>
            <a:effectLst/>
            <a:sp3d/>
          </c:spP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'4-P-I_map'!$W$70:$AK$70</c:f>
              <c:numCache>
                <c:formatCode>0.0_ </c:formatCode>
                <c:ptCount val="15"/>
                <c:pt idx="0">
                  <c:v>0</c:v>
                </c:pt>
                <c:pt idx="1">
                  <c:v>0</c:v>
                </c:pt>
                <c:pt idx="2">
                  <c:v>6.4380036642293419</c:v>
                </c:pt>
                <c:pt idx="3">
                  <c:v>6.5282016049813967</c:v>
                </c:pt>
                <c:pt idx="4">
                  <c:v>6.6284479267355714</c:v>
                </c:pt>
                <c:pt idx="5">
                  <c:v>6.6978459023184902</c:v>
                </c:pt>
                <c:pt idx="6">
                  <c:v>6.7085395179014089</c:v>
                </c:pt>
                <c:pt idx="7">
                  <c:v>6.7133832234843274</c:v>
                </c:pt>
                <c:pt idx="8">
                  <c:v>6.7492265089844885</c:v>
                </c:pt>
                <c:pt idx="9">
                  <c:v>6.7912275944846474</c:v>
                </c:pt>
                <c:pt idx="10">
                  <c:v>6.7928950899848077</c:v>
                </c:pt>
                <c:pt idx="11">
                  <c:v>6.7952809954849691</c:v>
                </c:pt>
                <c:pt idx="12">
                  <c:v>6.7987704154849684</c:v>
                </c:pt>
                <c:pt idx="13">
                  <c:v>7.0507270654849679</c:v>
                </c:pt>
                <c:pt idx="14">
                  <c:v>0</c:v>
                </c:pt>
              </c:numCache>
            </c:numRef>
          </c:val>
          <c:extLst>
            <c:ext xmlns:c16="http://schemas.microsoft.com/office/drawing/2014/chart" uri="{C3380CC4-5D6E-409C-BE32-E72D297353CC}">
              <c16:uniqueId val="{00000012-325D-4921-8CC9-9CE7138837F6}"/>
            </c:ext>
          </c:extLst>
        </c:ser>
        <c:ser>
          <c:idx val="19"/>
          <c:order val="19"/>
          <c:tx>
            <c:strRef>
              <c:f>'4-P-I_map'!$V$71</c:f>
              <c:strCache>
                <c:ptCount val="1"/>
                <c:pt idx="0">
                  <c:v>60℃</c:v>
                </c:pt>
              </c:strCache>
            </c:strRef>
          </c:tx>
          <c:spPr>
            <a:solidFill>
              <a:schemeClr val="accent4">
                <a:lumMod val="70000"/>
                <a:lumOff val="30000"/>
              </a:schemeClr>
            </a:solidFill>
            <a:ln/>
            <a:effectLst/>
            <a:sp3d/>
          </c:spPr>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'4-P-I_map'!$W$71:$AK$71</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3-325D-4921-8CC9-9CE7138837F6}"/>
            </c:ext>
          </c:extLst>
        </c:ser>
        <c:ser>
          <c:idx val="20"/>
          <c:order val="20"/>
          <c:tx>
            <c:strRef>
              <c:f>'4-P-I_map'!$V$72</c:f>
              <c:strCache>
                <c:ptCount val="1"/>
                <c:pt idx="0">
                  <c:v>65℃</c:v>
                </c:pt>
              </c:strCache>
            </c:strRef>
          </c:tx>
          <c:cat>
            <c:strRef>
              <c:f>'4-P-I_map'!$W$50:$AK$50</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'4-P-I_map'!$W$72:$AK$72</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4-325D-4921-8CC9-9CE7138837F6}"/>
            </c:ext>
          </c:extLst>
        </c:ser>
        <c:bandFmts>
          <c:bandFmt>
            <c:idx val="0"/>
            <c:spPr>
              <a:solidFill>
                <a:schemeClr val="accent2"/>
              </a:solidFill>
              <a:ln/>
              <a:effectLst/>
              <a:sp3d/>
            </c:spPr>
          </c:bandFmt>
          <c:bandFmt>
            <c:idx val="1"/>
            <c:spPr>
              <a:solidFill>
                <a:schemeClr val="accent4"/>
              </a:solidFill>
              <a:ln/>
              <a:effectLst/>
              <a:sp3d/>
            </c:spPr>
          </c:bandFmt>
          <c:bandFmt>
            <c:idx val="2"/>
            <c:spPr>
              <a:solidFill>
                <a:schemeClr val="accent6"/>
              </a:solidFill>
              <a:ln/>
              <a:effectLst/>
              <a:sp3d/>
            </c:spPr>
          </c:bandFmt>
          <c:bandFmt>
            <c:idx val="3"/>
            <c:spPr>
              <a:solidFill>
                <a:schemeClr val="accent2">
                  <a:lumMod val="60000"/>
                </a:schemeClr>
              </a:solidFill>
              <a:ln/>
              <a:effectLst/>
              <a:sp3d/>
            </c:spPr>
          </c:bandFmt>
          <c:bandFmt>
            <c:idx val="4"/>
            <c:spPr>
              <a:solidFill>
                <a:schemeClr val="accent4">
                  <a:lumMod val="60000"/>
                </a:schemeClr>
              </a:solidFill>
              <a:ln/>
              <a:effectLst/>
              <a:sp3d/>
            </c:spPr>
          </c:bandFmt>
          <c:bandFmt>
            <c:idx val="5"/>
            <c:spPr>
              <a:solidFill>
                <a:schemeClr val="accent6">
                  <a:lumMod val="60000"/>
                </a:schemeClr>
              </a:solidFill>
              <a:ln/>
              <a:effectLst/>
              <a:sp3d/>
            </c:spPr>
          </c:bandFmt>
          <c:bandFmt>
            <c:idx val="6"/>
            <c:spPr>
              <a:solidFill>
                <a:schemeClr val="accent2">
                  <a:lumMod val="80000"/>
                  <a:lumOff val="20000"/>
                </a:schemeClr>
              </a:solidFill>
              <a:ln/>
              <a:effectLst/>
              <a:sp3d/>
            </c:spPr>
          </c:bandFmt>
          <c:bandFmt>
            <c:idx val="7"/>
            <c:spPr>
              <a:solidFill>
                <a:schemeClr val="accent4">
                  <a:lumMod val="80000"/>
                  <a:lumOff val="20000"/>
                </a:schemeClr>
              </a:solidFill>
              <a:ln/>
              <a:effectLst/>
              <a:sp3d/>
            </c:spPr>
          </c:bandFmt>
          <c:bandFmt>
            <c:idx val="8"/>
            <c:spPr>
              <a:solidFill>
                <a:schemeClr val="accent6">
                  <a:lumMod val="80000"/>
                  <a:lumOff val="20000"/>
                </a:schemeClr>
              </a:solidFill>
              <a:ln/>
              <a:effectLst/>
              <a:sp3d/>
            </c:spPr>
          </c:bandFmt>
          <c:bandFmt>
            <c:idx val="9"/>
            <c:spPr>
              <a:solidFill>
                <a:schemeClr val="accent2">
                  <a:lumMod val="80000"/>
                </a:schemeClr>
              </a:solidFill>
              <a:ln/>
              <a:effectLst/>
              <a:sp3d/>
            </c:spPr>
          </c:bandFmt>
          <c:bandFmt>
            <c:idx val="10"/>
            <c:spPr>
              <a:solidFill>
                <a:schemeClr val="accent4">
                  <a:lumMod val="80000"/>
                </a:schemeClr>
              </a:solidFill>
              <a:ln/>
              <a:effectLst/>
              <a:sp3d/>
            </c:spPr>
          </c:bandFmt>
          <c:bandFmt>
            <c:idx val="11"/>
            <c:spPr>
              <a:solidFill>
                <a:schemeClr val="accent6">
                  <a:lumMod val="80000"/>
                </a:schemeClr>
              </a:solidFill>
              <a:ln/>
              <a:effectLst/>
              <a:sp3d/>
            </c:spPr>
          </c:bandFmt>
          <c:bandFmt>
            <c:idx val="12"/>
            <c:spPr>
              <a:solidFill>
                <a:schemeClr val="accent2">
                  <a:lumMod val="60000"/>
                  <a:lumOff val="40000"/>
                </a:schemeClr>
              </a:solidFill>
              <a:ln/>
              <a:effectLst/>
              <a:sp3d/>
            </c:spPr>
          </c:bandFmt>
          <c:bandFmt>
            <c:idx val="13"/>
            <c:spPr>
              <a:solidFill>
                <a:schemeClr val="accent4">
                  <a:lumMod val="60000"/>
                  <a:lumOff val="40000"/>
                </a:schemeClr>
              </a:solidFill>
              <a:ln/>
              <a:effectLst/>
              <a:sp3d/>
            </c:spPr>
          </c:bandFmt>
          <c:bandFmt>
            <c:idx val="14"/>
            <c:spPr>
              <a:solidFill>
                <a:schemeClr val="accent6">
                  <a:lumMod val="60000"/>
                  <a:lumOff val="40000"/>
                </a:schemeClr>
              </a:solidFill>
              <a:ln/>
              <a:effectLst/>
              <a:sp3d/>
            </c:spPr>
          </c:bandFmt>
        </c:bandFmts>
        <c:axId val="573711488"/>
        <c:axId val="573713024"/>
        <c:axId val="573722624"/>
      </c:surface3DChart>
      <c:catAx>
        <c:axId val="573711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713024"/>
        <c:crosses val="autoZero"/>
        <c:auto val="1"/>
        <c:lblAlgn val="ctr"/>
        <c:lblOffset val="100"/>
        <c:noMultiLvlLbl val="0"/>
      </c:catAx>
      <c:valAx>
        <c:axId val="573713024"/>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711488"/>
        <c:crosses val="autoZero"/>
        <c:crossBetween val="midCat"/>
      </c:valAx>
      <c:serAx>
        <c:axId val="57372262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713024"/>
        <c:crosses val="autoZero"/>
      </c:serAx>
    </c:plotArea>
    <c:legend>
      <c:legendPos val="b"/>
      <c:legendEntry>
        <c:idx val="0"/>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'4-P-I_map'!$D$100</c:f>
              <c:strCache>
                <c:ptCount val="1"/>
                <c:pt idx="0">
                  <c:v>&lt; -30℃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'4-P-I_map'!$E$100:$S$100</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B17D-4091-AD98-FEBB80975160}"/>
            </c:ext>
          </c:extLst>
        </c:ser>
        <c:ser>
          <c:idx val="1"/>
          <c:order val="1"/>
          <c:tx>
            <c:strRef>
              <c:f>'4-P-I_map'!$D$101</c:f>
              <c:strCache>
                <c:ptCount val="1"/>
                <c:pt idx="0">
                  <c:v>-30℃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'4-P-I_map'!$E$101:$S$101</c:f>
              <c:numCache>
                <c:formatCode>0.0_ </c:formatCode>
                <c:ptCount val="15"/>
                <c:pt idx="0">
                  <c:v>0</c:v>
                </c:pt>
                <c:pt idx="1">
                  <c:v>2.0433775213106045</c:v>
                </c:pt>
                <c:pt idx="2">
                  <c:v>1.9838616711753441</c:v>
                </c:pt>
                <c:pt idx="3">
                  <c:v>1.7574876858054542</c:v>
                </c:pt>
                <c:pt idx="4">
                  <c:v>1.5311137004355644</c:v>
                </c:pt>
                <c:pt idx="5">
                  <c:v>1.275634220178048</c:v>
                </c:pt>
                <c:pt idx="6">
                  <c:v>1.0201547399205313</c:v>
                </c:pt>
                <c:pt idx="7">
                  <c:v>0.76467525966301464</c:v>
                </c:pt>
                <c:pt idx="8">
                  <c:v>0.74958112993154824</c:v>
                </c:pt>
                <c:pt idx="9">
                  <c:v>0.73447886242613014</c:v>
                </c:pt>
                <c:pt idx="10">
                  <c:v>0.70218177138540039</c:v>
                </c:pt>
                <c:pt idx="11">
                  <c:v>0.64339963913832421</c:v>
                </c:pt>
                <c:pt idx="12">
                  <c:v>0.47142935897742078</c:v>
                </c:pt>
                <c:pt idx="13">
                  <c:v>0</c:v>
                </c:pt>
                <c:pt idx="14">
                  <c:v>0</c:v>
                </c:pt>
              </c:numCache>
            </c:numRef>
          </c:val>
          <c:smooth val="0"/>
          <c:extLst>
            <c:ext xmlns:c16="http://schemas.microsoft.com/office/drawing/2014/chart" uri="{C3380CC4-5D6E-409C-BE32-E72D297353CC}">
              <c16:uniqueId val="{00000001-B17D-4091-AD98-FEBB80975160}"/>
            </c:ext>
          </c:extLst>
        </c:ser>
        <c:ser>
          <c:idx val="2"/>
          <c:order val="2"/>
          <c:tx>
            <c:strRef>
              <c:f>'4-P-I_map'!$D$102</c:f>
              <c:strCache>
                <c:ptCount val="1"/>
                <c:pt idx="0">
                  <c:v>-25℃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'4-P-I_map'!$E$102:$S$102</c:f>
              <c:numCache>
                <c:formatCode>0.0_ </c:formatCode>
                <c:ptCount val="15"/>
                <c:pt idx="0">
                  <c:v>0</c:v>
                </c:pt>
                <c:pt idx="1">
                  <c:v>4.0867550426212089</c:v>
                </c:pt>
                <c:pt idx="2">
                  <c:v>3.9677233423506881</c:v>
                </c:pt>
                <c:pt idx="3">
                  <c:v>3.5149753716109085</c:v>
                </c:pt>
                <c:pt idx="4">
                  <c:v>3.0622274008711288</c:v>
                </c:pt>
                <c:pt idx="5">
                  <c:v>2.5512684403560959</c:v>
                </c:pt>
                <c:pt idx="6">
                  <c:v>2.0403094798410626</c:v>
                </c:pt>
                <c:pt idx="7">
                  <c:v>1.5293505193260293</c:v>
                </c:pt>
                <c:pt idx="8">
                  <c:v>1.4991622598630965</c:v>
                </c:pt>
                <c:pt idx="9">
                  <c:v>1.4689577248522603</c:v>
                </c:pt>
                <c:pt idx="10">
                  <c:v>1.4043635427708008</c:v>
                </c:pt>
                <c:pt idx="11">
                  <c:v>1.2867992782766484</c:v>
                </c:pt>
                <c:pt idx="12">
                  <c:v>0.94285871795484155</c:v>
                </c:pt>
                <c:pt idx="13">
                  <c:v>0</c:v>
                </c:pt>
                <c:pt idx="14">
                  <c:v>0</c:v>
                </c:pt>
              </c:numCache>
            </c:numRef>
          </c:val>
          <c:smooth val="0"/>
          <c:extLst>
            <c:ext xmlns:c16="http://schemas.microsoft.com/office/drawing/2014/chart" uri="{C3380CC4-5D6E-409C-BE32-E72D297353CC}">
              <c16:uniqueId val="{00000002-B17D-4091-AD98-FEBB80975160}"/>
            </c:ext>
          </c:extLst>
        </c:ser>
        <c:ser>
          <c:idx val="3"/>
          <c:order val="3"/>
          <c:tx>
            <c:strRef>
              <c:f>'4-P-I_map'!$D$103</c:f>
              <c:strCache>
                <c:ptCount val="1"/>
                <c:pt idx="0">
                  <c:v>-20℃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'4-P-I_map'!$E$103:$S$103</c:f>
              <c:numCache>
                <c:formatCode>0.0_ </c:formatCode>
                <c:ptCount val="15"/>
                <c:pt idx="0">
                  <c:v>0</c:v>
                </c:pt>
                <c:pt idx="1">
                  <c:v>8.1735100852424178</c:v>
                </c:pt>
                <c:pt idx="2">
                  <c:v>7.9354466847013763</c:v>
                </c:pt>
                <c:pt idx="3">
                  <c:v>7.0299507432218169</c:v>
                </c:pt>
                <c:pt idx="4">
                  <c:v>6.1244548017422575</c:v>
                </c:pt>
                <c:pt idx="5">
                  <c:v>5.1025368807121918</c:v>
                </c:pt>
                <c:pt idx="6">
                  <c:v>4.0806189596821252</c:v>
                </c:pt>
                <c:pt idx="7">
                  <c:v>3.0587010386520586</c:v>
                </c:pt>
                <c:pt idx="8">
                  <c:v>2.998324519726193</c:v>
                </c:pt>
                <c:pt idx="9">
                  <c:v>2.9379154497045206</c:v>
                </c:pt>
                <c:pt idx="10">
                  <c:v>2.8087270855416016</c:v>
                </c:pt>
                <c:pt idx="11">
                  <c:v>2.5735985565532968</c:v>
                </c:pt>
                <c:pt idx="12">
                  <c:v>1.8857174359096831</c:v>
                </c:pt>
                <c:pt idx="13">
                  <c:v>0</c:v>
                </c:pt>
                <c:pt idx="14">
                  <c:v>0</c:v>
                </c:pt>
              </c:numCache>
            </c:numRef>
          </c:val>
          <c:smooth val="0"/>
          <c:extLst>
            <c:ext xmlns:c16="http://schemas.microsoft.com/office/drawing/2014/chart" uri="{C3380CC4-5D6E-409C-BE32-E72D297353CC}">
              <c16:uniqueId val="{00000003-B17D-4091-AD98-FEBB80975160}"/>
            </c:ext>
          </c:extLst>
        </c:ser>
        <c:ser>
          <c:idx val="4"/>
          <c:order val="4"/>
          <c:tx>
            <c:strRef>
              <c:f>'4-P-I_map'!$D$104</c:f>
              <c:strCache>
                <c:ptCount val="1"/>
                <c:pt idx="0">
                  <c:v>-15℃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'4-P-I_map'!$E$104:$S$104</c:f>
              <c:numCache>
                <c:formatCode>0.0_ </c:formatCode>
                <c:ptCount val="15"/>
                <c:pt idx="0">
                  <c:v>0</c:v>
                </c:pt>
                <c:pt idx="1">
                  <c:v>15.581439728942314</c:v>
                </c:pt>
                <c:pt idx="2">
                  <c:v>15.127611387322633</c:v>
                </c:pt>
                <c:pt idx="3">
                  <c:v>13.209154267567026</c:v>
                </c:pt>
                <c:pt idx="4">
                  <c:v>11.21892722656975</c:v>
                </c:pt>
                <c:pt idx="5">
                  <c:v>9.702316996464516</c:v>
                </c:pt>
                <c:pt idx="6">
                  <c:v>8.1139368451176139</c:v>
                </c:pt>
                <c:pt idx="7">
                  <c:v>6.5255566937707128</c:v>
                </c:pt>
                <c:pt idx="8">
                  <c:v>6.0496403858102354</c:v>
                </c:pt>
                <c:pt idx="9">
                  <c:v>5.573724077849759</c:v>
                </c:pt>
                <c:pt idx="10">
                  <c:v>5.3049874768873977</c:v>
                </c:pt>
                <c:pt idx="11">
                  <c:v>4.7633606443859406</c:v>
                </c:pt>
                <c:pt idx="12">
                  <c:v>3.3343524510701577</c:v>
                </c:pt>
                <c:pt idx="13">
                  <c:v>0</c:v>
                </c:pt>
                <c:pt idx="14">
                  <c:v>0</c:v>
                </c:pt>
              </c:numCache>
            </c:numRef>
          </c:val>
          <c:smooth val="0"/>
          <c:extLst>
            <c:ext xmlns:c16="http://schemas.microsoft.com/office/drawing/2014/chart" uri="{C3380CC4-5D6E-409C-BE32-E72D297353CC}">
              <c16:uniqueId val="{00000004-B17D-4091-AD98-FEBB80975160}"/>
            </c:ext>
          </c:extLst>
        </c:ser>
        <c:ser>
          <c:idx val="5"/>
          <c:order val="5"/>
          <c:tx>
            <c:strRef>
              <c:f>'4-P-I_map'!$D$105</c:f>
              <c:strCache>
                <c:ptCount val="1"/>
                <c:pt idx="0">
                  <c:v>-10℃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'4-P-I_map'!$E$105:$S$105</c:f>
              <c:numCache>
                <c:formatCode>0.0_ </c:formatCode>
                <c:ptCount val="15"/>
                <c:pt idx="0">
                  <c:v>0</c:v>
                </c:pt>
                <c:pt idx="1">
                  <c:v>27.513502674519426</c:v>
                </c:pt>
                <c:pt idx="2">
                  <c:v>26.712138518950898</c:v>
                </c:pt>
                <c:pt idx="3">
                  <c:v>23.062745324203689</c:v>
                </c:pt>
                <c:pt idx="4">
                  <c:v>18.701004176626046</c:v>
                </c:pt>
                <c:pt idx="5">
                  <c:v>16.605892174642435</c:v>
                </c:pt>
                <c:pt idx="6">
                  <c:v>14.880841911175711</c:v>
                </c:pt>
                <c:pt idx="7">
                  <c:v>12.614586802035326</c:v>
                </c:pt>
                <c:pt idx="8">
                  <c:v>11.09832274560185</c:v>
                </c:pt>
                <c:pt idx="9">
                  <c:v>9.5820586891683686</c:v>
                </c:pt>
                <c:pt idx="10">
                  <c:v>9.1608183342335519</c:v>
                </c:pt>
                <c:pt idx="11">
                  <c:v>8.2447365008101965</c:v>
                </c:pt>
                <c:pt idx="12">
                  <c:v>5.5055331144751358</c:v>
                </c:pt>
                <c:pt idx="13">
                  <c:v>0</c:v>
                </c:pt>
                <c:pt idx="14">
                  <c:v>0</c:v>
                </c:pt>
              </c:numCache>
            </c:numRef>
          </c:val>
          <c:smooth val="0"/>
          <c:extLst>
            <c:ext xmlns:c16="http://schemas.microsoft.com/office/drawing/2014/chart" uri="{C3380CC4-5D6E-409C-BE32-E72D297353CC}">
              <c16:uniqueId val="{00000005-B17D-4091-AD98-FEBB80975160}"/>
            </c:ext>
          </c:extLst>
        </c:ser>
        <c:ser>
          <c:idx val="6"/>
          <c:order val="6"/>
          <c:tx>
            <c:strRef>
              <c:f>'4-P-I_map'!$D$106</c:f>
              <c:strCache>
                <c:ptCount val="1"/>
                <c:pt idx="0">
                  <c:v>-5℃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'4-P-I_map'!$E$106:$S$106</c:f>
              <c:numCache>
                <c:formatCode>0.0_ </c:formatCode>
                <c:ptCount val="15"/>
                <c:pt idx="0">
                  <c:v>0</c:v>
                </c:pt>
                <c:pt idx="1">
                  <c:v>45.323850671523083</c:v>
                </c:pt>
                <c:pt idx="2">
                  <c:v>44.003738516041807</c:v>
                </c:pt>
                <c:pt idx="3">
                  <c:v>37.668628761393066</c:v>
                </c:pt>
                <c:pt idx="4">
                  <c:v>29.184792060461518</c:v>
                </c:pt>
                <c:pt idx="5">
                  <c:v>25.964671014875485</c:v>
                </c:pt>
                <c:pt idx="6">
                  <c:v>24.692257085762279</c:v>
                </c:pt>
                <c:pt idx="7">
                  <c:v>22.303102795567742</c:v>
                </c:pt>
                <c:pt idx="8">
                  <c:v>18.96627944976067</c:v>
                </c:pt>
                <c:pt idx="9">
                  <c:v>15.629456103953599</c:v>
                </c:pt>
                <c:pt idx="10">
                  <c:v>14.319051096066177</c:v>
                </c:pt>
                <c:pt idx="11">
                  <c:v>12.643700179576795</c:v>
                </c:pt>
                <c:pt idx="12">
                  <c:v>8.5611582329218852</c:v>
                </c:pt>
                <c:pt idx="13">
                  <c:v>0</c:v>
                </c:pt>
                <c:pt idx="14">
                  <c:v>0</c:v>
                </c:pt>
              </c:numCache>
            </c:numRef>
          </c:val>
          <c:smooth val="0"/>
          <c:extLst>
            <c:ext xmlns:c16="http://schemas.microsoft.com/office/drawing/2014/chart" uri="{C3380CC4-5D6E-409C-BE32-E72D297353CC}">
              <c16:uniqueId val="{00000006-B17D-4091-AD98-FEBB80975160}"/>
            </c:ext>
          </c:extLst>
        </c:ser>
        <c:ser>
          <c:idx val="7"/>
          <c:order val="7"/>
          <c:tx>
            <c:strRef>
              <c:f>'4-P-I_map'!$D$107</c:f>
              <c:strCache>
                <c:ptCount val="1"/>
                <c:pt idx="0">
                  <c:v>0℃</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'4-P-I_map'!$E$107:$S$107</c:f>
              <c:numCache>
                <c:formatCode>0.0_ </c:formatCode>
                <c:ptCount val="15"/>
                <c:pt idx="0">
                  <c:v>0</c:v>
                </c:pt>
                <c:pt idx="1">
                  <c:v>70.1030620218541</c:v>
                </c:pt>
                <c:pt idx="2">
                  <c:v>65.683713092949219</c:v>
                </c:pt>
                <c:pt idx="3">
                  <c:v>54.491046399641419</c:v>
                </c:pt>
                <c:pt idx="4">
                  <c:v>42.904441271654932</c:v>
                </c:pt>
                <c:pt idx="5">
                  <c:v>38.268956173451137</c:v>
                </c:pt>
                <c:pt idx="6">
                  <c:v>36.211910084905391</c:v>
                </c:pt>
                <c:pt idx="7">
                  <c:v>34.04159312503625</c:v>
                </c:pt>
                <c:pt idx="8">
                  <c:v>29.772486633978225</c:v>
                </c:pt>
                <c:pt idx="9">
                  <c:v>24.300354795137295</c:v>
                </c:pt>
                <c:pt idx="10">
                  <c:v>21.173767235642455</c:v>
                </c:pt>
                <c:pt idx="11">
                  <c:v>19.140205495957204</c:v>
                </c:pt>
                <c:pt idx="12">
                  <c:v>12.653956590899279</c:v>
                </c:pt>
                <c:pt idx="13">
                  <c:v>0</c:v>
                </c:pt>
                <c:pt idx="14">
                  <c:v>0</c:v>
                </c:pt>
              </c:numCache>
            </c:numRef>
          </c:val>
          <c:smooth val="0"/>
          <c:extLst>
            <c:ext xmlns:c16="http://schemas.microsoft.com/office/drawing/2014/chart" uri="{C3380CC4-5D6E-409C-BE32-E72D297353CC}">
              <c16:uniqueId val="{00000007-B17D-4091-AD98-FEBB80975160}"/>
            </c:ext>
          </c:extLst>
        </c:ser>
        <c:ser>
          <c:idx val="8"/>
          <c:order val="8"/>
          <c:tx>
            <c:strRef>
              <c:f>'4-P-I_map'!$D$108</c:f>
              <c:strCache>
                <c:ptCount val="1"/>
                <c:pt idx="0">
                  <c:v>5℃</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'4-P-I_map'!$E$108:$S$108</c:f>
              <c:numCache>
                <c:formatCode>0.0_ </c:formatCode>
                <c:ptCount val="15"/>
                <c:pt idx="0">
                  <c:v>0</c:v>
                </c:pt>
                <c:pt idx="1">
                  <c:v>102.39595758441908</c:v>
                </c:pt>
                <c:pt idx="2">
                  <c:v>88.607887990004542</c:v>
                </c:pt>
                <c:pt idx="3">
                  <c:v>74.639482489243292</c:v>
                </c:pt>
                <c:pt idx="4">
                  <c:v>59.745769107753105</c:v>
                </c:pt>
                <c:pt idx="5">
                  <c:v>53.459679268928944</c:v>
                </c:pt>
                <c:pt idx="6">
                  <c:v>50.399852630496056</c:v>
                </c:pt>
                <c:pt idx="7">
                  <c:v>47.186630454157367</c:v>
                </c:pt>
                <c:pt idx="8">
                  <c:v>41.352187770329813</c:v>
                </c:pt>
                <c:pt idx="9">
                  <c:v>36.164196895972616</c:v>
                </c:pt>
                <c:pt idx="10">
                  <c:v>32.689741959964742</c:v>
                </c:pt>
                <c:pt idx="11">
                  <c:v>29.420767763968268</c:v>
                </c:pt>
                <c:pt idx="12">
                  <c:v>17.859350109999731</c:v>
                </c:pt>
                <c:pt idx="13">
                  <c:v>0</c:v>
                </c:pt>
                <c:pt idx="14">
                  <c:v>0</c:v>
                </c:pt>
              </c:numCache>
            </c:numRef>
          </c:val>
          <c:smooth val="0"/>
          <c:extLst>
            <c:ext xmlns:c16="http://schemas.microsoft.com/office/drawing/2014/chart" uri="{C3380CC4-5D6E-409C-BE32-E72D297353CC}">
              <c16:uniqueId val="{00000008-B17D-4091-AD98-FEBB80975160}"/>
            </c:ext>
          </c:extLst>
        </c:ser>
        <c:ser>
          <c:idx val="9"/>
          <c:order val="9"/>
          <c:tx>
            <c:strRef>
              <c:f>'4-P-I_map'!$D$109</c:f>
              <c:strCache>
                <c:ptCount val="1"/>
                <c:pt idx="0">
                  <c:v>10℃</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'4-P-I_map'!$E$109:$S$109</c:f>
              <c:numCache>
                <c:formatCode>0.0_ </c:formatCode>
                <c:ptCount val="15"/>
                <c:pt idx="0">
                  <c:v>0</c:v>
                </c:pt>
                <c:pt idx="1">
                  <c:v>141.97832105021178</c:v>
                </c:pt>
                <c:pt idx="2">
                  <c:v>121.62040146759415</c:v>
                </c:pt>
                <c:pt idx="3">
                  <c:v>103.90367087411227</c:v>
                </c:pt>
                <c:pt idx="4">
                  <c:v>84.48223936043955</c:v>
                </c:pt>
                <c:pt idx="5">
                  <c:v>75.872966201503303</c:v>
                </c:pt>
                <c:pt idx="6">
                  <c:v>71.3515461114239</c:v>
                </c:pt>
                <c:pt idx="7">
                  <c:v>66.607317164824863</c:v>
                </c:pt>
                <c:pt idx="8">
                  <c:v>58.51271605917632</c:v>
                </c:pt>
                <c:pt idx="9">
                  <c:v>51.710665327302699</c:v>
                </c:pt>
                <c:pt idx="10">
                  <c:v>48.011239697733302</c:v>
                </c:pt>
                <c:pt idx="11">
                  <c:v>40.304406902189712</c:v>
                </c:pt>
                <c:pt idx="12">
                  <c:v>24.167947752547381</c:v>
                </c:pt>
                <c:pt idx="13">
                  <c:v>0</c:v>
                </c:pt>
                <c:pt idx="14">
                  <c:v>0</c:v>
                </c:pt>
              </c:numCache>
            </c:numRef>
          </c:val>
          <c:smooth val="0"/>
          <c:extLst>
            <c:ext xmlns:c16="http://schemas.microsoft.com/office/drawing/2014/chart" uri="{C3380CC4-5D6E-409C-BE32-E72D297353CC}">
              <c16:uniqueId val="{00000009-B17D-4091-AD98-FEBB80975160}"/>
            </c:ext>
          </c:extLst>
        </c:ser>
        <c:ser>
          <c:idx val="10"/>
          <c:order val="10"/>
          <c:tx>
            <c:strRef>
              <c:f>'4-P-I_map'!$D$110</c:f>
              <c:strCache>
                <c:ptCount val="1"/>
                <c:pt idx="0">
                  <c:v>15℃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'4-P-I_map'!$E$110:$S$110</c:f>
              <c:numCache>
                <c:formatCode>0.0_ </c:formatCode>
                <c:ptCount val="15"/>
                <c:pt idx="0">
                  <c:v>0</c:v>
                </c:pt>
                <c:pt idx="1">
                  <c:v>180.34116487270674</c:v>
                </c:pt>
                <c:pt idx="2">
                  <c:v>149.93055664440246</c:v>
                </c:pt>
                <c:pt idx="3">
                  <c:v>129.77229419749168</c:v>
                </c:pt>
                <c:pt idx="4">
                  <c:v>107.09565358775632</c:v>
                </c:pt>
                <c:pt idx="5">
                  <c:v>96.582309476231828</c:v>
                </c:pt>
                <c:pt idx="6">
                  <c:v>90.696873935604316</c:v>
                </c:pt>
                <c:pt idx="7">
                  <c:v>84.506311428353442</c:v>
                </c:pt>
                <c:pt idx="8">
                  <c:v>74.442535951907928</c:v>
                </c:pt>
                <c:pt idx="9">
                  <c:v>71.284876410489971</c:v>
                </c:pt>
                <c:pt idx="10">
                  <c:v>63.236140976624398</c:v>
                </c:pt>
                <c:pt idx="11">
                  <c:v>52.896968135697293</c:v>
                </c:pt>
                <c:pt idx="12">
                  <c:v>31.474888472449344</c:v>
                </c:pt>
                <c:pt idx="13">
                  <c:v>0</c:v>
                </c:pt>
                <c:pt idx="14">
                  <c:v>0</c:v>
                </c:pt>
              </c:numCache>
            </c:numRef>
          </c:val>
          <c:smooth val="0"/>
          <c:extLst>
            <c:ext xmlns:c16="http://schemas.microsoft.com/office/drawing/2014/chart" uri="{C3380CC4-5D6E-409C-BE32-E72D297353CC}">
              <c16:uniqueId val="{0000000A-B17D-4091-AD98-FEBB80975160}"/>
            </c:ext>
          </c:extLst>
        </c:ser>
        <c:ser>
          <c:idx val="11"/>
          <c:order val="11"/>
          <c:tx>
            <c:strRef>
              <c:f>'4-P-I_map'!$D$111</c:f>
              <c:strCache>
                <c:ptCount val="1"/>
                <c:pt idx="0">
                  <c:v>20℃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'4-P-I_map'!$E$111:$S$111</c:f>
              <c:numCache>
                <c:formatCode>0.0_ </c:formatCode>
                <c:ptCount val="15"/>
                <c:pt idx="0">
                  <c:v>0</c:v>
                </c:pt>
                <c:pt idx="1">
                  <c:v>210.39746672961334</c:v>
                </c:pt>
                <c:pt idx="2">
                  <c:v>177.76901913475888</c:v>
                </c:pt>
                <c:pt idx="3">
                  <c:v>155.73653261817822</c:v>
                </c:pt>
                <c:pt idx="4">
                  <c:v>130.35201917293895</c:v>
                </c:pt>
                <c:pt idx="5">
                  <c:v>118.09349512136183</c:v>
                </c:pt>
                <c:pt idx="6">
                  <c:v>110.84569103093912</c:v>
                </c:pt>
                <c:pt idx="7">
                  <c:v>103.18104975102392</c:v>
                </c:pt>
                <c:pt idx="8">
                  <c:v>91.174419604070437</c:v>
                </c:pt>
                <c:pt idx="9">
                  <c:v>95.032416880551423</c:v>
                </c:pt>
                <c:pt idx="10">
                  <c:v>79.98837606648145</c:v>
                </c:pt>
                <c:pt idx="11">
                  <c:v>67.289921854338132</c:v>
                </c:pt>
                <c:pt idx="12">
                  <c:v>39.582168947320589</c:v>
                </c:pt>
                <c:pt idx="13">
                  <c:v>0</c:v>
                </c:pt>
                <c:pt idx="14">
                  <c:v>0</c:v>
                </c:pt>
              </c:numCache>
            </c:numRef>
          </c:val>
          <c:smooth val="0"/>
          <c:extLst>
            <c:ext xmlns:c16="http://schemas.microsoft.com/office/drawing/2014/chart" uri="{C3380CC4-5D6E-409C-BE32-E72D297353CC}">
              <c16:uniqueId val="{0000000B-B17D-4091-AD98-FEBB80975160}"/>
            </c:ext>
          </c:extLst>
        </c:ser>
        <c:ser>
          <c:idx val="12"/>
          <c:order val="12"/>
          <c:tx>
            <c:strRef>
              <c:f>'4-P-I_map'!$D$112</c:f>
              <c:strCache>
                <c:ptCount val="1"/>
                <c:pt idx="0">
                  <c:v>25℃</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'4-P-I_map'!$E$112:$S$112</c:f>
              <c:numCache>
                <c:formatCode>0.0_ </c:formatCode>
                <c:ptCount val="15"/>
                <c:pt idx="0">
                  <c:v>0</c:v>
                </c:pt>
                <c:pt idx="1">
                  <c:v>266.90320197895431</c:v>
                </c:pt>
                <c:pt idx="2">
                  <c:v>228.87405030850354</c:v>
                </c:pt>
                <c:pt idx="3">
                  <c:v>202.75969781365237</c:v>
                </c:pt>
                <c:pt idx="4">
                  <c:v>172.00821812957378</c:v>
                </c:pt>
                <c:pt idx="5">
                  <c:v>156.60203916397867</c:v>
                </c:pt>
                <c:pt idx="6">
                  <c:v>147.05074064685169</c:v>
                </c:pt>
                <c:pt idx="7">
                  <c:v>136.86724618866887</c:v>
                </c:pt>
                <c:pt idx="8">
                  <c:v>121.34873747824633</c:v>
                </c:pt>
                <c:pt idx="9">
                  <c:v>122.86254939623768</c:v>
                </c:pt>
                <c:pt idx="10">
                  <c:v>109.70730104407806</c:v>
                </c:pt>
                <c:pt idx="11">
                  <c:v>83.188705496837315</c:v>
                </c:pt>
                <c:pt idx="12">
                  <c:v>48.213473987871396</c:v>
                </c:pt>
                <c:pt idx="13">
                  <c:v>0</c:v>
                </c:pt>
                <c:pt idx="14">
                  <c:v>0</c:v>
                </c:pt>
              </c:numCache>
            </c:numRef>
          </c:val>
          <c:smooth val="0"/>
          <c:extLst>
            <c:ext xmlns:c16="http://schemas.microsoft.com/office/drawing/2014/chart" uri="{C3380CC4-5D6E-409C-BE32-E72D297353CC}">
              <c16:uniqueId val="{0000000C-B17D-4091-AD98-FEBB80975160}"/>
            </c:ext>
          </c:extLst>
        </c:ser>
        <c:ser>
          <c:idx val="13"/>
          <c:order val="13"/>
          <c:tx>
            <c:strRef>
              <c:f>'4-P-I_map'!$D$113</c:f>
              <c:strCache>
                <c:ptCount val="1"/>
                <c:pt idx="0">
                  <c:v>30℃</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'4-P-I_map'!$E$113:$S$113</c:f>
              <c:numCache>
                <c:formatCode>0.0_ </c:formatCode>
                <c:ptCount val="15"/>
                <c:pt idx="0">
                  <c:v>0</c:v>
                </c:pt>
                <c:pt idx="1">
                  <c:v>266.90320197895431</c:v>
                </c:pt>
                <c:pt idx="2">
                  <c:v>228.87405030850354</c:v>
                </c:pt>
                <c:pt idx="3">
                  <c:v>202.75969781365237</c:v>
                </c:pt>
                <c:pt idx="4">
                  <c:v>172.00821812957378</c:v>
                </c:pt>
                <c:pt idx="5">
                  <c:v>156.60203916397867</c:v>
                </c:pt>
                <c:pt idx="6">
                  <c:v>147.05074064685169</c:v>
                </c:pt>
                <c:pt idx="7">
                  <c:v>136.86724618866887</c:v>
                </c:pt>
                <c:pt idx="8">
                  <c:v>121.34873747824633</c:v>
                </c:pt>
                <c:pt idx="9">
                  <c:v>122.86254939623768</c:v>
                </c:pt>
                <c:pt idx="10">
                  <c:v>109.70730104407806</c:v>
                </c:pt>
                <c:pt idx="11">
                  <c:v>83.188705496837315</c:v>
                </c:pt>
                <c:pt idx="12">
                  <c:v>48.213473987871396</c:v>
                </c:pt>
                <c:pt idx="13">
                  <c:v>0</c:v>
                </c:pt>
                <c:pt idx="14">
                  <c:v>0</c:v>
                </c:pt>
              </c:numCache>
            </c:numRef>
          </c:val>
          <c:smooth val="0"/>
          <c:extLst>
            <c:ext xmlns:c16="http://schemas.microsoft.com/office/drawing/2014/chart" uri="{C3380CC4-5D6E-409C-BE32-E72D297353CC}">
              <c16:uniqueId val="{0000000D-B17D-4091-AD98-FEBB80975160}"/>
            </c:ext>
          </c:extLst>
        </c:ser>
        <c:ser>
          <c:idx val="14"/>
          <c:order val="14"/>
          <c:tx>
            <c:strRef>
              <c:f>'4-P-I_map'!$D$114</c:f>
              <c:strCache>
                <c:ptCount val="1"/>
                <c:pt idx="0">
                  <c:v>35℃</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'4-P-I_map'!$E$114:$S$114</c:f>
              <c:numCache>
                <c:formatCode>0.0_ </c:formatCode>
                <c:ptCount val="15"/>
                <c:pt idx="0">
                  <c:v>0</c:v>
                </c:pt>
                <c:pt idx="1">
                  <c:v>266.90320197895431</c:v>
                </c:pt>
                <c:pt idx="2">
                  <c:v>228.87405030850354</c:v>
                </c:pt>
                <c:pt idx="3">
                  <c:v>202.75969781365237</c:v>
                </c:pt>
                <c:pt idx="4">
                  <c:v>172.00821812957378</c:v>
                </c:pt>
                <c:pt idx="5">
                  <c:v>156.60203916397867</c:v>
                </c:pt>
                <c:pt idx="6">
                  <c:v>147.05074064685169</c:v>
                </c:pt>
                <c:pt idx="7">
                  <c:v>136.86724618866887</c:v>
                </c:pt>
                <c:pt idx="8">
                  <c:v>121.34873747824633</c:v>
                </c:pt>
                <c:pt idx="9">
                  <c:v>122.86254939623768</c:v>
                </c:pt>
                <c:pt idx="10">
                  <c:v>109.70730104407806</c:v>
                </c:pt>
                <c:pt idx="11">
                  <c:v>83.188705496837315</c:v>
                </c:pt>
                <c:pt idx="12">
                  <c:v>48.213473987871396</c:v>
                </c:pt>
                <c:pt idx="13">
                  <c:v>0</c:v>
                </c:pt>
                <c:pt idx="14">
                  <c:v>0</c:v>
                </c:pt>
              </c:numCache>
            </c:numRef>
          </c:val>
          <c:smooth val="0"/>
          <c:extLst>
            <c:ext xmlns:c16="http://schemas.microsoft.com/office/drawing/2014/chart" uri="{C3380CC4-5D6E-409C-BE32-E72D297353CC}">
              <c16:uniqueId val="{0000000E-B17D-4091-AD98-FEBB80975160}"/>
            </c:ext>
          </c:extLst>
        </c:ser>
        <c:ser>
          <c:idx val="15"/>
          <c:order val="15"/>
          <c:tx>
            <c:strRef>
              <c:f>'4-P-I_map'!$D$115</c:f>
              <c:strCache>
                <c:ptCount val="1"/>
                <c:pt idx="0">
                  <c:v>40℃</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'4-P-I_map'!$E$115:$S$115</c:f>
              <c:numCache>
                <c:formatCode>0.0_ </c:formatCode>
                <c:ptCount val="15"/>
                <c:pt idx="0">
                  <c:v>0</c:v>
                </c:pt>
                <c:pt idx="1">
                  <c:v>213.52256158316345</c:v>
                </c:pt>
                <c:pt idx="2">
                  <c:v>183.09924024680285</c:v>
                </c:pt>
                <c:pt idx="3">
                  <c:v>162.2077582509219</c:v>
                </c:pt>
                <c:pt idx="4">
                  <c:v>137.60657450365903</c:v>
                </c:pt>
                <c:pt idx="5">
                  <c:v>125.28163133118295</c:v>
                </c:pt>
                <c:pt idx="6">
                  <c:v>117.64059251748137</c:v>
                </c:pt>
                <c:pt idx="7">
                  <c:v>109.49379695093511</c:v>
                </c:pt>
                <c:pt idx="8">
                  <c:v>97.078989982597079</c:v>
                </c:pt>
                <c:pt idx="9">
                  <c:v>109.70730104407806</c:v>
                </c:pt>
                <c:pt idx="10">
                  <c:v>87.765840835262452</c:v>
                </c:pt>
                <c:pt idx="11">
                  <c:v>66.550964397469855</c:v>
                </c:pt>
                <c:pt idx="12">
                  <c:v>38.570779190297117</c:v>
                </c:pt>
                <c:pt idx="13">
                  <c:v>0</c:v>
                </c:pt>
                <c:pt idx="14">
                  <c:v>0</c:v>
                </c:pt>
              </c:numCache>
            </c:numRef>
          </c:val>
          <c:smooth val="0"/>
          <c:extLst>
            <c:ext xmlns:c16="http://schemas.microsoft.com/office/drawing/2014/chart" uri="{C3380CC4-5D6E-409C-BE32-E72D297353CC}">
              <c16:uniqueId val="{0000000F-B17D-4091-AD98-FEBB80975160}"/>
            </c:ext>
          </c:extLst>
        </c:ser>
        <c:ser>
          <c:idx val="16"/>
          <c:order val="16"/>
          <c:tx>
            <c:strRef>
              <c:f>'4-P-I_map'!$D$116</c:f>
              <c:strCache>
                <c:ptCount val="1"/>
                <c:pt idx="0">
                  <c:v>45℃</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'4-P-I_map'!$E$116:$S$116</c:f>
              <c:numCache>
                <c:formatCode>0.0_ </c:formatCode>
                <c:ptCount val="15"/>
                <c:pt idx="0">
                  <c:v>0</c:v>
                </c:pt>
                <c:pt idx="1">
                  <c:v>186.83224138526802</c:v>
                </c:pt>
                <c:pt idx="2">
                  <c:v>160.21183521595248</c:v>
                </c:pt>
                <c:pt idx="3">
                  <c:v>141.93178846955664</c:v>
                </c:pt>
                <c:pt idx="4">
                  <c:v>120.40575269070163</c:v>
                </c:pt>
                <c:pt idx="5">
                  <c:v>109.62142741478506</c:v>
                </c:pt>
                <c:pt idx="6">
                  <c:v>102.93551845279617</c:v>
                </c:pt>
                <c:pt idx="7">
                  <c:v>95.807072332068202</c:v>
                </c:pt>
                <c:pt idx="8">
                  <c:v>84.944116234772423</c:v>
                </c:pt>
                <c:pt idx="9">
                  <c:v>95.993888413568286</c:v>
                </c:pt>
                <c:pt idx="10">
                  <c:v>76.795110730854645</c:v>
                </c:pt>
                <c:pt idx="11">
                  <c:v>58.232093847786118</c:v>
                </c:pt>
                <c:pt idx="12">
                  <c:v>33.749431791509977</c:v>
                </c:pt>
                <c:pt idx="13">
                  <c:v>0</c:v>
                </c:pt>
                <c:pt idx="14">
                  <c:v>0</c:v>
                </c:pt>
              </c:numCache>
            </c:numRef>
          </c:val>
          <c:smooth val="0"/>
          <c:extLst>
            <c:ext xmlns:c16="http://schemas.microsoft.com/office/drawing/2014/chart" uri="{C3380CC4-5D6E-409C-BE32-E72D297353CC}">
              <c16:uniqueId val="{00000010-B17D-4091-AD98-FEBB80975160}"/>
            </c:ext>
          </c:extLst>
        </c:ser>
        <c:ser>
          <c:idx val="17"/>
          <c:order val="17"/>
          <c:tx>
            <c:strRef>
              <c:f>'4-P-I_map'!$D$117</c:f>
              <c:strCache>
                <c:ptCount val="1"/>
                <c:pt idx="0">
                  <c:v>50℃</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'4-P-I_map'!$E$117:$S$117</c:f>
              <c:numCache>
                <c:formatCode>0.0_ </c:formatCode>
                <c:ptCount val="15"/>
                <c:pt idx="0">
                  <c:v>0</c:v>
                </c:pt>
                <c:pt idx="1">
                  <c:v>139.01047571263967</c:v>
                </c:pt>
                <c:pt idx="2">
                  <c:v>134.96162690547541</c:v>
                </c:pt>
                <c:pt idx="3">
                  <c:v>114.42578847075447</c:v>
                </c:pt>
                <c:pt idx="4">
                  <c:v>93.889950036033554</c:v>
                </c:pt>
                <c:pt idx="5">
                  <c:v>87.936732627976539</c:v>
                </c:pt>
                <c:pt idx="6">
                  <c:v>81.983515219919539</c:v>
                </c:pt>
                <c:pt idx="7">
                  <c:v>76.030297811862539</c:v>
                </c:pt>
                <c:pt idx="8">
                  <c:v>67.502160761028335</c:v>
                </c:pt>
                <c:pt idx="9">
                  <c:v>58.974023710194082</c:v>
                </c:pt>
                <c:pt idx="10">
                  <c:v>58.080418577138879</c:v>
                </c:pt>
                <c:pt idx="11">
                  <c:v>49.913223298102388</c:v>
                </c:pt>
                <c:pt idx="12">
                  <c:v>28.928084392722837</c:v>
                </c:pt>
                <c:pt idx="13">
                  <c:v>0</c:v>
                </c:pt>
                <c:pt idx="14">
                  <c:v>0</c:v>
                </c:pt>
              </c:numCache>
            </c:numRef>
          </c:val>
          <c:smooth val="0"/>
          <c:extLst>
            <c:ext xmlns:c16="http://schemas.microsoft.com/office/drawing/2014/chart" uri="{C3380CC4-5D6E-409C-BE32-E72D297353CC}">
              <c16:uniqueId val="{00000011-B17D-4091-AD98-FEBB80975160}"/>
            </c:ext>
          </c:extLst>
        </c:ser>
        <c:ser>
          <c:idx val="18"/>
          <c:order val="18"/>
          <c:tx>
            <c:strRef>
              <c:f>'4-P-I_map'!$D$118</c:f>
              <c:strCache>
                <c:ptCount val="1"/>
                <c:pt idx="0">
                  <c:v>55℃</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'4-P-I_map'!$E$118:$S$118</c:f>
              <c:numCache>
                <c:formatCode>0.0_ </c:formatCode>
                <c:ptCount val="15"/>
                <c:pt idx="0">
                  <c:v>0</c:v>
                </c:pt>
                <c:pt idx="1">
                  <c:v>20.526000000000003</c:v>
                </c:pt>
                <c:pt idx="2">
                  <c:v>20.526000000000003</c:v>
                </c:pt>
                <c:pt idx="3">
                  <c:v>20.526000000000003</c:v>
                </c:pt>
                <c:pt idx="4">
                  <c:v>20.526000000000003</c:v>
                </c:pt>
                <c:pt idx="5">
                  <c:v>20.526000000000003</c:v>
                </c:pt>
                <c:pt idx="6">
                  <c:v>20.526000000000003</c:v>
                </c:pt>
                <c:pt idx="7">
                  <c:v>20.526000000000003</c:v>
                </c:pt>
                <c:pt idx="8">
                  <c:v>20.526000000000003</c:v>
                </c:pt>
                <c:pt idx="9">
                  <c:v>20.526000000000003</c:v>
                </c:pt>
                <c:pt idx="10">
                  <c:v>20.526000000000003</c:v>
                </c:pt>
                <c:pt idx="11">
                  <c:v>20.526000000000003</c:v>
                </c:pt>
                <c:pt idx="12">
                  <c:v>20.526000000000003</c:v>
                </c:pt>
                <c:pt idx="13">
                  <c:v>0</c:v>
                </c:pt>
                <c:pt idx="14">
                  <c:v>0</c:v>
                </c:pt>
              </c:numCache>
            </c:numRef>
          </c:val>
          <c:smooth val="0"/>
          <c:extLst>
            <c:ext xmlns:c16="http://schemas.microsoft.com/office/drawing/2014/chart" uri="{C3380CC4-5D6E-409C-BE32-E72D297353CC}">
              <c16:uniqueId val="{00000012-B17D-4091-AD98-FEBB80975160}"/>
            </c:ext>
          </c:extLst>
        </c:ser>
        <c:ser>
          <c:idx val="19"/>
          <c:order val="19"/>
          <c:tx>
            <c:strRef>
              <c:f>'4-P-I_map'!$D$119</c:f>
              <c:strCache>
                <c:ptCount val="1"/>
                <c:pt idx="0">
                  <c:v>60℃</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'4-P-I_map'!$E$119:$S$119</c:f>
              <c:numCache>
                <c:formatCode>0.0_ </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3-B17D-4091-AD98-FEBB80975160}"/>
            </c:ext>
          </c:extLst>
        </c:ser>
        <c:ser>
          <c:idx val="20"/>
          <c:order val="20"/>
          <c:tx>
            <c:strRef>
              <c:f>'4-P-I_map'!$D$120</c:f>
              <c:strCache>
                <c:ptCount val="1"/>
                <c:pt idx="0">
                  <c:v>65℃</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'4-P-I_map'!$E$99:$S$99</c:f>
              <c:strCache>
                <c:ptCount val="15"/>
                <c:pt idx="0">
                  <c:v>&lt;0</c:v>
                </c:pt>
                <c:pt idx="1">
                  <c:v>0.0</c:v>
                </c:pt>
                <c:pt idx="2">
                  <c:v>5.0</c:v>
                </c:pt>
                <c:pt idx="3">
                  <c:v>10.0</c:v>
                </c:pt>
                <c:pt idx="4">
                  <c:v>20.0</c:v>
                </c:pt>
                <c:pt idx="5">
                  <c:v>30.0</c:v>
                </c:pt>
                <c:pt idx="6">
                  <c:v>40.0</c:v>
                </c:pt>
                <c:pt idx="7">
                  <c:v>50.0</c:v>
                </c:pt>
                <c:pt idx="8">
                  <c:v>60.0</c:v>
                </c:pt>
                <c:pt idx="9">
                  <c:v>70.0</c:v>
                </c:pt>
                <c:pt idx="10">
                  <c:v>80.0</c:v>
                </c:pt>
                <c:pt idx="11">
                  <c:v>90.0</c:v>
                </c:pt>
                <c:pt idx="12">
                  <c:v>95.0</c:v>
                </c:pt>
                <c:pt idx="13">
                  <c:v>100.0</c:v>
                </c:pt>
                <c:pt idx="14">
                  <c:v>&gt;100</c:v>
                </c:pt>
              </c:strCache>
            </c:strRef>
          </c:cat>
          <c:val>
            <c:numRef>
              <c:f>'4-P-I_map'!$E$120:$S$120</c:f>
              <c:numCache>
                <c:formatCode>[Red][&lt;0]"NA";0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14-B17D-4091-AD98-FEBB80975160}"/>
            </c:ext>
          </c:extLst>
        </c:ser>
        <c:dLbls>
          <c:showLegendKey val="0"/>
          <c:showVal val="0"/>
          <c:showCatName val="0"/>
          <c:showSerName val="0"/>
          <c:showPercent val="0"/>
          <c:showBubbleSize val="0"/>
        </c:dLbls>
        <c:marker val="1"/>
        <c:smooth val="0"/>
        <c:axId val="573804928"/>
        <c:axId val="573806848"/>
      </c:lineChart>
      <c:catAx>
        <c:axId val="57380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806848"/>
        <c:crosses val="autoZero"/>
        <c:auto val="1"/>
        <c:lblAlgn val="ctr"/>
        <c:lblOffset val="100"/>
        <c:noMultiLvlLbl val="0"/>
      </c:catAx>
      <c:valAx>
        <c:axId val="573806848"/>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804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3</xdr:col>
      <xdr:colOff>38623</xdr:colOff>
      <xdr:row>28</xdr:row>
      <xdr:rowOff>47335</xdr:rowOff>
    </xdr:from>
    <xdr:to>
      <xdr:col>11</xdr:col>
      <xdr:colOff>161754</xdr:colOff>
      <xdr:row>44</xdr:row>
      <xdr:rowOff>181072</xdr:rowOff>
    </xdr:to>
    <xdr:graphicFrame macro="">
      <xdr:nvGraphicFramePr>
        <xdr:cNvPr id="2" name="图表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168087</xdr:colOff>
      <xdr:row>28</xdr:row>
      <xdr:rowOff>55547</xdr:rowOff>
    </xdr:from>
    <xdr:to>
      <xdr:col>19</xdr:col>
      <xdr:colOff>0</xdr:colOff>
      <xdr:row>45</xdr:row>
      <xdr:rowOff>34418</xdr:rowOff>
    </xdr:to>
    <xdr:graphicFrame macro="">
      <xdr:nvGraphicFramePr>
        <xdr:cNvPr id="3" name="图表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398318</xdr:colOff>
      <xdr:row>28</xdr:row>
      <xdr:rowOff>71746</xdr:rowOff>
    </xdr:from>
    <xdr:to>
      <xdr:col>29</xdr:col>
      <xdr:colOff>302211</xdr:colOff>
      <xdr:row>45</xdr:row>
      <xdr:rowOff>124567</xdr:rowOff>
    </xdr:to>
    <xdr:graphicFrame macro="">
      <xdr:nvGraphicFramePr>
        <xdr:cNvPr id="4" name="图表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147204</xdr:colOff>
      <xdr:row>28</xdr:row>
      <xdr:rowOff>68283</xdr:rowOff>
    </xdr:from>
    <xdr:to>
      <xdr:col>37</xdr:col>
      <xdr:colOff>0</xdr:colOff>
      <xdr:row>45</xdr:row>
      <xdr:rowOff>71747</xdr:rowOff>
    </xdr:to>
    <xdr:graphicFrame macro="">
      <xdr:nvGraphicFramePr>
        <xdr:cNvPr id="5" name="图表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7860</xdr:colOff>
      <xdr:row>72</xdr:row>
      <xdr:rowOff>56566</xdr:rowOff>
    </xdr:from>
    <xdr:to>
      <xdr:col>10</xdr:col>
      <xdr:colOff>417020</xdr:colOff>
      <xdr:row>89</xdr:row>
      <xdr:rowOff>89064</xdr:rowOff>
    </xdr:to>
    <xdr:graphicFrame macro="">
      <xdr:nvGraphicFramePr>
        <xdr:cNvPr id="6" name="图表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181695</xdr:colOff>
      <xdr:row>72</xdr:row>
      <xdr:rowOff>55548</xdr:rowOff>
    </xdr:from>
    <xdr:to>
      <xdr:col>19</xdr:col>
      <xdr:colOff>13608</xdr:colOff>
      <xdr:row>89</xdr:row>
      <xdr:rowOff>34418</xdr:rowOff>
    </xdr:to>
    <xdr:graphicFrame macro="">
      <xdr:nvGraphicFramePr>
        <xdr:cNvPr id="7" name="图表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411926</xdr:colOff>
      <xdr:row>72</xdr:row>
      <xdr:rowOff>71747</xdr:rowOff>
    </xdr:from>
    <xdr:to>
      <xdr:col>29</xdr:col>
      <xdr:colOff>308017</xdr:colOff>
      <xdr:row>89</xdr:row>
      <xdr:rowOff>66553</xdr:rowOff>
    </xdr:to>
    <xdr:graphicFrame macro="">
      <xdr:nvGraphicFramePr>
        <xdr:cNvPr id="8" name="图表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160812</xdr:colOff>
      <xdr:row>72</xdr:row>
      <xdr:rowOff>68284</xdr:rowOff>
    </xdr:from>
    <xdr:to>
      <xdr:col>37</xdr:col>
      <xdr:colOff>13608</xdr:colOff>
      <xdr:row>89</xdr:row>
      <xdr:rowOff>71747</xdr:rowOff>
    </xdr:to>
    <xdr:graphicFrame macro="">
      <xdr:nvGraphicFramePr>
        <xdr:cNvPr id="9" name="图表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9220</xdr:colOff>
      <xdr:row>120</xdr:row>
      <xdr:rowOff>27990</xdr:rowOff>
    </xdr:from>
    <xdr:to>
      <xdr:col>10</xdr:col>
      <xdr:colOff>422462</xdr:colOff>
      <xdr:row>138</xdr:row>
      <xdr:rowOff>60489</xdr:rowOff>
    </xdr:to>
    <xdr:graphicFrame macro="">
      <xdr:nvGraphicFramePr>
        <xdr:cNvPr id="10" name="图表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168087</xdr:colOff>
      <xdr:row>120</xdr:row>
      <xdr:rowOff>55547</xdr:rowOff>
    </xdr:from>
    <xdr:to>
      <xdr:col>19</xdr:col>
      <xdr:colOff>0</xdr:colOff>
      <xdr:row>138</xdr:row>
      <xdr:rowOff>34418</xdr:rowOff>
    </xdr:to>
    <xdr:graphicFrame macro="">
      <xdr:nvGraphicFramePr>
        <xdr:cNvPr id="11" name="图表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398318</xdr:colOff>
      <xdr:row>120</xdr:row>
      <xdr:rowOff>71746</xdr:rowOff>
    </xdr:from>
    <xdr:to>
      <xdr:col>29</xdr:col>
      <xdr:colOff>294409</xdr:colOff>
      <xdr:row>138</xdr:row>
      <xdr:rowOff>66553</xdr:rowOff>
    </xdr:to>
    <xdr:graphicFrame macro="">
      <xdr:nvGraphicFramePr>
        <xdr:cNvPr id="12" name="图表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30</xdr:col>
      <xdr:colOff>147204</xdr:colOff>
      <xdr:row>120</xdr:row>
      <xdr:rowOff>68283</xdr:rowOff>
    </xdr:from>
    <xdr:to>
      <xdr:col>37</xdr:col>
      <xdr:colOff>0</xdr:colOff>
      <xdr:row>138</xdr:row>
      <xdr:rowOff>71747</xdr:rowOff>
    </xdr:to>
    <xdr:graphicFrame macro="">
      <xdr:nvGraphicFramePr>
        <xdr:cNvPr id="13" name="图表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7860</xdr:colOff>
      <xdr:row>163</xdr:row>
      <xdr:rowOff>56566</xdr:rowOff>
    </xdr:from>
    <xdr:to>
      <xdr:col>10</xdr:col>
      <xdr:colOff>417020</xdr:colOff>
      <xdr:row>180</xdr:row>
      <xdr:rowOff>89064</xdr:rowOff>
    </xdr:to>
    <xdr:graphicFrame macro="">
      <xdr:nvGraphicFramePr>
        <xdr:cNvPr id="14" name="图表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181695</xdr:colOff>
      <xdr:row>163</xdr:row>
      <xdr:rowOff>55548</xdr:rowOff>
    </xdr:from>
    <xdr:to>
      <xdr:col>19</xdr:col>
      <xdr:colOff>13608</xdr:colOff>
      <xdr:row>180</xdr:row>
      <xdr:rowOff>34418</xdr:rowOff>
    </xdr:to>
    <xdr:graphicFrame macro="">
      <xdr:nvGraphicFramePr>
        <xdr:cNvPr id="15" name="图表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411926</xdr:colOff>
      <xdr:row>163</xdr:row>
      <xdr:rowOff>71747</xdr:rowOff>
    </xdr:from>
    <xdr:to>
      <xdr:col>29</xdr:col>
      <xdr:colOff>308017</xdr:colOff>
      <xdr:row>180</xdr:row>
      <xdr:rowOff>66553</xdr:rowOff>
    </xdr:to>
    <xdr:graphicFrame macro="">
      <xdr:nvGraphicFramePr>
        <xdr:cNvPr id="16" name="图表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30</xdr:col>
      <xdr:colOff>160812</xdr:colOff>
      <xdr:row>163</xdr:row>
      <xdr:rowOff>68284</xdr:rowOff>
    </xdr:from>
    <xdr:to>
      <xdr:col>37</xdr:col>
      <xdr:colOff>13608</xdr:colOff>
      <xdr:row>180</xdr:row>
      <xdr:rowOff>71747</xdr:rowOff>
    </xdr:to>
    <xdr:graphicFrame macro="">
      <xdr:nvGraphicFramePr>
        <xdr:cNvPr id="17" name="图表 16">
          <a:extLst>
            <a:ext uri="{FF2B5EF4-FFF2-40B4-BE49-F238E27FC236}">
              <a16:creationId xmlns:a16="http://schemas.microsoft.com/office/drawing/2014/main" id="{00000000-0008-0000-0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361645</xdr:colOff>
      <xdr:row>211</xdr:row>
      <xdr:rowOff>56565</xdr:rowOff>
    </xdr:from>
    <xdr:to>
      <xdr:col>10</xdr:col>
      <xdr:colOff>403412</xdr:colOff>
      <xdr:row>228</xdr:row>
      <xdr:rowOff>89064</xdr:rowOff>
    </xdr:to>
    <xdr:graphicFrame macro="">
      <xdr:nvGraphicFramePr>
        <xdr:cNvPr id="18" name="图表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168087</xdr:colOff>
      <xdr:row>211</xdr:row>
      <xdr:rowOff>55547</xdr:rowOff>
    </xdr:from>
    <xdr:to>
      <xdr:col>19</xdr:col>
      <xdr:colOff>0</xdr:colOff>
      <xdr:row>228</xdr:row>
      <xdr:rowOff>34418</xdr:rowOff>
    </xdr:to>
    <xdr:graphicFrame macro="">
      <xdr:nvGraphicFramePr>
        <xdr:cNvPr id="19" name="图表 18">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20</xdr:col>
      <xdr:colOff>398318</xdr:colOff>
      <xdr:row>211</xdr:row>
      <xdr:rowOff>71746</xdr:rowOff>
    </xdr:from>
    <xdr:to>
      <xdr:col>29</xdr:col>
      <xdr:colOff>294409</xdr:colOff>
      <xdr:row>228</xdr:row>
      <xdr:rowOff>66553</xdr:rowOff>
    </xdr:to>
    <xdr:graphicFrame macro="">
      <xdr:nvGraphicFramePr>
        <xdr:cNvPr id="20" name="图表 19">
          <a:extLst>
            <a:ext uri="{FF2B5EF4-FFF2-40B4-BE49-F238E27FC236}">
              <a16:creationId xmlns:a16="http://schemas.microsoft.com/office/drawing/2014/main" id="{00000000-0008-0000-01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30</xdr:col>
      <xdr:colOff>147204</xdr:colOff>
      <xdr:row>211</xdr:row>
      <xdr:rowOff>68283</xdr:rowOff>
    </xdr:from>
    <xdr:to>
      <xdr:col>37</xdr:col>
      <xdr:colOff>0</xdr:colOff>
      <xdr:row>228</xdr:row>
      <xdr:rowOff>71747</xdr:rowOff>
    </xdr:to>
    <xdr:graphicFrame macro="">
      <xdr:nvGraphicFramePr>
        <xdr:cNvPr id="21" name="图表 20">
          <a:extLst>
            <a:ext uri="{FF2B5EF4-FFF2-40B4-BE49-F238E27FC236}">
              <a16:creationId xmlns:a16="http://schemas.microsoft.com/office/drawing/2014/main"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7860</xdr:colOff>
      <xdr:row>254</xdr:row>
      <xdr:rowOff>56566</xdr:rowOff>
    </xdr:from>
    <xdr:to>
      <xdr:col>10</xdr:col>
      <xdr:colOff>417020</xdr:colOff>
      <xdr:row>271</xdr:row>
      <xdr:rowOff>89064</xdr:rowOff>
    </xdr:to>
    <xdr:graphicFrame macro="">
      <xdr:nvGraphicFramePr>
        <xdr:cNvPr id="22" name="图表 21">
          <a:extLst>
            <a:ext uri="{FF2B5EF4-FFF2-40B4-BE49-F238E27FC236}">
              <a16:creationId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11</xdr:col>
      <xdr:colOff>181695</xdr:colOff>
      <xdr:row>254</xdr:row>
      <xdr:rowOff>55548</xdr:rowOff>
    </xdr:from>
    <xdr:to>
      <xdr:col>19</xdr:col>
      <xdr:colOff>13608</xdr:colOff>
      <xdr:row>271</xdr:row>
      <xdr:rowOff>34418</xdr:rowOff>
    </xdr:to>
    <xdr:graphicFrame macro="">
      <xdr:nvGraphicFramePr>
        <xdr:cNvPr id="23" name="图表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20</xdr:col>
      <xdr:colOff>411926</xdr:colOff>
      <xdr:row>254</xdr:row>
      <xdr:rowOff>71747</xdr:rowOff>
    </xdr:from>
    <xdr:to>
      <xdr:col>29</xdr:col>
      <xdr:colOff>308017</xdr:colOff>
      <xdr:row>271</xdr:row>
      <xdr:rowOff>66553</xdr:rowOff>
    </xdr:to>
    <xdr:graphicFrame macro="">
      <xdr:nvGraphicFramePr>
        <xdr:cNvPr id="24" name="图表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30</xdr:col>
      <xdr:colOff>160812</xdr:colOff>
      <xdr:row>254</xdr:row>
      <xdr:rowOff>68284</xdr:rowOff>
    </xdr:from>
    <xdr:to>
      <xdr:col>37</xdr:col>
      <xdr:colOff>13608</xdr:colOff>
      <xdr:row>271</xdr:row>
      <xdr:rowOff>71747</xdr:rowOff>
    </xdr:to>
    <xdr:graphicFrame macro="">
      <xdr:nvGraphicFramePr>
        <xdr:cNvPr id="25" name="图表 24">
          <a:extLst>
            <a:ext uri="{FF2B5EF4-FFF2-40B4-BE49-F238E27FC236}">
              <a16:creationId xmlns:a16="http://schemas.microsoft.com/office/drawing/2014/main"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123825</xdr:colOff>
      <xdr:row>36</xdr:row>
      <xdr:rowOff>66675</xdr:rowOff>
    </xdr:from>
    <xdr:to>
      <xdr:col>26</xdr:col>
      <xdr:colOff>2147608</xdr:colOff>
      <xdr:row>61</xdr:row>
      <xdr:rowOff>0</xdr:rowOff>
    </xdr:to>
    <xdr:graphicFrame macro="">
      <xdr:nvGraphicFramePr>
        <xdr:cNvPr id="2" name="图表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2:BF91"/>
  <sheetViews>
    <sheetView workbookViewId="0"/>
  </sheetViews>
  <sheetFormatPr defaultRowHeight="13.5"/>
  <cols>
    <col min="1" max="17" width="9" style="5"/>
    <col min="18" max="18" width="4" style="5" customWidth="1"/>
    <col min="19" max="19" width="6.5" bestFit="1" customWidth="1"/>
    <col min="20" max="20" width="12.25" bestFit="1" customWidth="1"/>
    <col min="21" max="21" width="11.25" customWidth="1"/>
    <col min="22" max="30" width="5" bestFit="1" customWidth="1"/>
    <col min="31" max="31" width="11.125" customWidth="1"/>
    <col min="32" max="32" width="5" bestFit="1" customWidth="1"/>
    <col min="33" max="33" width="2.25" customWidth="1"/>
    <col min="34" max="34" width="7" customWidth="1"/>
    <col min="35" max="45" width="6.5" customWidth="1"/>
    <col min="46" max="46" width="6.875" customWidth="1"/>
  </cols>
  <sheetData>
    <row r="2" spans="1:58" ht="16.5">
      <c r="A2" s="15" t="s">
        <v>30</v>
      </c>
      <c r="B2" s="16"/>
      <c r="C2" s="16"/>
      <c r="D2" s="16"/>
      <c r="E2" s="16"/>
      <c r="F2" s="16" t="s">
        <v>31</v>
      </c>
      <c r="G2" s="16"/>
      <c r="H2" s="16"/>
      <c r="I2" s="16"/>
      <c r="J2" s="16"/>
      <c r="K2" s="16"/>
      <c r="L2" s="16"/>
      <c r="M2" s="16"/>
      <c r="N2" s="16"/>
      <c r="O2" s="16"/>
      <c r="P2" s="16"/>
      <c r="Q2" s="16"/>
      <c r="S2" s="296" t="s">
        <v>26</v>
      </c>
      <c r="T2" s="296"/>
      <c r="U2" s="296"/>
      <c r="V2" s="296"/>
      <c r="W2" s="296"/>
      <c r="X2" s="296"/>
      <c r="Y2" s="296"/>
      <c r="Z2" s="296"/>
      <c r="AA2" s="296"/>
      <c r="AB2" s="296"/>
      <c r="AC2" s="296"/>
      <c r="AD2" s="296"/>
      <c r="AE2" s="296"/>
      <c r="AF2" s="296"/>
    </row>
    <row r="3" spans="1:58" ht="16.5">
      <c r="A3" s="17" t="s">
        <v>32</v>
      </c>
      <c r="B3" s="18" t="s">
        <v>33</v>
      </c>
      <c r="C3" s="18" t="s">
        <v>34</v>
      </c>
      <c r="D3" s="18" t="s">
        <v>35</v>
      </c>
      <c r="E3" s="18" t="s">
        <v>36</v>
      </c>
      <c r="F3" s="18" t="s">
        <v>37</v>
      </c>
      <c r="G3" s="18" t="s">
        <v>38</v>
      </c>
      <c r="H3" s="18" t="s">
        <v>39</v>
      </c>
      <c r="I3" s="18" t="s">
        <v>40</v>
      </c>
      <c r="J3" s="18" t="s">
        <v>41</v>
      </c>
      <c r="K3" s="18" t="s">
        <v>42</v>
      </c>
      <c r="L3" s="18" t="s">
        <v>43</v>
      </c>
      <c r="M3" s="18" t="s">
        <v>44</v>
      </c>
      <c r="N3" s="18" t="s">
        <v>45</v>
      </c>
      <c r="O3" s="18" t="s">
        <v>46</v>
      </c>
      <c r="P3" s="18" t="s">
        <v>47</v>
      </c>
      <c r="Q3" s="18" t="s">
        <v>48</v>
      </c>
      <c r="S3" s="297" t="s">
        <v>0</v>
      </c>
      <c r="T3" s="297"/>
      <c r="U3" s="9" t="s">
        <v>25</v>
      </c>
      <c r="V3" s="9">
        <v>10</v>
      </c>
      <c r="W3" s="9">
        <v>20</v>
      </c>
      <c r="X3" s="9">
        <v>30</v>
      </c>
      <c r="Y3" s="9">
        <v>40</v>
      </c>
      <c r="Z3" s="9">
        <v>50</v>
      </c>
      <c r="AA3" s="9">
        <v>60</v>
      </c>
      <c r="AB3" s="9">
        <v>70</v>
      </c>
      <c r="AC3" s="9">
        <v>80</v>
      </c>
      <c r="AD3" s="9">
        <v>90</v>
      </c>
      <c r="AE3" s="9" t="s">
        <v>24</v>
      </c>
      <c r="AF3" s="9">
        <v>100</v>
      </c>
    </row>
    <row r="4" spans="1:58" ht="15.75" thickBot="1">
      <c r="A4" s="24">
        <v>0.05</v>
      </c>
      <c r="B4" s="11">
        <v>40.546712402200889</v>
      </c>
      <c r="C4" s="11">
        <v>51.874965742260677</v>
      </c>
      <c r="D4" s="11">
        <v>63.203219082320466</v>
      </c>
      <c r="E4" s="11">
        <v>89.398535269449908</v>
      </c>
      <c r="F4" s="11">
        <v>102.98647634786201</v>
      </c>
      <c r="G4" s="11">
        <v>123.34124857459797</v>
      </c>
      <c r="H4" s="11">
        <v>143.69602080133393</v>
      </c>
      <c r="I4" s="11">
        <v>225.22046913628265</v>
      </c>
      <c r="J4" s="11">
        <v>306.74491747123142</v>
      </c>
      <c r="K4" s="11">
        <v>388.26936580618013</v>
      </c>
      <c r="L4" s="11">
        <v>469.79381414112891</v>
      </c>
      <c r="M4" s="11">
        <v>551.31826247607762</v>
      </c>
      <c r="N4" s="11">
        <v>666.22376126887264</v>
      </c>
      <c r="O4" s="11">
        <v>781.12926006166765</v>
      </c>
      <c r="P4" s="11">
        <v>896.03475885446267</v>
      </c>
      <c r="Q4" s="11">
        <v>1010.9402576472576</v>
      </c>
      <c r="S4" s="9" t="s">
        <v>22</v>
      </c>
      <c r="T4" s="6" t="s">
        <v>19</v>
      </c>
      <c r="U4" s="11"/>
      <c r="V4" s="11"/>
      <c r="W4" s="11"/>
      <c r="X4" s="11"/>
      <c r="Y4" s="11"/>
      <c r="Z4" s="11"/>
      <c r="AA4" s="11"/>
      <c r="AB4" s="11"/>
      <c r="AC4" s="11"/>
      <c r="AD4" s="11"/>
      <c r="AE4" s="11"/>
      <c r="AF4" s="11"/>
      <c r="AH4" s="13"/>
      <c r="AI4" s="13"/>
      <c r="AJ4" s="13"/>
      <c r="AK4" s="13"/>
      <c r="AL4" s="13"/>
      <c r="AM4" s="13"/>
      <c r="AN4" s="13"/>
      <c r="AO4" s="13"/>
      <c r="AP4" s="13"/>
      <c r="AQ4" s="13"/>
      <c r="AR4" s="13"/>
      <c r="AS4" s="13"/>
      <c r="AT4" s="5"/>
      <c r="AU4" s="13"/>
      <c r="AV4" s="13"/>
      <c r="AW4" s="13"/>
      <c r="AX4" s="13"/>
      <c r="AY4" s="13"/>
      <c r="AZ4" s="13"/>
      <c r="BA4" s="13"/>
      <c r="BB4" s="13"/>
      <c r="BC4" s="13"/>
      <c r="BD4" s="13"/>
      <c r="BE4" s="13"/>
      <c r="BF4" s="13"/>
    </row>
    <row r="5" spans="1:58" ht="15">
      <c r="A5" s="19">
        <v>0.1</v>
      </c>
      <c r="B5" s="11">
        <v>102.46599318347907</v>
      </c>
      <c r="C5" s="11">
        <v>131.09373291263859</v>
      </c>
      <c r="D5" s="11">
        <v>159.72147264179807</v>
      </c>
      <c r="E5" s="11">
        <v>223.49633817362476</v>
      </c>
      <c r="F5" s="11">
        <v>257.46619086965501</v>
      </c>
      <c r="G5" s="11">
        <v>308.35312143649492</v>
      </c>
      <c r="H5" s="11">
        <v>359.24005200333482</v>
      </c>
      <c r="I5" s="11">
        <v>563.05117284070661</v>
      </c>
      <c r="J5" s="11">
        <v>766.86229367807846</v>
      </c>
      <c r="K5" s="11">
        <v>970.6734145154503</v>
      </c>
      <c r="L5" s="11">
        <v>1174.4845353528221</v>
      </c>
      <c r="M5" s="12">
        <v>1378.295656190194</v>
      </c>
      <c r="N5" s="11">
        <v>1665.5594031721814</v>
      </c>
      <c r="O5" s="11">
        <v>1952.8231501541691</v>
      </c>
      <c r="P5" s="11">
        <v>2240.0868971361565</v>
      </c>
      <c r="Q5" s="11">
        <v>2527.3506441181439</v>
      </c>
      <c r="S5" s="6" t="s">
        <v>1</v>
      </c>
      <c r="T5" s="6" t="s">
        <v>19</v>
      </c>
      <c r="U5" s="11">
        <v>40.546712402200889</v>
      </c>
      <c r="V5" s="11">
        <v>102.465993183479</v>
      </c>
      <c r="W5" s="11">
        <v>158.038026006351</v>
      </c>
      <c r="X5" s="11">
        <v>296.43381476134664</v>
      </c>
      <c r="Y5" s="11">
        <v>389.27014509535712</v>
      </c>
      <c r="Z5" s="11">
        <v>557.79979801438651</v>
      </c>
      <c r="AA5" s="11">
        <v>695.91320791543512</v>
      </c>
      <c r="AB5" s="11">
        <v>881.41143560261764</v>
      </c>
      <c r="AC5" s="11">
        <v>1154.9186337378562</v>
      </c>
      <c r="AD5" s="11">
        <v>1232.1820164052333</v>
      </c>
      <c r="AE5" s="11">
        <v>1279.5253927666301</v>
      </c>
      <c r="AF5" s="11">
        <v>1329.470222151713</v>
      </c>
      <c r="AH5" s="13">
        <f>U5*0.9*95/1000</f>
        <v>3.4667439103881761</v>
      </c>
      <c r="AI5" s="13">
        <f t="shared" ref="AI5:AS20" si="0">V5*0.9*95/1000</f>
        <v>8.7608424171874546</v>
      </c>
      <c r="AJ5" s="13">
        <f t="shared" si="0"/>
        <v>13.512251223543011</v>
      </c>
      <c r="AK5" s="13">
        <f t="shared" si="0"/>
        <v>25.345091162095137</v>
      </c>
      <c r="AL5" s="13">
        <f t="shared" si="0"/>
        <v>33.282597405653036</v>
      </c>
      <c r="AM5" s="13">
        <f t="shared" si="0"/>
        <v>47.691882730230049</v>
      </c>
      <c r="AN5" s="13">
        <f t="shared" si="0"/>
        <v>59.500579276769706</v>
      </c>
      <c r="AO5" s="13">
        <f t="shared" si="0"/>
        <v>75.360677744023803</v>
      </c>
      <c r="AP5" s="13">
        <f t="shared" si="0"/>
        <v>98.745543184586694</v>
      </c>
      <c r="AQ5" s="13">
        <f t="shared" si="0"/>
        <v>105.35156240264745</v>
      </c>
      <c r="AR5" s="13">
        <f t="shared" si="0"/>
        <v>109.39942108154688</v>
      </c>
      <c r="AS5" s="13">
        <f t="shared" si="0"/>
        <v>113.66970399397145</v>
      </c>
      <c r="AT5" s="5"/>
      <c r="AU5" s="13">
        <f t="shared" ref="AU5:AU20" si="1">IF(AH5&gt;165,165,AH5)</f>
        <v>3.4667439103881761</v>
      </c>
      <c r="AV5" s="13">
        <f t="shared" ref="AV5:BF19" si="2">IF(AI5&gt;165,165,AI5)</f>
        <v>8.7608424171874546</v>
      </c>
      <c r="AW5" s="13">
        <f t="shared" si="2"/>
        <v>13.512251223543011</v>
      </c>
      <c r="AX5" s="13">
        <f t="shared" si="2"/>
        <v>25.345091162095137</v>
      </c>
      <c r="AY5" s="13">
        <f t="shared" si="2"/>
        <v>33.282597405653036</v>
      </c>
      <c r="AZ5" s="13">
        <f t="shared" si="2"/>
        <v>47.691882730230049</v>
      </c>
      <c r="BA5" s="13">
        <f t="shared" si="2"/>
        <v>59.500579276769706</v>
      </c>
      <c r="BB5" s="13">
        <f t="shared" si="2"/>
        <v>75.360677744023803</v>
      </c>
      <c r="BC5" s="13">
        <f t="shared" si="2"/>
        <v>98.745543184586694</v>
      </c>
      <c r="BD5" s="13">
        <f t="shared" si="2"/>
        <v>105.35156240264745</v>
      </c>
      <c r="BE5" s="13">
        <f t="shared" si="2"/>
        <v>109.39942108154688</v>
      </c>
      <c r="BF5" s="13">
        <f t="shared" si="2"/>
        <v>113.66970399397145</v>
      </c>
    </row>
    <row r="6" spans="1:58" ht="15">
      <c r="A6" s="20">
        <v>0.2</v>
      </c>
      <c r="B6" s="11">
        <v>158.03802600635075</v>
      </c>
      <c r="C6" s="11">
        <v>210.95867747132422</v>
      </c>
      <c r="D6" s="11">
        <v>263.87932893629772</v>
      </c>
      <c r="E6" s="11">
        <v>367.7299349212912</v>
      </c>
      <c r="F6" s="11">
        <v>429.15830904731735</v>
      </c>
      <c r="G6" s="11">
        <v>521.72313066854724</v>
      </c>
      <c r="H6" s="11">
        <v>614.28795228977719</v>
      </c>
      <c r="I6" s="11">
        <v>878.94318889179021</v>
      </c>
      <c r="J6" s="11">
        <v>1143.5984254938035</v>
      </c>
      <c r="K6" s="11">
        <v>1408.2536620958163</v>
      </c>
      <c r="L6" s="11">
        <v>1672.9088986978295</v>
      </c>
      <c r="M6" s="11">
        <v>1937.5641352998425</v>
      </c>
      <c r="N6" s="11">
        <v>2144.1120731325623</v>
      </c>
      <c r="O6" s="11">
        <v>2350.6600109652823</v>
      </c>
      <c r="P6" s="11">
        <v>2557.2079487980022</v>
      </c>
      <c r="Q6" s="11">
        <v>2763.7558866307222</v>
      </c>
      <c r="S6" s="6" t="s">
        <v>2</v>
      </c>
      <c r="T6" s="6" t="s">
        <v>19</v>
      </c>
      <c r="U6" s="11">
        <v>51.874965742260677</v>
      </c>
      <c r="V6" s="11">
        <v>131.09373291263859</v>
      </c>
      <c r="W6" s="11">
        <v>210.95867747132422</v>
      </c>
      <c r="X6" s="11">
        <v>446.62366575084661</v>
      </c>
      <c r="Y6" s="11">
        <v>560.2604773487634</v>
      </c>
      <c r="Z6" s="11">
        <v>752.25810864749951</v>
      </c>
      <c r="AA6" s="11">
        <v>897.74786471096911</v>
      </c>
      <c r="AB6" s="11">
        <v>1081.0391569357259</v>
      </c>
      <c r="AC6" s="11">
        <v>1338.7820302012869</v>
      </c>
      <c r="AD6" s="11">
        <v>1434.8969331252395</v>
      </c>
      <c r="AE6" s="11">
        <v>1495.7666503772198</v>
      </c>
      <c r="AF6" s="11">
        <v>1560.1366770588484</v>
      </c>
      <c r="AH6" s="13">
        <f>U6*0.9*95/1000</f>
        <v>4.4353095709632884</v>
      </c>
      <c r="AI6" s="13">
        <f t="shared" si="0"/>
        <v>11.2085141640306</v>
      </c>
      <c r="AJ6" s="13">
        <f t="shared" si="0"/>
        <v>18.036966923798222</v>
      </c>
      <c r="AK6" s="13">
        <f t="shared" si="0"/>
        <v>38.186323421697388</v>
      </c>
      <c r="AL6" s="13">
        <f t="shared" si="0"/>
        <v>47.902270813319269</v>
      </c>
      <c r="AM6" s="13">
        <f t="shared" si="0"/>
        <v>64.318068289361207</v>
      </c>
      <c r="AN6" s="13">
        <f t="shared" si="0"/>
        <v>76.757442432787855</v>
      </c>
      <c r="AO6" s="13">
        <f t="shared" si="0"/>
        <v>92.428847918004564</v>
      </c>
      <c r="AP6" s="13">
        <f t="shared" si="0"/>
        <v>114.46586358221003</v>
      </c>
      <c r="AQ6" s="13">
        <f t="shared" si="0"/>
        <v>122.68368778220797</v>
      </c>
      <c r="AR6" s="13">
        <f t="shared" si="0"/>
        <v>127.88804860725229</v>
      </c>
      <c r="AS6" s="13">
        <f t="shared" si="0"/>
        <v>133.39168588853155</v>
      </c>
      <c r="AT6" s="5"/>
      <c r="AU6" s="13">
        <f t="shared" si="1"/>
        <v>4.4353095709632884</v>
      </c>
      <c r="AV6" s="13">
        <f t="shared" si="2"/>
        <v>11.2085141640306</v>
      </c>
      <c r="AW6" s="13">
        <f t="shared" si="2"/>
        <v>18.036966923798222</v>
      </c>
      <c r="AX6" s="13">
        <f t="shared" si="2"/>
        <v>38.186323421697388</v>
      </c>
      <c r="AY6" s="13">
        <f t="shared" si="2"/>
        <v>47.902270813319269</v>
      </c>
      <c r="AZ6" s="13">
        <f t="shared" si="2"/>
        <v>64.318068289361207</v>
      </c>
      <c r="BA6" s="13">
        <f t="shared" si="2"/>
        <v>76.757442432787855</v>
      </c>
      <c r="BB6" s="13">
        <f t="shared" si="2"/>
        <v>92.428847918004564</v>
      </c>
      <c r="BC6" s="13">
        <f t="shared" si="2"/>
        <v>114.46586358221003</v>
      </c>
      <c r="BD6" s="13">
        <f t="shared" si="2"/>
        <v>122.68368778220797</v>
      </c>
      <c r="BE6" s="13">
        <f t="shared" si="2"/>
        <v>127.88804860725229</v>
      </c>
      <c r="BF6" s="13">
        <f t="shared" si="2"/>
        <v>133.39168588853155</v>
      </c>
    </row>
    <row r="7" spans="1:58" ht="15">
      <c r="A7" s="21">
        <v>0.3</v>
      </c>
      <c r="B7" s="11">
        <v>296.43381476134664</v>
      </c>
      <c r="C7" s="11">
        <v>446.62366575084661</v>
      </c>
      <c r="D7" s="11">
        <v>596.81351674034659</v>
      </c>
      <c r="E7" s="11">
        <v>855.80371730826641</v>
      </c>
      <c r="F7" s="11">
        <v>1027.8685811781609</v>
      </c>
      <c r="G7" s="11">
        <v>1248.8097086460759</v>
      </c>
      <c r="H7" s="11">
        <v>1469.750836113991</v>
      </c>
      <c r="I7" s="11">
        <v>1720.4731813789574</v>
      </c>
      <c r="J7" s="11">
        <v>1971.195526643924</v>
      </c>
      <c r="K7" s="11">
        <v>2221.9178719088904</v>
      </c>
      <c r="L7" s="11">
        <v>2472.6402171738569</v>
      </c>
      <c r="M7" s="11">
        <v>2723.3625624388233</v>
      </c>
      <c r="N7" s="11">
        <v>2767.7548225396522</v>
      </c>
      <c r="O7" s="11">
        <v>2812.1470826404811</v>
      </c>
      <c r="P7" s="11">
        <v>2856.5393427413101</v>
      </c>
      <c r="Q7" s="11">
        <v>2900.931602842139</v>
      </c>
      <c r="S7" s="6" t="s">
        <v>3</v>
      </c>
      <c r="T7" s="6" t="s">
        <v>19</v>
      </c>
      <c r="U7" s="11">
        <v>63.203219082320466</v>
      </c>
      <c r="V7" s="11">
        <v>159.72147264179807</v>
      </c>
      <c r="W7" s="11">
        <v>263.87932893629772</v>
      </c>
      <c r="X7" s="11">
        <v>596.81351674034659</v>
      </c>
      <c r="Y7" s="11">
        <v>731.25080960216962</v>
      </c>
      <c r="Z7" s="11">
        <v>946.7164192806124</v>
      </c>
      <c r="AA7" s="11">
        <v>1099.5825215065029</v>
      </c>
      <c r="AB7" s="11">
        <v>1280.6668782688346</v>
      </c>
      <c r="AC7" s="11">
        <v>1522.6454266647174</v>
      </c>
      <c r="AD7" s="11">
        <v>1637.6118498452456</v>
      </c>
      <c r="AE7" s="11">
        <v>1712.0079079878096</v>
      </c>
      <c r="AF7" s="11">
        <v>1790.8376766914355</v>
      </c>
      <c r="AH7" s="13">
        <f t="shared" ref="AH7:AH20" si="3">U7*0.9*95/1000</f>
        <v>5.4038752315384002</v>
      </c>
      <c r="AI7" s="13">
        <f t="shared" si="0"/>
        <v>13.656185910873738</v>
      </c>
      <c r="AJ7" s="13">
        <f t="shared" si="0"/>
        <v>22.561682624053457</v>
      </c>
      <c r="AK7" s="13">
        <f t="shared" si="0"/>
        <v>51.027555681299638</v>
      </c>
      <c r="AL7" s="13">
        <f t="shared" si="0"/>
        <v>62.52194422098551</v>
      </c>
      <c r="AM7" s="13">
        <f t="shared" si="0"/>
        <v>80.944253848492352</v>
      </c>
      <c r="AN7" s="13">
        <f t="shared" si="0"/>
        <v>94.014305588805996</v>
      </c>
      <c r="AO7" s="13">
        <f t="shared" si="0"/>
        <v>109.49701809198535</v>
      </c>
      <c r="AP7" s="13">
        <f t="shared" si="0"/>
        <v>130.18618397983334</v>
      </c>
      <c r="AQ7" s="13">
        <f t="shared" si="0"/>
        <v>140.01581316176851</v>
      </c>
      <c r="AR7" s="13">
        <f t="shared" si="0"/>
        <v>146.37667613295775</v>
      </c>
      <c r="AS7" s="13">
        <f t="shared" si="0"/>
        <v>153.11662135711774</v>
      </c>
      <c r="AT7" s="5"/>
      <c r="AU7" s="13">
        <f t="shared" si="1"/>
        <v>5.4038752315384002</v>
      </c>
      <c r="AV7" s="13">
        <f t="shared" si="2"/>
        <v>13.656185910873738</v>
      </c>
      <c r="AW7" s="13">
        <f t="shared" si="2"/>
        <v>22.561682624053457</v>
      </c>
      <c r="AX7" s="13">
        <f t="shared" si="2"/>
        <v>51.027555681299638</v>
      </c>
      <c r="AY7" s="13">
        <f t="shared" si="2"/>
        <v>62.52194422098551</v>
      </c>
      <c r="AZ7" s="13">
        <f t="shared" si="2"/>
        <v>80.944253848492352</v>
      </c>
      <c r="BA7" s="13">
        <f t="shared" si="2"/>
        <v>94.014305588805996</v>
      </c>
      <c r="BB7" s="13">
        <f t="shared" si="2"/>
        <v>109.49701809198535</v>
      </c>
      <c r="BC7" s="13">
        <f t="shared" si="2"/>
        <v>130.18618397983334</v>
      </c>
      <c r="BD7" s="13">
        <f t="shared" si="2"/>
        <v>140.01581316176851</v>
      </c>
      <c r="BE7" s="13">
        <f t="shared" si="2"/>
        <v>146.37667613295775</v>
      </c>
      <c r="BF7" s="13">
        <f t="shared" si="2"/>
        <v>153.11662135711774</v>
      </c>
    </row>
    <row r="8" spans="1:58" ht="15">
      <c r="A8" s="21">
        <v>0.4</v>
      </c>
      <c r="B8" s="11">
        <v>389.27014509535712</v>
      </c>
      <c r="C8" s="11">
        <v>560.2604773487634</v>
      </c>
      <c r="D8" s="11">
        <v>731.25080960216962</v>
      </c>
      <c r="E8" s="11">
        <v>1026.1595440804613</v>
      </c>
      <c r="F8" s="11">
        <v>1220.6345610658968</v>
      </c>
      <c r="G8" s="11">
        <v>1409.4201615678353</v>
      </c>
      <c r="H8" s="11">
        <v>1598.205762069774</v>
      </c>
      <c r="I8" s="11">
        <v>1833.611201863223</v>
      </c>
      <c r="J8" s="11">
        <v>2069.0166416566717</v>
      </c>
      <c r="K8" s="11">
        <v>2304.4220814501205</v>
      </c>
      <c r="L8" s="11">
        <v>2539.8275212435697</v>
      </c>
      <c r="M8" s="11">
        <v>2775.2329610370184</v>
      </c>
      <c r="N8" s="11">
        <v>2813.9235081496017</v>
      </c>
      <c r="O8" s="11">
        <v>2852.6140552621846</v>
      </c>
      <c r="P8" s="11">
        <v>2891.3046023747675</v>
      </c>
      <c r="Q8" s="11">
        <v>2929.9951494873508</v>
      </c>
      <c r="S8" s="6" t="s">
        <v>4</v>
      </c>
      <c r="T8" s="6" t="s">
        <v>19</v>
      </c>
      <c r="U8" s="11">
        <v>89.398535269449908</v>
      </c>
      <c r="V8" s="11">
        <v>223.49633817362476</v>
      </c>
      <c r="W8" s="11">
        <v>367.7299349212912</v>
      </c>
      <c r="X8" s="11">
        <v>855.80371730826641</v>
      </c>
      <c r="Y8" s="11">
        <v>1026.1595440804613</v>
      </c>
      <c r="Z8" s="11">
        <v>1285.2756020185607</v>
      </c>
      <c r="AA8" s="11">
        <v>1435.8833483206288</v>
      </c>
      <c r="AB8" s="11">
        <v>1603.9976754091781</v>
      </c>
      <c r="AC8" s="11">
        <v>1817.1064737002971</v>
      </c>
      <c r="AD8" s="11">
        <v>1926.7490407150849</v>
      </c>
      <c r="AE8" s="11">
        <v>2002.0790962755398</v>
      </c>
      <c r="AF8" s="11">
        <v>2080.3543289975387</v>
      </c>
      <c r="AH8" s="13">
        <f t="shared" si="3"/>
        <v>7.6435747655379673</v>
      </c>
      <c r="AI8" s="13">
        <f t="shared" si="0"/>
        <v>19.108936913844918</v>
      </c>
      <c r="AJ8" s="13">
        <f t="shared" si="0"/>
        <v>31.440909435770397</v>
      </c>
      <c r="AK8" s="13">
        <f t="shared" si="0"/>
        <v>73.171217829856772</v>
      </c>
      <c r="AL8" s="13">
        <f t="shared" si="0"/>
        <v>87.736641018879439</v>
      </c>
      <c r="AM8" s="13">
        <f t="shared" si="0"/>
        <v>109.89106397258693</v>
      </c>
      <c r="AN8" s="13">
        <f t="shared" si="0"/>
        <v>122.76802628141377</v>
      </c>
      <c r="AO8" s="13">
        <f t="shared" si="0"/>
        <v>137.14180124748472</v>
      </c>
      <c r="AP8" s="13">
        <f t="shared" si="0"/>
        <v>155.36260350137542</v>
      </c>
      <c r="AQ8" s="13">
        <f t="shared" si="0"/>
        <v>164.73704298113975</v>
      </c>
      <c r="AR8" s="13">
        <f t="shared" si="0"/>
        <v>171.17776273155863</v>
      </c>
      <c r="AS8" s="13">
        <f t="shared" si="0"/>
        <v>177.87029512928956</v>
      </c>
      <c r="AT8" s="5"/>
      <c r="AU8" s="13">
        <f t="shared" si="1"/>
        <v>7.6435747655379673</v>
      </c>
      <c r="AV8" s="13">
        <f t="shared" si="2"/>
        <v>19.108936913844918</v>
      </c>
      <c r="AW8" s="13">
        <f t="shared" si="2"/>
        <v>31.440909435770397</v>
      </c>
      <c r="AX8" s="13">
        <f t="shared" si="2"/>
        <v>73.171217829856772</v>
      </c>
      <c r="AY8" s="13">
        <f t="shared" si="2"/>
        <v>87.736641018879439</v>
      </c>
      <c r="AZ8" s="13">
        <f t="shared" si="2"/>
        <v>109.89106397258693</v>
      </c>
      <c r="BA8" s="13">
        <f t="shared" si="2"/>
        <v>122.76802628141377</v>
      </c>
      <c r="BB8" s="13">
        <f t="shared" si="2"/>
        <v>137.14180124748472</v>
      </c>
      <c r="BC8" s="13">
        <f t="shared" si="2"/>
        <v>155.36260350137542</v>
      </c>
      <c r="BD8" s="13">
        <f t="shared" si="2"/>
        <v>164.73704298113975</v>
      </c>
      <c r="BE8" s="13">
        <f t="shared" si="2"/>
        <v>165</v>
      </c>
      <c r="BF8" s="13">
        <f t="shared" si="2"/>
        <v>165</v>
      </c>
    </row>
    <row r="9" spans="1:58" ht="15">
      <c r="A9" s="21">
        <v>0.5</v>
      </c>
      <c r="B9" s="11">
        <v>557.79979801438651</v>
      </c>
      <c r="C9" s="11">
        <v>752.25810864749951</v>
      </c>
      <c r="D9" s="11">
        <v>946.7164192806124</v>
      </c>
      <c r="E9" s="11">
        <v>1285.2756020185607</v>
      </c>
      <c r="F9" s="11">
        <v>1504.2889710627403</v>
      </c>
      <c r="G9" s="11">
        <v>1638.5936691323841</v>
      </c>
      <c r="H9" s="11">
        <v>1772.8983672020277</v>
      </c>
      <c r="I9" s="11">
        <v>1988.432351700169</v>
      </c>
      <c r="J9" s="11">
        <v>2203.9663361983103</v>
      </c>
      <c r="K9" s="11">
        <v>2419.5003206964516</v>
      </c>
      <c r="L9" s="11">
        <v>2635.0343051945929</v>
      </c>
      <c r="M9" s="11">
        <v>2850.5682896927342</v>
      </c>
      <c r="N9" s="11">
        <v>2885.480836943254</v>
      </c>
      <c r="O9" s="11">
        <v>2920.3933841937742</v>
      </c>
      <c r="P9" s="11">
        <v>2955.3059314442944</v>
      </c>
      <c r="Q9" s="11">
        <v>2990.2184786948142</v>
      </c>
      <c r="S9" s="6" t="s">
        <v>5</v>
      </c>
      <c r="T9" s="6" t="s">
        <v>19</v>
      </c>
      <c r="U9" s="11">
        <v>102.98647634786201</v>
      </c>
      <c r="V9" s="11">
        <v>257.46619086965501</v>
      </c>
      <c r="W9" s="11">
        <v>429.15830904731735</v>
      </c>
      <c r="X9" s="11">
        <v>1027.8685811781609</v>
      </c>
      <c r="Y9" s="11">
        <v>1220.6345610658968</v>
      </c>
      <c r="Z9" s="11">
        <v>1504.2889710627403</v>
      </c>
      <c r="AA9" s="11">
        <v>1658.5721429966247</v>
      </c>
      <c r="AB9" s="11">
        <v>1820.3075917269439</v>
      </c>
      <c r="AC9" s="11">
        <v>2012.885929078557</v>
      </c>
      <c r="AD9" s="11">
        <v>2138.9835082155942</v>
      </c>
      <c r="AE9" s="11">
        <v>2226.5999255015399</v>
      </c>
      <c r="AF9" s="11">
        <v>2317.8052608640114</v>
      </c>
      <c r="AH9" s="13">
        <f t="shared" si="3"/>
        <v>8.8053437277422013</v>
      </c>
      <c r="AI9" s="13">
        <f t="shared" si="0"/>
        <v>22.013359319355501</v>
      </c>
      <c r="AJ9" s="13">
        <f t="shared" si="0"/>
        <v>36.693035423545631</v>
      </c>
      <c r="AK9" s="13">
        <f t="shared" si="0"/>
        <v>87.882763690732759</v>
      </c>
      <c r="AL9" s="13">
        <f t="shared" si="0"/>
        <v>104.36425497113419</v>
      </c>
      <c r="AM9" s="13">
        <f t="shared" si="0"/>
        <v>128.61670702586429</v>
      </c>
      <c r="AN9" s="13">
        <f t="shared" si="0"/>
        <v>141.80791822621143</v>
      </c>
      <c r="AO9" s="13">
        <f t="shared" si="0"/>
        <v>155.6362990926537</v>
      </c>
      <c r="AP9" s="13">
        <f t="shared" si="0"/>
        <v>172.10174693621664</v>
      </c>
      <c r="AQ9" s="13">
        <f t="shared" si="0"/>
        <v>182.88308995243329</v>
      </c>
      <c r="AR9" s="13">
        <f t="shared" si="0"/>
        <v>190.37429363038166</v>
      </c>
      <c r="AS9" s="13">
        <f t="shared" si="0"/>
        <v>198.17234980387298</v>
      </c>
      <c r="AT9" s="5"/>
      <c r="AU9" s="13">
        <f t="shared" si="1"/>
        <v>8.8053437277422013</v>
      </c>
      <c r="AV9" s="13">
        <f t="shared" si="2"/>
        <v>22.013359319355501</v>
      </c>
      <c r="AW9" s="13">
        <f t="shared" si="2"/>
        <v>36.693035423545631</v>
      </c>
      <c r="AX9" s="13">
        <f t="shared" si="2"/>
        <v>87.882763690732759</v>
      </c>
      <c r="AY9" s="13">
        <f t="shared" si="2"/>
        <v>104.36425497113419</v>
      </c>
      <c r="AZ9" s="13">
        <f t="shared" si="2"/>
        <v>128.61670702586429</v>
      </c>
      <c r="BA9" s="13">
        <f t="shared" si="2"/>
        <v>141.80791822621143</v>
      </c>
      <c r="BB9" s="13">
        <f t="shared" si="2"/>
        <v>155.6362990926537</v>
      </c>
      <c r="BC9" s="13">
        <f t="shared" si="2"/>
        <v>165</v>
      </c>
      <c r="BD9" s="13">
        <f t="shared" si="2"/>
        <v>165</v>
      </c>
      <c r="BE9" s="13">
        <f t="shared" si="2"/>
        <v>165</v>
      </c>
      <c r="BF9" s="13">
        <f t="shared" si="2"/>
        <v>165</v>
      </c>
    </row>
    <row r="10" spans="1:58" ht="15">
      <c r="A10" s="21">
        <v>0.6</v>
      </c>
      <c r="B10" s="11">
        <v>695.91320791543512</v>
      </c>
      <c r="C10" s="11">
        <v>897.74786471096911</v>
      </c>
      <c r="D10" s="11">
        <v>1099.5825215065029</v>
      </c>
      <c r="E10" s="11">
        <v>1435.8833483206288</v>
      </c>
      <c r="F10" s="11">
        <v>1658.5721429966247</v>
      </c>
      <c r="G10" s="11">
        <v>1815.4304787331239</v>
      </c>
      <c r="H10" s="11">
        <v>1972.288814469623</v>
      </c>
      <c r="I10" s="11">
        <v>2163.4803141966768</v>
      </c>
      <c r="J10" s="11">
        <v>2354.671813923731</v>
      </c>
      <c r="K10" s="11">
        <v>2545.8633136507847</v>
      </c>
      <c r="L10" s="11">
        <v>2737.0548133778384</v>
      </c>
      <c r="M10" s="11">
        <v>2928.2463131048926</v>
      </c>
      <c r="N10" s="11">
        <v>2962.1863012935019</v>
      </c>
      <c r="O10" s="11">
        <v>2996.1262894821111</v>
      </c>
      <c r="P10" s="11">
        <v>3030.0662776707204</v>
      </c>
      <c r="Q10" s="11">
        <v>3064.0062658593297</v>
      </c>
      <c r="S10" s="6" t="s">
        <v>6</v>
      </c>
      <c r="T10" s="6" t="s">
        <v>19</v>
      </c>
      <c r="U10" s="11">
        <v>123.34124857459797</v>
      </c>
      <c r="V10" s="11">
        <v>308.35312143649492</v>
      </c>
      <c r="W10" s="11">
        <v>521.72313066854724</v>
      </c>
      <c r="X10" s="11">
        <v>1248.8097086460759</v>
      </c>
      <c r="Y10" s="11">
        <v>1409.4201615678353</v>
      </c>
      <c r="Z10" s="11">
        <v>1638.5936691323841</v>
      </c>
      <c r="AA10" s="11">
        <v>1815.4304787331239</v>
      </c>
      <c r="AB10" s="11">
        <v>1999.4702660854844</v>
      </c>
      <c r="AC10" s="11">
        <v>2219.0240547901744</v>
      </c>
      <c r="AD10" s="11">
        <v>2374.464039470904</v>
      </c>
      <c r="AE10" s="11">
        <v>2462.0296084447873</v>
      </c>
      <c r="AF10" s="11">
        <v>2552.8244235737011</v>
      </c>
      <c r="AH10" s="13">
        <f t="shared" si="3"/>
        <v>10.545676753128125</v>
      </c>
      <c r="AI10" s="13">
        <f t="shared" si="0"/>
        <v>26.364191882820311</v>
      </c>
      <c r="AJ10" s="13">
        <f t="shared" si="0"/>
        <v>44.607327672160793</v>
      </c>
      <c r="AK10" s="13">
        <f t="shared" si="0"/>
        <v>106.77323008923949</v>
      </c>
      <c r="AL10" s="13">
        <f t="shared" si="0"/>
        <v>120.50542381404992</v>
      </c>
      <c r="AM10" s="13">
        <f t="shared" si="0"/>
        <v>140.09975871081886</v>
      </c>
      <c r="AN10" s="13">
        <f>AA10*0.9*95/1000</f>
        <v>155.2193059316821</v>
      </c>
      <c r="AO10" s="13">
        <f t="shared" si="0"/>
        <v>170.9547077503089</v>
      </c>
      <c r="AP10" s="13">
        <f t="shared" si="0"/>
        <v>189.72655668455991</v>
      </c>
      <c r="AQ10" s="13">
        <f t="shared" si="0"/>
        <v>203.01667537476231</v>
      </c>
      <c r="AR10" s="13">
        <f t="shared" si="0"/>
        <v>210.50353152202931</v>
      </c>
      <c r="AS10" s="13">
        <f t="shared" si="0"/>
        <v>218.26648821555142</v>
      </c>
      <c r="AT10" s="5"/>
      <c r="AU10" s="13">
        <f t="shared" si="1"/>
        <v>10.545676753128125</v>
      </c>
      <c r="AV10" s="13">
        <f t="shared" si="2"/>
        <v>26.364191882820311</v>
      </c>
      <c r="AW10" s="13">
        <f t="shared" si="2"/>
        <v>44.607327672160793</v>
      </c>
      <c r="AX10" s="13">
        <f t="shared" si="2"/>
        <v>106.77323008923949</v>
      </c>
      <c r="AY10" s="13">
        <f t="shared" si="2"/>
        <v>120.50542381404992</v>
      </c>
      <c r="AZ10" s="13">
        <f t="shared" si="2"/>
        <v>140.09975871081886</v>
      </c>
      <c r="BA10" s="13">
        <f t="shared" si="2"/>
        <v>155.2193059316821</v>
      </c>
      <c r="BB10" s="13">
        <f t="shared" si="2"/>
        <v>165</v>
      </c>
      <c r="BC10" s="13">
        <f t="shared" si="2"/>
        <v>165</v>
      </c>
      <c r="BD10" s="13">
        <f t="shared" si="2"/>
        <v>165</v>
      </c>
      <c r="BE10" s="13">
        <f t="shared" si="2"/>
        <v>165</v>
      </c>
      <c r="BF10" s="13">
        <f t="shared" si="2"/>
        <v>165</v>
      </c>
    </row>
    <row r="11" spans="1:58" ht="15">
      <c r="A11" s="21">
        <v>0.7</v>
      </c>
      <c r="B11" s="11">
        <v>881.41143560261764</v>
      </c>
      <c r="C11" s="11">
        <v>1081.0391569357259</v>
      </c>
      <c r="D11" s="11">
        <v>1280.6668782688346</v>
      </c>
      <c r="E11" s="11">
        <v>1603.9976754091781</v>
      </c>
      <c r="F11" s="11">
        <v>1820.3075917269439</v>
      </c>
      <c r="G11" s="11">
        <v>1999.4702660854844</v>
      </c>
      <c r="H11" s="11">
        <v>2178.6329404440248</v>
      </c>
      <c r="I11" s="11">
        <v>2345.7822058150946</v>
      </c>
      <c r="J11" s="11">
        <v>2512.9314711861643</v>
      </c>
      <c r="K11" s="11">
        <v>2680.0807365572341</v>
      </c>
      <c r="L11" s="11">
        <v>2847.2300019283039</v>
      </c>
      <c r="M11" s="11">
        <v>3014.3792672993736</v>
      </c>
      <c r="N11" s="11">
        <v>3048.4629320208214</v>
      </c>
      <c r="O11" s="11">
        <v>3082.5465967422697</v>
      </c>
      <c r="P11" s="11">
        <v>3116.6302614637175</v>
      </c>
      <c r="Q11" s="11">
        <v>3150.7139261851653</v>
      </c>
      <c r="S11" s="6" t="s">
        <v>7</v>
      </c>
      <c r="T11" s="6" t="s">
        <v>19</v>
      </c>
      <c r="U11" s="11">
        <v>143.69602080133393</v>
      </c>
      <c r="V11" s="11">
        <v>359.24005200333482</v>
      </c>
      <c r="W11" s="11">
        <v>614.28795228977719</v>
      </c>
      <c r="X11" s="11">
        <v>1469.750836113991</v>
      </c>
      <c r="Y11" s="11">
        <v>1598.205762069774</v>
      </c>
      <c r="Z11" s="11">
        <v>1772.8983672020277</v>
      </c>
      <c r="AA11" s="11">
        <v>1972.288814469623</v>
      </c>
      <c r="AB11" s="11">
        <v>2178.6329404440248</v>
      </c>
      <c r="AC11" s="11">
        <v>2425.1621805017921</v>
      </c>
      <c r="AD11" s="11">
        <v>2609.9445707262144</v>
      </c>
      <c r="AE11" s="11">
        <v>2697.4592913880342</v>
      </c>
      <c r="AF11" s="11">
        <v>2787.9084905895211</v>
      </c>
      <c r="AH11" s="13">
        <f t="shared" si="3"/>
        <v>12.286009778514053</v>
      </c>
      <c r="AI11" s="13">
        <f t="shared" si="0"/>
        <v>30.715024446285131</v>
      </c>
      <c r="AJ11" s="13">
        <f t="shared" si="0"/>
        <v>52.521619920775947</v>
      </c>
      <c r="AK11" s="13">
        <f t="shared" si="0"/>
        <v>125.66369648774625</v>
      </c>
      <c r="AL11" s="13">
        <f t="shared" si="0"/>
        <v>136.64659265696568</v>
      </c>
      <c r="AM11" s="13">
        <f t="shared" si="0"/>
        <v>151.58281039577338</v>
      </c>
      <c r="AN11" s="13">
        <f t="shared" si="0"/>
        <v>168.63069363715277</v>
      </c>
      <c r="AO11" s="13">
        <f t="shared" si="0"/>
        <v>186.27311640796412</v>
      </c>
      <c r="AP11" s="13">
        <f t="shared" si="0"/>
        <v>207.35136643290321</v>
      </c>
      <c r="AQ11" s="13">
        <f t="shared" si="0"/>
        <v>223.15026079709133</v>
      </c>
      <c r="AR11" s="13">
        <f t="shared" si="0"/>
        <v>230.63276941367695</v>
      </c>
      <c r="AS11" s="13">
        <f t="shared" si="0"/>
        <v>238.36617594540405</v>
      </c>
      <c r="AT11" s="5"/>
      <c r="AU11" s="13">
        <f t="shared" si="1"/>
        <v>12.286009778514053</v>
      </c>
      <c r="AV11" s="13">
        <f t="shared" si="2"/>
        <v>30.715024446285131</v>
      </c>
      <c r="AW11" s="13">
        <f t="shared" si="2"/>
        <v>52.521619920775947</v>
      </c>
      <c r="AX11" s="13">
        <f t="shared" si="2"/>
        <v>125.66369648774625</v>
      </c>
      <c r="AY11" s="13">
        <f t="shared" si="2"/>
        <v>136.64659265696568</v>
      </c>
      <c r="AZ11" s="13">
        <f t="shared" si="2"/>
        <v>151.58281039577338</v>
      </c>
      <c r="BA11" s="13">
        <f t="shared" si="2"/>
        <v>165</v>
      </c>
      <c r="BB11" s="13">
        <f t="shared" si="2"/>
        <v>165</v>
      </c>
      <c r="BC11" s="13">
        <f t="shared" si="2"/>
        <v>165</v>
      </c>
      <c r="BD11" s="13">
        <f t="shared" si="2"/>
        <v>165</v>
      </c>
      <c r="BE11" s="13">
        <f t="shared" si="2"/>
        <v>165</v>
      </c>
      <c r="BF11" s="13">
        <f t="shared" si="2"/>
        <v>165</v>
      </c>
    </row>
    <row r="12" spans="1:58" ht="15">
      <c r="A12" s="21">
        <v>0.8</v>
      </c>
      <c r="B12" s="11">
        <v>1154.9186337378562</v>
      </c>
      <c r="C12" s="11">
        <v>1338.7820302012869</v>
      </c>
      <c r="D12" s="11">
        <v>1522.6454266647174</v>
      </c>
      <c r="E12" s="11">
        <v>1817.1064737002971</v>
      </c>
      <c r="F12" s="11">
        <v>2012.885929078557</v>
      </c>
      <c r="G12" s="11">
        <v>2219.0240547901744</v>
      </c>
      <c r="H12" s="11">
        <v>2425.1621805017921</v>
      </c>
      <c r="I12" s="11">
        <v>2563.9562630639134</v>
      </c>
      <c r="J12" s="11">
        <v>2702.7503456260347</v>
      </c>
      <c r="K12" s="11">
        <v>2841.5444281881555</v>
      </c>
      <c r="L12" s="11">
        <v>2980.3385107502768</v>
      </c>
      <c r="M12" s="11">
        <v>3119.1325933123981</v>
      </c>
      <c r="N12" s="11">
        <v>3151.3648887235604</v>
      </c>
      <c r="O12" s="11">
        <v>3183.5971841347227</v>
      </c>
      <c r="P12" s="11">
        <v>3215.8294795458855</v>
      </c>
      <c r="Q12" s="11">
        <v>3248.0617749570479</v>
      </c>
      <c r="S12" s="6" t="s">
        <v>8</v>
      </c>
      <c r="T12" s="6" t="s">
        <v>19</v>
      </c>
      <c r="U12" s="11">
        <v>225.22046913628265</v>
      </c>
      <c r="V12" s="11">
        <v>563.05117284070661</v>
      </c>
      <c r="W12" s="11">
        <v>878.94318889179021</v>
      </c>
      <c r="X12" s="11">
        <v>1720.4731813789574</v>
      </c>
      <c r="Y12" s="11">
        <v>1833.611201863223</v>
      </c>
      <c r="Z12" s="11">
        <v>1988.432351700169</v>
      </c>
      <c r="AA12" s="11">
        <v>2163.4803141966768</v>
      </c>
      <c r="AB12" s="11">
        <v>2345.7822058150946</v>
      </c>
      <c r="AC12" s="11">
        <v>2563.9562630639134</v>
      </c>
      <c r="AD12" s="11">
        <v>2734.3449359821857</v>
      </c>
      <c r="AE12" s="11">
        <v>2819.1816486175517</v>
      </c>
      <c r="AF12" s="11">
        <v>2906.6505338497486</v>
      </c>
      <c r="AH12" s="13">
        <f t="shared" si="3"/>
        <v>19.256350111152166</v>
      </c>
      <c r="AI12" s="13">
        <f t="shared" si="0"/>
        <v>48.140875277880411</v>
      </c>
      <c r="AJ12" s="13">
        <f t="shared" si="0"/>
        <v>75.149642650248055</v>
      </c>
      <c r="AK12" s="13">
        <f t="shared" si="0"/>
        <v>147.10045700790087</v>
      </c>
      <c r="AL12" s="13">
        <f t="shared" si="0"/>
        <v>156.77375775930557</v>
      </c>
      <c r="AM12" s="13">
        <f t="shared" si="0"/>
        <v>170.01096607036445</v>
      </c>
      <c r="AN12" s="13">
        <f t="shared" si="0"/>
        <v>184.97756686381587</v>
      </c>
      <c r="AO12" s="13">
        <f t="shared" si="0"/>
        <v>200.5643785971906</v>
      </c>
      <c r="AP12" s="13">
        <f t="shared" si="0"/>
        <v>219.21826049196457</v>
      </c>
      <c r="AQ12" s="13">
        <f t="shared" si="0"/>
        <v>233.78649202647688</v>
      </c>
      <c r="AR12" s="13">
        <f t="shared" si="0"/>
        <v>241.04003095680068</v>
      </c>
      <c r="AS12" s="13">
        <f t="shared" si="0"/>
        <v>248.51862064415354</v>
      </c>
      <c r="AT12" s="5"/>
      <c r="AU12" s="13">
        <f t="shared" si="1"/>
        <v>19.256350111152166</v>
      </c>
      <c r="AV12" s="13">
        <f t="shared" si="2"/>
        <v>48.140875277880411</v>
      </c>
      <c r="AW12" s="13">
        <f t="shared" si="2"/>
        <v>75.149642650248055</v>
      </c>
      <c r="AX12" s="13">
        <f t="shared" si="2"/>
        <v>147.10045700790087</v>
      </c>
      <c r="AY12" s="13">
        <f t="shared" si="2"/>
        <v>156.77375775930557</v>
      </c>
      <c r="AZ12" s="13">
        <f t="shared" si="2"/>
        <v>165</v>
      </c>
      <c r="BA12" s="13">
        <f t="shared" si="2"/>
        <v>165</v>
      </c>
      <c r="BB12" s="13">
        <f t="shared" si="2"/>
        <v>165</v>
      </c>
      <c r="BC12" s="13">
        <f t="shared" si="2"/>
        <v>165</v>
      </c>
      <c r="BD12" s="13">
        <f t="shared" si="2"/>
        <v>165</v>
      </c>
      <c r="BE12" s="13">
        <f t="shared" si="2"/>
        <v>165</v>
      </c>
      <c r="BF12" s="13">
        <f t="shared" si="2"/>
        <v>165</v>
      </c>
    </row>
    <row r="13" spans="1:58" ht="15">
      <c r="A13" s="22">
        <v>0.9</v>
      </c>
      <c r="B13" s="11">
        <v>1232.1820164052333</v>
      </c>
      <c r="C13" s="11">
        <v>1434.8969331252395</v>
      </c>
      <c r="D13" s="11">
        <v>1637.6118498452456</v>
      </c>
      <c r="E13" s="11">
        <v>1926.7490407150849</v>
      </c>
      <c r="F13" s="11">
        <v>2138.9835082155942</v>
      </c>
      <c r="G13" s="11">
        <v>2374.464039470904</v>
      </c>
      <c r="H13" s="11">
        <v>2609.9445707262144</v>
      </c>
      <c r="I13" s="11">
        <v>2734.3449359821857</v>
      </c>
      <c r="J13" s="11">
        <v>2858.745301238157</v>
      </c>
      <c r="K13" s="11">
        <v>2983.1456664941288</v>
      </c>
      <c r="L13" s="11">
        <v>3107.5460317501002</v>
      </c>
      <c r="M13" s="11">
        <v>3231.9463970060715</v>
      </c>
      <c r="N13" s="11">
        <v>3250.8640357089384</v>
      </c>
      <c r="O13" s="11">
        <v>3269.7816744118054</v>
      </c>
      <c r="P13" s="11">
        <v>3288.6993131146719</v>
      </c>
      <c r="Q13" s="11">
        <v>3307.6169518175388</v>
      </c>
      <c r="S13" s="6" t="s">
        <v>9</v>
      </c>
      <c r="T13" s="6" t="s">
        <v>19</v>
      </c>
      <c r="U13" s="11">
        <v>306.74491747123142</v>
      </c>
      <c r="V13" s="11">
        <v>766.86229367807846</v>
      </c>
      <c r="W13" s="11">
        <v>1143.5984254938035</v>
      </c>
      <c r="X13" s="11">
        <v>1971.195526643924</v>
      </c>
      <c r="Y13" s="11">
        <v>2069.0166416566717</v>
      </c>
      <c r="Z13" s="11">
        <v>2203.9663361983103</v>
      </c>
      <c r="AA13" s="11">
        <v>2354.671813923731</v>
      </c>
      <c r="AB13" s="11">
        <v>2512.9314711861643</v>
      </c>
      <c r="AC13" s="11">
        <v>2702.7503456260347</v>
      </c>
      <c r="AD13" s="11">
        <v>2858.745301238157</v>
      </c>
      <c r="AE13" s="11">
        <v>2940.9040058470687</v>
      </c>
      <c r="AF13" s="11">
        <v>3025.4239046274552</v>
      </c>
      <c r="AH13" s="13">
        <f t="shared" si="3"/>
        <v>26.226690443790289</v>
      </c>
      <c r="AI13" s="13">
        <f t="shared" si="0"/>
        <v>65.566726109475709</v>
      </c>
      <c r="AJ13" s="13">
        <f t="shared" si="0"/>
        <v>97.777665379720204</v>
      </c>
      <c r="AK13" s="13">
        <f t="shared" si="0"/>
        <v>168.53721752805552</v>
      </c>
      <c r="AL13" s="13">
        <f t="shared" si="0"/>
        <v>176.90092286164543</v>
      </c>
      <c r="AM13" s="13">
        <f t="shared" si="0"/>
        <v>188.43912174495554</v>
      </c>
      <c r="AN13" s="13">
        <f t="shared" si="0"/>
        <v>201.32444009047902</v>
      </c>
      <c r="AO13" s="13">
        <f t="shared" si="0"/>
        <v>214.8556407864171</v>
      </c>
      <c r="AP13" s="13">
        <f t="shared" si="0"/>
        <v>231.08515455102599</v>
      </c>
      <c r="AQ13" s="13">
        <f t="shared" si="0"/>
        <v>244.42272325586245</v>
      </c>
      <c r="AR13" s="13">
        <f t="shared" si="0"/>
        <v>251.44729249992437</v>
      </c>
      <c r="AS13" s="13">
        <f t="shared" si="0"/>
        <v>258.67374384564738</v>
      </c>
      <c r="AT13" s="5"/>
      <c r="AU13" s="13">
        <f t="shared" si="1"/>
        <v>26.226690443790289</v>
      </c>
      <c r="AV13" s="13">
        <f t="shared" si="2"/>
        <v>65.566726109475709</v>
      </c>
      <c r="AW13" s="13">
        <f t="shared" si="2"/>
        <v>97.777665379720204</v>
      </c>
      <c r="AX13" s="13">
        <f t="shared" si="2"/>
        <v>165</v>
      </c>
      <c r="AY13" s="13">
        <f t="shared" si="2"/>
        <v>165</v>
      </c>
      <c r="AZ13" s="13">
        <f t="shared" si="2"/>
        <v>165</v>
      </c>
      <c r="BA13" s="13">
        <f t="shared" si="2"/>
        <v>165</v>
      </c>
      <c r="BB13" s="13">
        <f t="shared" si="2"/>
        <v>165</v>
      </c>
      <c r="BC13" s="13">
        <f t="shared" si="2"/>
        <v>165</v>
      </c>
      <c r="BD13" s="13">
        <f t="shared" si="2"/>
        <v>165</v>
      </c>
      <c r="BE13" s="13">
        <f t="shared" si="2"/>
        <v>165</v>
      </c>
      <c r="BF13" s="13">
        <f t="shared" si="2"/>
        <v>165</v>
      </c>
    </row>
    <row r="14" spans="1:58" ht="15.75" thickBot="1">
      <c r="A14" s="23">
        <v>0.95</v>
      </c>
      <c r="B14" s="11">
        <v>1279.5253927666301</v>
      </c>
      <c r="C14" s="11">
        <v>1495.7666503772198</v>
      </c>
      <c r="D14" s="11">
        <v>1712.0079079878096</v>
      </c>
      <c r="E14" s="11">
        <v>2002.0790962755398</v>
      </c>
      <c r="F14" s="11">
        <v>2226.5999255015399</v>
      </c>
      <c r="G14" s="11">
        <v>2462.0296084447873</v>
      </c>
      <c r="H14" s="11">
        <v>2697.4592913880342</v>
      </c>
      <c r="I14" s="11">
        <v>2819.1816486175517</v>
      </c>
      <c r="J14" s="11">
        <v>2940.9040058470687</v>
      </c>
      <c r="K14" s="11">
        <v>3062.6263630765861</v>
      </c>
      <c r="L14" s="11">
        <v>3184.3487203061031</v>
      </c>
      <c r="M14" s="11">
        <v>3306.0710775356206</v>
      </c>
      <c r="N14" s="11">
        <v>3314.0088644191833</v>
      </c>
      <c r="O14" s="11">
        <v>3321.9466513027455</v>
      </c>
      <c r="P14" s="11">
        <v>3329.8844381863082</v>
      </c>
      <c r="Q14" s="11">
        <v>3337.8222250698709</v>
      </c>
      <c r="S14" s="6" t="s">
        <v>10</v>
      </c>
      <c r="T14" s="6" t="s">
        <v>19</v>
      </c>
      <c r="U14" s="11">
        <v>388.26936580618013</v>
      </c>
      <c r="V14" s="11">
        <v>970.6734145154503</v>
      </c>
      <c r="W14" s="11">
        <v>1408.2536620958163</v>
      </c>
      <c r="X14" s="11">
        <v>2221.9178719088904</v>
      </c>
      <c r="Y14" s="11">
        <v>2304.4220814501205</v>
      </c>
      <c r="Z14" s="11">
        <v>2419.5003206964516</v>
      </c>
      <c r="AA14" s="11">
        <v>2545.8633136507847</v>
      </c>
      <c r="AB14" s="11">
        <v>2680.0807365572341</v>
      </c>
      <c r="AC14" s="11">
        <v>2841.5444281881555</v>
      </c>
      <c r="AD14" s="11">
        <v>2983.1456664941288</v>
      </c>
      <c r="AE14" s="11">
        <v>3062.6263630765861</v>
      </c>
      <c r="AF14" s="11">
        <v>3144.2246837496755</v>
      </c>
      <c r="AH14" s="13">
        <f t="shared" si="3"/>
        <v>33.197030776428399</v>
      </c>
      <c r="AI14" s="13">
        <f t="shared" si="0"/>
        <v>82.992576941071007</v>
      </c>
      <c r="AJ14" s="13">
        <f t="shared" si="0"/>
        <v>120.4056881091923</v>
      </c>
      <c r="AK14" s="13">
        <f t="shared" si="0"/>
        <v>189.97397804821011</v>
      </c>
      <c r="AL14" s="13">
        <f t="shared" si="0"/>
        <v>197.02808796398531</v>
      </c>
      <c r="AM14" s="13">
        <f t="shared" si="0"/>
        <v>206.86727741954661</v>
      </c>
      <c r="AN14" s="13">
        <f t="shared" si="0"/>
        <v>217.67131331714211</v>
      </c>
      <c r="AO14" s="13">
        <f t="shared" si="0"/>
        <v>229.14690297564351</v>
      </c>
      <c r="AP14" s="13">
        <f t="shared" si="0"/>
        <v>242.9520486100873</v>
      </c>
      <c r="AQ14" s="13">
        <f t="shared" si="0"/>
        <v>255.05895448524802</v>
      </c>
      <c r="AR14" s="13">
        <f t="shared" si="0"/>
        <v>261.85455404304815</v>
      </c>
      <c r="AS14" s="13">
        <f t="shared" si="0"/>
        <v>268.83121046059722</v>
      </c>
      <c r="AT14" s="5"/>
      <c r="AU14" s="13">
        <f t="shared" si="1"/>
        <v>33.197030776428399</v>
      </c>
      <c r="AV14" s="13">
        <f t="shared" si="2"/>
        <v>82.992576941071007</v>
      </c>
      <c r="AW14" s="13">
        <f t="shared" si="2"/>
        <v>120.4056881091923</v>
      </c>
      <c r="AX14" s="13">
        <f t="shared" si="2"/>
        <v>165</v>
      </c>
      <c r="AY14" s="13">
        <f t="shared" si="2"/>
        <v>165</v>
      </c>
      <c r="AZ14" s="13">
        <f t="shared" si="2"/>
        <v>165</v>
      </c>
      <c r="BA14" s="13">
        <f t="shared" si="2"/>
        <v>165</v>
      </c>
      <c r="BB14" s="13">
        <f t="shared" si="2"/>
        <v>165</v>
      </c>
      <c r="BC14" s="13">
        <f t="shared" si="2"/>
        <v>165</v>
      </c>
      <c r="BD14" s="13">
        <f t="shared" si="2"/>
        <v>165</v>
      </c>
      <c r="BE14" s="13">
        <f t="shared" si="2"/>
        <v>165</v>
      </c>
      <c r="BF14" s="13">
        <f t="shared" si="2"/>
        <v>165</v>
      </c>
    </row>
    <row r="15" spans="1:58" ht="15">
      <c r="A15" s="17" t="s">
        <v>49</v>
      </c>
      <c r="B15" s="11">
        <v>1329.470222151713</v>
      </c>
      <c r="C15" s="11">
        <v>1560.1366770588484</v>
      </c>
      <c r="D15" s="11">
        <v>1790.8376766914355</v>
      </c>
      <c r="E15" s="11">
        <v>2080.3543289975387</v>
      </c>
      <c r="F15" s="11">
        <v>2317.8052608640114</v>
      </c>
      <c r="G15" s="11">
        <v>2552.8244235737011</v>
      </c>
      <c r="H15" s="11">
        <v>2787.9084905895211</v>
      </c>
      <c r="I15" s="11">
        <v>2906.6505338497486</v>
      </c>
      <c r="J15" s="11">
        <v>3025.4239046274552</v>
      </c>
      <c r="K15" s="11">
        <v>3144.2246837496755</v>
      </c>
      <c r="L15" s="11">
        <v>3263.0495796081427</v>
      </c>
      <c r="M15" s="11">
        <v>3381.8958073817976</v>
      </c>
      <c r="N15" s="11">
        <v>3378.3802191695972</v>
      </c>
      <c r="O15" s="11">
        <v>3374.9438503678225</v>
      </c>
      <c r="P15" s="11">
        <v>3371.5853338911556</v>
      </c>
      <c r="Q15" s="11">
        <v>3368.303333929995</v>
      </c>
      <c r="S15" s="6" t="s">
        <v>11</v>
      </c>
      <c r="T15" s="6" t="s">
        <v>19</v>
      </c>
      <c r="U15" s="11">
        <v>469.79381414112891</v>
      </c>
      <c r="V15" s="11">
        <v>1174.4845353528221</v>
      </c>
      <c r="W15" s="11">
        <v>1672.9088986978295</v>
      </c>
      <c r="X15" s="11">
        <v>2472.6402171738569</v>
      </c>
      <c r="Y15" s="11">
        <v>2539.8275212435697</v>
      </c>
      <c r="Z15" s="11">
        <v>2635.0343051945929</v>
      </c>
      <c r="AA15" s="11">
        <v>2737.0548133778384</v>
      </c>
      <c r="AB15" s="11">
        <v>2847.2300019283039</v>
      </c>
      <c r="AC15" s="11">
        <v>2980.3385107502768</v>
      </c>
      <c r="AD15" s="11">
        <v>3107.5460317501002</v>
      </c>
      <c r="AE15" s="11">
        <v>3184.3487203061031</v>
      </c>
      <c r="AF15" s="11">
        <v>3263.0495796081427</v>
      </c>
      <c r="AH15" s="13">
        <f t="shared" si="3"/>
        <v>40.167371109066522</v>
      </c>
      <c r="AI15" s="13">
        <f t="shared" si="0"/>
        <v>100.41842777266631</v>
      </c>
      <c r="AJ15" s="13">
        <f t="shared" si="0"/>
        <v>143.03371083866443</v>
      </c>
      <c r="AK15" s="13">
        <f t="shared" si="0"/>
        <v>211.41073856836476</v>
      </c>
      <c r="AL15" s="13">
        <f t="shared" si="0"/>
        <v>217.1552530663252</v>
      </c>
      <c r="AM15" s="13">
        <f t="shared" si="0"/>
        <v>225.29543309413773</v>
      </c>
      <c r="AN15" s="13">
        <f t="shared" si="0"/>
        <v>234.0181865438052</v>
      </c>
      <c r="AO15" s="13">
        <f t="shared" si="0"/>
        <v>243.43816516487001</v>
      </c>
      <c r="AP15" s="13">
        <f t="shared" si="0"/>
        <v>254.81894266914867</v>
      </c>
      <c r="AQ15" s="13">
        <f t="shared" si="0"/>
        <v>265.69518571463357</v>
      </c>
      <c r="AR15" s="13">
        <f t="shared" si="0"/>
        <v>272.26181558617179</v>
      </c>
      <c r="AS15" s="13">
        <f t="shared" si="0"/>
        <v>278.99073905649624</v>
      </c>
      <c r="AT15" s="5"/>
      <c r="AU15" s="13">
        <f t="shared" si="1"/>
        <v>40.167371109066522</v>
      </c>
      <c r="AV15" s="13">
        <f t="shared" si="2"/>
        <v>100.41842777266631</v>
      </c>
      <c r="AW15" s="13">
        <f t="shared" si="2"/>
        <v>143.03371083866443</v>
      </c>
      <c r="AX15" s="13">
        <f t="shared" si="2"/>
        <v>165</v>
      </c>
      <c r="AY15" s="13">
        <f t="shared" si="2"/>
        <v>165</v>
      </c>
      <c r="AZ15" s="13">
        <f t="shared" si="2"/>
        <v>165</v>
      </c>
      <c r="BA15" s="13">
        <f t="shared" si="2"/>
        <v>165</v>
      </c>
      <c r="BB15" s="13">
        <f t="shared" si="2"/>
        <v>165</v>
      </c>
      <c r="BC15" s="13">
        <f t="shared" si="2"/>
        <v>165</v>
      </c>
      <c r="BD15" s="13">
        <f t="shared" si="2"/>
        <v>165</v>
      </c>
      <c r="BE15" s="13">
        <f t="shared" si="2"/>
        <v>165</v>
      </c>
      <c r="BF15" s="13">
        <f t="shared" si="2"/>
        <v>165</v>
      </c>
    </row>
    <row r="16" spans="1:58" ht="15">
      <c r="S16" s="6" t="s">
        <v>12</v>
      </c>
      <c r="T16" s="6" t="s">
        <v>19</v>
      </c>
      <c r="U16" s="11">
        <v>551.31826247607762</v>
      </c>
      <c r="V16" s="12">
        <v>1378.295656190194</v>
      </c>
      <c r="W16" s="11">
        <v>1937.5641352998425</v>
      </c>
      <c r="X16" s="11">
        <v>2723.3625624388233</v>
      </c>
      <c r="Y16" s="11">
        <v>2775.2329610370184</v>
      </c>
      <c r="Z16" s="11">
        <v>2850.5682896927342</v>
      </c>
      <c r="AA16" s="11">
        <v>2928.2463131048926</v>
      </c>
      <c r="AB16" s="11">
        <v>3014.3792672993736</v>
      </c>
      <c r="AC16" s="11">
        <v>3119.1325933123981</v>
      </c>
      <c r="AD16" s="11">
        <v>3231.9463970060715</v>
      </c>
      <c r="AE16" s="11">
        <v>3306.0710775356206</v>
      </c>
      <c r="AF16" s="11">
        <v>3381.8958073817976</v>
      </c>
      <c r="AH16" s="13">
        <f t="shared" si="3"/>
        <v>47.137711441704639</v>
      </c>
      <c r="AI16" s="13">
        <f t="shared" si="0"/>
        <v>117.84427860426159</v>
      </c>
      <c r="AJ16" s="13">
        <f t="shared" si="0"/>
        <v>165.66173356813655</v>
      </c>
      <c r="AK16" s="13">
        <f t="shared" si="0"/>
        <v>232.84749908851936</v>
      </c>
      <c r="AL16" s="13">
        <f t="shared" si="0"/>
        <v>237.28241816866509</v>
      </c>
      <c r="AM16" s="13">
        <f t="shared" si="0"/>
        <v>243.72358876872877</v>
      </c>
      <c r="AN16" s="13">
        <f t="shared" si="0"/>
        <v>250.36505977046832</v>
      </c>
      <c r="AO16" s="13">
        <f t="shared" si="0"/>
        <v>257.72942735409646</v>
      </c>
      <c r="AP16" s="13">
        <f t="shared" si="0"/>
        <v>266.68583672821006</v>
      </c>
      <c r="AQ16" s="13">
        <f t="shared" si="0"/>
        <v>276.33141694401911</v>
      </c>
      <c r="AR16" s="13">
        <f t="shared" si="0"/>
        <v>282.66907712929554</v>
      </c>
      <c r="AS16" s="13">
        <f t="shared" si="0"/>
        <v>289.1520915311437</v>
      </c>
      <c r="AT16" s="5"/>
      <c r="AU16" s="13">
        <f t="shared" si="1"/>
        <v>47.137711441704639</v>
      </c>
      <c r="AV16" s="13">
        <f t="shared" si="2"/>
        <v>117.84427860426159</v>
      </c>
      <c r="AW16" s="13">
        <f t="shared" si="2"/>
        <v>165</v>
      </c>
      <c r="AX16" s="13">
        <f t="shared" si="2"/>
        <v>165</v>
      </c>
      <c r="AY16" s="13">
        <f t="shared" si="2"/>
        <v>165</v>
      </c>
      <c r="AZ16" s="13">
        <f t="shared" si="2"/>
        <v>165</v>
      </c>
      <c r="BA16" s="13">
        <f t="shared" si="2"/>
        <v>165</v>
      </c>
      <c r="BB16" s="13">
        <f t="shared" si="2"/>
        <v>165</v>
      </c>
      <c r="BC16" s="13">
        <f t="shared" si="2"/>
        <v>165</v>
      </c>
      <c r="BD16" s="13">
        <f t="shared" si="2"/>
        <v>165</v>
      </c>
      <c r="BE16" s="13">
        <f t="shared" si="2"/>
        <v>165</v>
      </c>
      <c r="BF16" s="13">
        <f t="shared" si="2"/>
        <v>165</v>
      </c>
    </row>
    <row r="17" spans="1:58" ht="15">
      <c r="S17" s="6" t="s">
        <v>13</v>
      </c>
      <c r="T17" s="6" t="s">
        <v>19</v>
      </c>
      <c r="U17" s="11">
        <v>666.22376126887264</v>
      </c>
      <c r="V17" s="11">
        <v>1665.5594031721814</v>
      </c>
      <c r="W17" s="11">
        <v>2144.1120731325623</v>
      </c>
      <c r="X17" s="11">
        <v>2767.7548225396522</v>
      </c>
      <c r="Y17" s="11">
        <v>2813.9235081496017</v>
      </c>
      <c r="Z17" s="11">
        <v>2885.480836943254</v>
      </c>
      <c r="AA17" s="11">
        <v>2962.1863012935019</v>
      </c>
      <c r="AB17" s="11">
        <v>3048.4629320208214</v>
      </c>
      <c r="AC17" s="11">
        <v>3151.3648887235604</v>
      </c>
      <c r="AD17" s="11">
        <v>3250.8640357089384</v>
      </c>
      <c r="AE17" s="11">
        <v>3314.0088644191833</v>
      </c>
      <c r="AF17" s="11">
        <v>3378.3802191695972</v>
      </c>
      <c r="AH17" s="13">
        <f t="shared" si="3"/>
        <v>56.962131588488603</v>
      </c>
      <c r="AI17" s="13">
        <f t="shared" si="0"/>
        <v>142.40532897122151</v>
      </c>
      <c r="AJ17" s="13">
        <f t="shared" si="0"/>
        <v>183.32158225283408</v>
      </c>
      <c r="AK17" s="13">
        <f t="shared" si="0"/>
        <v>236.64303732714029</v>
      </c>
      <c r="AL17" s="13">
        <f t="shared" si="0"/>
        <v>240.59045994679093</v>
      </c>
      <c r="AM17" s="13">
        <f t="shared" si="0"/>
        <v>246.70861155864824</v>
      </c>
      <c r="AN17" s="13">
        <f t="shared" si="0"/>
        <v>253.26692876059442</v>
      </c>
      <c r="AO17" s="13">
        <f t="shared" si="0"/>
        <v>260.64358068778023</v>
      </c>
      <c r="AP17" s="13">
        <f t="shared" si="0"/>
        <v>269.44169798586444</v>
      </c>
      <c r="AQ17" s="13">
        <f t="shared" si="0"/>
        <v>277.94887505311425</v>
      </c>
      <c r="AR17" s="13">
        <f t="shared" si="0"/>
        <v>283.34775790784022</v>
      </c>
      <c r="AS17" s="13">
        <f t="shared" si="0"/>
        <v>288.85150873900051</v>
      </c>
      <c r="AT17" s="5"/>
      <c r="AU17" s="13">
        <f t="shared" si="1"/>
        <v>56.962131588488603</v>
      </c>
      <c r="AV17" s="13">
        <f t="shared" si="2"/>
        <v>142.40532897122151</v>
      </c>
      <c r="AW17" s="13">
        <f t="shared" si="2"/>
        <v>165</v>
      </c>
      <c r="AX17" s="13">
        <f t="shared" si="2"/>
        <v>165</v>
      </c>
      <c r="AY17" s="13">
        <f t="shared" si="2"/>
        <v>165</v>
      </c>
      <c r="AZ17" s="13">
        <f t="shared" si="2"/>
        <v>165</v>
      </c>
      <c r="BA17" s="13">
        <f t="shared" si="2"/>
        <v>165</v>
      </c>
      <c r="BB17" s="13">
        <f t="shared" si="2"/>
        <v>165</v>
      </c>
      <c r="BC17" s="13">
        <f t="shared" si="2"/>
        <v>165</v>
      </c>
      <c r="BD17" s="13">
        <f t="shared" si="2"/>
        <v>165</v>
      </c>
      <c r="BE17" s="13">
        <f t="shared" si="2"/>
        <v>165</v>
      </c>
      <c r="BF17" s="13">
        <f t="shared" si="2"/>
        <v>165</v>
      </c>
    </row>
    <row r="18" spans="1:58" ht="15">
      <c r="S18" s="6" t="s">
        <v>14</v>
      </c>
      <c r="T18" s="6" t="s">
        <v>19</v>
      </c>
      <c r="U18" s="11">
        <v>781.12926006166765</v>
      </c>
      <c r="V18" s="11">
        <v>1952.8231501541691</v>
      </c>
      <c r="W18" s="11">
        <v>2350.6600109652823</v>
      </c>
      <c r="X18" s="11">
        <v>2812.1470826404811</v>
      </c>
      <c r="Y18" s="11">
        <v>2852.6140552621846</v>
      </c>
      <c r="Z18" s="11">
        <v>2920.3933841937742</v>
      </c>
      <c r="AA18" s="11">
        <v>2996.1262894821111</v>
      </c>
      <c r="AB18" s="11">
        <v>3082.5465967422697</v>
      </c>
      <c r="AC18" s="11">
        <v>3183.5971841347227</v>
      </c>
      <c r="AD18" s="11">
        <v>3269.7816744118054</v>
      </c>
      <c r="AE18" s="11">
        <v>3321.9466513027455</v>
      </c>
      <c r="AF18" s="11">
        <v>3374.9438503678225</v>
      </c>
      <c r="AH18" s="13">
        <f t="shared" si="3"/>
        <v>66.786551735272582</v>
      </c>
      <c r="AI18" s="13">
        <f t="shared" si="0"/>
        <v>166.96637933818147</v>
      </c>
      <c r="AJ18" s="13">
        <f t="shared" si="0"/>
        <v>200.98143093753166</v>
      </c>
      <c r="AK18" s="13">
        <f t="shared" si="0"/>
        <v>240.43857556576114</v>
      </c>
      <c r="AL18" s="13">
        <f t="shared" si="0"/>
        <v>243.8985017249168</v>
      </c>
      <c r="AM18" s="13">
        <f t="shared" si="0"/>
        <v>249.69363434856771</v>
      </c>
      <c r="AN18" s="13">
        <f t="shared" si="0"/>
        <v>256.1687977507205</v>
      </c>
      <c r="AO18" s="13">
        <f t="shared" si="0"/>
        <v>263.55773402146406</v>
      </c>
      <c r="AP18" s="13">
        <f t="shared" si="0"/>
        <v>272.19755924351881</v>
      </c>
      <c r="AQ18" s="13">
        <f t="shared" si="0"/>
        <v>279.56633316220939</v>
      </c>
      <c r="AR18" s="13">
        <f t="shared" si="0"/>
        <v>284.02643868638478</v>
      </c>
      <c r="AS18" s="13">
        <f t="shared" si="0"/>
        <v>288.55769920644877</v>
      </c>
      <c r="AT18" s="5"/>
      <c r="AU18" s="13">
        <f t="shared" si="1"/>
        <v>66.786551735272582</v>
      </c>
      <c r="AV18" s="13">
        <f t="shared" si="2"/>
        <v>165</v>
      </c>
      <c r="AW18" s="13">
        <f t="shared" si="2"/>
        <v>165</v>
      </c>
      <c r="AX18" s="13">
        <f t="shared" si="2"/>
        <v>165</v>
      </c>
      <c r="AY18" s="13">
        <f t="shared" si="2"/>
        <v>165</v>
      </c>
      <c r="AZ18" s="13">
        <f t="shared" si="2"/>
        <v>165</v>
      </c>
      <c r="BA18" s="13">
        <f t="shared" si="2"/>
        <v>165</v>
      </c>
      <c r="BB18" s="13">
        <f t="shared" si="2"/>
        <v>165</v>
      </c>
      <c r="BC18" s="13">
        <f t="shared" si="2"/>
        <v>165</v>
      </c>
      <c r="BD18" s="13">
        <f t="shared" si="2"/>
        <v>165</v>
      </c>
      <c r="BE18" s="13">
        <f t="shared" si="2"/>
        <v>165</v>
      </c>
      <c r="BF18" s="13">
        <f t="shared" si="2"/>
        <v>165</v>
      </c>
    </row>
    <row r="19" spans="1:58" ht="15">
      <c r="S19" s="6" t="s">
        <v>15</v>
      </c>
      <c r="T19" s="6" t="s">
        <v>19</v>
      </c>
      <c r="U19" s="11">
        <v>896.03475885446267</v>
      </c>
      <c r="V19" s="11">
        <v>2240.0868971361565</v>
      </c>
      <c r="W19" s="11">
        <v>2557.2079487980022</v>
      </c>
      <c r="X19" s="11">
        <v>2856.5393427413101</v>
      </c>
      <c r="Y19" s="11">
        <v>2891.3046023747675</v>
      </c>
      <c r="Z19" s="11">
        <v>2955.3059314442944</v>
      </c>
      <c r="AA19" s="11">
        <v>3030.0662776707204</v>
      </c>
      <c r="AB19" s="11">
        <v>3116.6302614637175</v>
      </c>
      <c r="AC19" s="11">
        <v>3215.8294795458855</v>
      </c>
      <c r="AD19" s="11">
        <v>3288.6993131146719</v>
      </c>
      <c r="AE19" s="11">
        <v>3329.8844381863082</v>
      </c>
      <c r="AF19" s="11">
        <v>3371.5853338911556</v>
      </c>
      <c r="AH19" s="13">
        <f t="shared" si="3"/>
        <v>76.61097188205656</v>
      </c>
      <c r="AI19" s="13">
        <f t="shared" si="0"/>
        <v>191.52742970514137</v>
      </c>
      <c r="AJ19" s="13">
        <f t="shared" si="0"/>
        <v>218.64127962222923</v>
      </c>
      <c r="AK19" s="13">
        <f t="shared" si="0"/>
        <v>244.23411380438205</v>
      </c>
      <c r="AL19" s="13">
        <f t="shared" si="0"/>
        <v>247.20654350304264</v>
      </c>
      <c r="AM19" s="13">
        <f t="shared" si="0"/>
        <v>252.67865713848715</v>
      </c>
      <c r="AN19" s="13">
        <f t="shared" si="0"/>
        <v>259.0706667408466</v>
      </c>
      <c r="AO19" s="13">
        <f t="shared" si="0"/>
        <v>266.47188735514789</v>
      </c>
      <c r="AP19" s="13">
        <f t="shared" si="0"/>
        <v>274.95342050117318</v>
      </c>
      <c r="AQ19" s="13">
        <f t="shared" si="0"/>
        <v>281.18379127130447</v>
      </c>
      <c r="AR19" s="13">
        <f t="shared" si="0"/>
        <v>284.70511946492934</v>
      </c>
      <c r="AS19" s="13">
        <f t="shared" si="0"/>
        <v>288.27054604769381</v>
      </c>
      <c r="AT19" s="5"/>
      <c r="AU19" s="13">
        <f t="shared" si="1"/>
        <v>76.61097188205656</v>
      </c>
      <c r="AV19" s="13">
        <f t="shared" si="2"/>
        <v>165</v>
      </c>
      <c r="AW19" s="13">
        <f t="shared" si="2"/>
        <v>165</v>
      </c>
      <c r="AX19" s="13">
        <f t="shared" si="2"/>
        <v>165</v>
      </c>
      <c r="AY19" s="13">
        <f t="shared" si="2"/>
        <v>165</v>
      </c>
      <c r="AZ19" s="13">
        <f t="shared" si="2"/>
        <v>165</v>
      </c>
      <c r="BA19" s="13">
        <f t="shared" si="2"/>
        <v>165</v>
      </c>
      <c r="BB19" s="13">
        <f t="shared" si="2"/>
        <v>165</v>
      </c>
      <c r="BC19" s="13">
        <f t="shared" si="2"/>
        <v>165</v>
      </c>
      <c r="BD19" s="13">
        <f t="shared" si="2"/>
        <v>165</v>
      </c>
      <c r="BE19" s="13">
        <f t="shared" si="2"/>
        <v>165</v>
      </c>
      <c r="BF19" s="13">
        <f t="shared" si="2"/>
        <v>165</v>
      </c>
    </row>
    <row r="20" spans="1:58" ht="15">
      <c r="S20" s="6" t="s">
        <v>16</v>
      </c>
      <c r="T20" s="6" t="s">
        <v>19</v>
      </c>
      <c r="U20" s="11">
        <v>1010.9402576472576</v>
      </c>
      <c r="V20" s="11">
        <v>2527.3506441181439</v>
      </c>
      <c r="W20" s="11">
        <v>2763.7558866307222</v>
      </c>
      <c r="X20" s="11">
        <v>2900.931602842139</v>
      </c>
      <c r="Y20" s="11">
        <v>2929.9951494873508</v>
      </c>
      <c r="Z20" s="11">
        <v>2990.2184786948142</v>
      </c>
      <c r="AA20" s="11">
        <v>3064.0062658593297</v>
      </c>
      <c r="AB20" s="11">
        <v>3150.7139261851653</v>
      </c>
      <c r="AC20" s="11">
        <v>3248.0617749570479</v>
      </c>
      <c r="AD20" s="11">
        <v>3307.6169518175388</v>
      </c>
      <c r="AE20" s="11">
        <v>3337.8222250698709</v>
      </c>
      <c r="AF20" s="11">
        <v>3368.303333929995</v>
      </c>
      <c r="AH20" s="13">
        <f t="shared" si="3"/>
        <v>86.435392028840525</v>
      </c>
      <c r="AI20" s="13">
        <f t="shared" si="0"/>
        <v>216.08848007210131</v>
      </c>
      <c r="AJ20" s="13">
        <f t="shared" si="0"/>
        <v>236.30112830692678</v>
      </c>
      <c r="AK20" s="13">
        <f t="shared" si="0"/>
        <v>248.0296520430029</v>
      </c>
      <c r="AL20" s="13">
        <f t="shared" si="0"/>
        <v>250.51458528116851</v>
      </c>
      <c r="AM20" s="13">
        <f t="shared" si="0"/>
        <v>255.66367992840659</v>
      </c>
      <c r="AN20" s="13">
        <f t="shared" si="0"/>
        <v>261.97253573097271</v>
      </c>
      <c r="AO20" s="13">
        <f t="shared" si="0"/>
        <v>269.38604068883166</v>
      </c>
      <c r="AP20" s="13">
        <f t="shared" si="0"/>
        <v>277.70928175882761</v>
      </c>
      <c r="AQ20" s="13">
        <f t="shared" si="0"/>
        <v>282.80124938039955</v>
      </c>
      <c r="AR20" s="13">
        <f t="shared" si="0"/>
        <v>285.38380024347396</v>
      </c>
      <c r="AS20" s="13">
        <f t="shared" si="0"/>
        <v>287.98993505101458</v>
      </c>
      <c r="AT20" s="5"/>
      <c r="AU20" s="13">
        <f t="shared" si="1"/>
        <v>86.435392028840525</v>
      </c>
      <c r="AV20" s="13">
        <f t="shared" ref="AV20:BF20" si="4">IF(AI20&gt;165,165,AI20)</f>
        <v>165</v>
      </c>
      <c r="AW20" s="13">
        <f t="shared" si="4"/>
        <v>165</v>
      </c>
      <c r="AX20" s="13">
        <f t="shared" si="4"/>
        <v>165</v>
      </c>
      <c r="AY20" s="13">
        <f t="shared" si="4"/>
        <v>165</v>
      </c>
      <c r="AZ20" s="13">
        <f t="shared" si="4"/>
        <v>165</v>
      </c>
      <c r="BA20" s="13">
        <f t="shared" si="4"/>
        <v>165</v>
      </c>
      <c r="BB20" s="13">
        <f t="shared" si="4"/>
        <v>165</v>
      </c>
      <c r="BC20" s="13">
        <f t="shared" si="4"/>
        <v>165</v>
      </c>
      <c r="BD20" s="13">
        <f t="shared" si="4"/>
        <v>165</v>
      </c>
      <c r="BE20" s="13">
        <f t="shared" si="4"/>
        <v>165</v>
      </c>
      <c r="BF20" s="13">
        <f t="shared" si="4"/>
        <v>165</v>
      </c>
    </row>
    <row r="21" spans="1:58" ht="15">
      <c r="S21" s="6" t="s">
        <v>17</v>
      </c>
      <c r="T21" s="6" t="s">
        <v>19</v>
      </c>
      <c r="U21" s="11"/>
      <c r="V21" s="11"/>
      <c r="W21" s="11"/>
      <c r="X21" s="11"/>
      <c r="Y21" s="11"/>
      <c r="Z21" s="11"/>
      <c r="AA21" s="11"/>
      <c r="AB21" s="11"/>
      <c r="AC21" s="11"/>
      <c r="AD21" s="11"/>
      <c r="AE21" s="11"/>
      <c r="AF21" s="11"/>
      <c r="AH21" s="13"/>
      <c r="AI21" s="13"/>
      <c r="AJ21" s="13"/>
      <c r="AK21" s="13"/>
      <c r="AL21" s="13"/>
      <c r="AM21" s="13"/>
      <c r="AN21" s="13"/>
      <c r="AO21" s="13"/>
      <c r="AP21" s="13"/>
      <c r="AQ21" s="13"/>
      <c r="AR21" s="13"/>
      <c r="AS21" s="13"/>
      <c r="AT21" s="5"/>
      <c r="AU21" s="13"/>
      <c r="AV21" s="13"/>
      <c r="AW21" s="13"/>
      <c r="AX21" s="13"/>
      <c r="AY21" s="13"/>
      <c r="AZ21" s="13"/>
      <c r="BA21" s="13"/>
      <c r="BB21" s="13"/>
      <c r="BC21" s="13"/>
      <c r="BD21" s="13"/>
      <c r="BE21" s="13"/>
      <c r="BF21" s="13"/>
    </row>
    <row r="22" spans="1:58" ht="15">
      <c r="S22" s="6" t="s">
        <v>18</v>
      </c>
      <c r="T22" s="6" t="s">
        <v>19</v>
      </c>
      <c r="U22" s="11"/>
      <c r="V22" s="11"/>
      <c r="W22" s="11"/>
      <c r="X22" s="11"/>
      <c r="Y22" s="11"/>
      <c r="Z22" s="11"/>
      <c r="AA22" s="11"/>
      <c r="AB22" s="11"/>
      <c r="AC22" s="11"/>
      <c r="AD22" s="11"/>
      <c r="AE22" s="11"/>
      <c r="AF22" s="11"/>
      <c r="AH22" s="13"/>
      <c r="AI22" s="13"/>
      <c r="AJ22" s="13"/>
      <c r="AK22" s="13"/>
      <c r="AL22" s="13"/>
      <c r="AM22" s="13"/>
      <c r="AN22" s="13"/>
      <c r="AO22" s="13"/>
      <c r="AP22" s="13"/>
      <c r="AQ22" s="13"/>
      <c r="AR22" s="13"/>
      <c r="AS22" s="13"/>
      <c r="AT22" s="5"/>
      <c r="AU22" s="13"/>
      <c r="AV22" s="13"/>
      <c r="AW22" s="13"/>
      <c r="AX22" s="13"/>
      <c r="AY22" s="13"/>
      <c r="AZ22" s="13"/>
      <c r="BA22" s="13"/>
      <c r="BB22" s="13"/>
      <c r="BC22" s="13"/>
      <c r="BD22" s="13"/>
      <c r="BE22" s="13"/>
      <c r="BF22" s="13"/>
    </row>
    <row r="23" spans="1:58">
      <c r="S23" s="6" t="s">
        <v>23</v>
      </c>
      <c r="T23" s="6" t="s">
        <v>19</v>
      </c>
      <c r="U23" s="7"/>
      <c r="V23" s="7"/>
      <c r="W23" s="7"/>
      <c r="X23" s="7"/>
      <c r="Y23" s="7"/>
      <c r="Z23" s="7"/>
      <c r="AA23" s="7"/>
      <c r="AB23" s="7"/>
      <c r="AC23" s="7"/>
      <c r="AD23" s="7"/>
      <c r="AE23" s="7"/>
      <c r="AF23" s="7"/>
    </row>
    <row r="25" spans="1:58" ht="16.5">
      <c r="A25" s="15" t="s">
        <v>50</v>
      </c>
      <c r="B25" s="16"/>
      <c r="C25" s="16"/>
      <c r="D25" s="16"/>
      <c r="E25" s="16"/>
      <c r="F25" s="16" t="s">
        <v>51</v>
      </c>
      <c r="G25" s="16"/>
      <c r="H25" s="16"/>
      <c r="I25" s="16"/>
      <c r="J25" s="16"/>
      <c r="K25" s="16"/>
      <c r="L25" s="16"/>
      <c r="M25" s="16"/>
      <c r="N25" s="16"/>
      <c r="O25" s="16"/>
      <c r="P25" s="16"/>
      <c r="Q25" s="16"/>
      <c r="S25" s="296" t="s">
        <v>28</v>
      </c>
      <c r="T25" s="296"/>
      <c r="U25" s="296"/>
      <c r="V25" s="296"/>
      <c r="W25" s="296"/>
      <c r="X25" s="296"/>
      <c r="Y25" s="296"/>
      <c r="Z25" s="296"/>
      <c r="AA25" s="296"/>
      <c r="AB25" s="296"/>
      <c r="AC25" s="296"/>
      <c r="AD25" s="296"/>
      <c r="AE25" s="296"/>
      <c r="AF25" s="296"/>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row>
    <row r="26" spans="1:58" ht="16.5">
      <c r="A26" s="17" t="s">
        <v>52</v>
      </c>
      <c r="B26" s="18" t="s">
        <v>53</v>
      </c>
      <c r="C26" s="18" t="s">
        <v>54</v>
      </c>
      <c r="D26" s="18" t="s">
        <v>55</v>
      </c>
      <c r="E26" s="18" t="s">
        <v>36</v>
      </c>
      <c r="F26" s="18" t="s">
        <v>37</v>
      </c>
      <c r="G26" s="18" t="s">
        <v>38</v>
      </c>
      <c r="H26" s="18" t="s">
        <v>56</v>
      </c>
      <c r="I26" s="18" t="s">
        <v>57</v>
      </c>
      <c r="J26" s="18" t="s">
        <v>58</v>
      </c>
      <c r="K26" s="18" t="s">
        <v>42</v>
      </c>
      <c r="L26" s="18" t="s">
        <v>43</v>
      </c>
      <c r="M26" s="18" t="s">
        <v>44</v>
      </c>
      <c r="N26" s="18" t="s">
        <v>45</v>
      </c>
      <c r="O26" s="18" t="s">
        <v>46</v>
      </c>
      <c r="P26" s="18" t="s">
        <v>47</v>
      </c>
      <c r="Q26" s="18" t="s">
        <v>48</v>
      </c>
      <c r="S26" s="297" t="s">
        <v>0</v>
      </c>
      <c r="T26" s="297"/>
      <c r="U26" s="10" t="s">
        <v>25</v>
      </c>
      <c r="V26" s="10">
        <v>10</v>
      </c>
      <c r="W26" s="10">
        <v>20</v>
      </c>
      <c r="X26" s="10">
        <v>30</v>
      </c>
      <c r="Y26" s="10">
        <v>40</v>
      </c>
      <c r="Z26" s="10">
        <v>50</v>
      </c>
      <c r="AA26" s="10">
        <v>60</v>
      </c>
      <c r="AB26" s="10">
        <v>70</v>
      </c>
      <c r="AC26" s="10">
        <v>80</v>
      </c>
      <c r="AD26" s="10">
        <v>90</v>
      </c>
      <c r="AE26" s="10" t="s">
        <v>24</v>
      </c>
      <c r="AF26" s="10">
        <v>100</v>
      </c>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row>
    <row r="27" spans="1:58" ht="15.75" thickBot="1">
      <c r="A27" s="24">
        <v>0.05</v>
      </c>
      <c r="B27" s="11">
        <v>18.870217771508958</v>
      </c>
      <c r="C27" s="11">
        <v>26.786655243259293</v>
      </c>
      <c r="D27" s="11">
        <v>34.703092715009625</v>
      </c>
      <c r="E27" s="11">
        <v>51.121002292507285</v>
      </c>
      <c r="F27" s="11">
        <v>60.616560229641962</v>
      </c>
      <c r="G27" s="11">
        <v>78.047731730076976</v>
      </c>
      <c r="H27" s="11">
        <v>95.478903230512003</v>
      </c>
      <c r="I27" s="11">
        <v>175.0871735750242</v>
      </c>
      <c r="J27" s="11">
        <v>254.69544391953639</v>
      </c>
      <c r="K27" s="11">
        <v>334.30371426404855</v>
      </c>
      <c r="L27" s="11">
        <v>413.91198460856072</v>
      </c>
      <c r="M27" s="11">
        <v>493.52025495307294</v>
      </c>
      <c r="N27" s="11">
        <v>566.0443150758673</v>
      </c>
      <c r="O27" s="11">
        <v>638.56837519866178</v>
      </c>
      <c r="P27" s="11">
        <v>711.09243532145626</v>
      </c>
      <c r="Q27" s="11">
        <v>783.61649544425063</v>
      </c>
      <c r="S27" s="10" t="s">
        <v>22</v>
      </c>
      <c r="T27" s="6" t="s">
        <v>20</v>
      </c>
      <c r="U27" s="11"/>
      <c r="V27" s="11"/>
      <c r="W27" s="11"/>
      <c r="X27" s="11"/>
      <c r="Y27" s="11"/>
      <c r="Z27" s="11"/>
      <c r="AA27" s="11"/>
      <c r="AB27" s="11"/>
      <c r="AC27" s="11"/>
      <c r="AD27" s="11"/>
      <c r="AE27" s="11"/>
      <c r="AF27" s="11"/>
      <c r="AG27" s="5"/>
      <c r="AH27" s="13"/>
      <c r="AI27" s="13"/>
      <c r="AJ27" s="13"/>
      <c r="AK27" s="13"/>
      <c r="AL27" s="13"/>
      <c r="AM27" s="13"/>
      <c r="AN27" s="13"/>
      <c r="AO27" s="13"/>
      <c r="AP27" s="13"/>
      <c r="AQ27" s="13"/>
      <c r="AR27" s="13"/>
      <c r="AS27" s="13"/>
      <c r="AT27" s="5"/>
      <c r="AU27" s="13"/>
      <c r="AV27" s="13"/>
      <c r="AW27" s="13"/>
      <c r="AX27" s="13"/>
      <c r="AY27" s="13"/>
      <c r="AZ27" s="13"/>
      <c r="BA27" s="13"/>
      <c r="BB27" s="13"/>
      <c r="BC27" s="13"/>
      <c r="BD27" s="13"/>
      <c r="BE27" s="13"/>
      <c r="BF27" s="13"/>
    </row>
    <row r="28" spans="1:58" ht="15">
      <c r="A28" s="19">
        <v>0.1</v>
      </c>
      <c r="B28" s="11">
        <v>47.687111753140528</v>
      </c>
      <c r="C28" s="11">
        <v>67.692818257073455</v>
      </c>
      <c r="D28" s="11">
        <v>87.698524761006354</v>
      </c>
      <c r="E28" s="11">
        <v>127.80250573126821</v>
      </c>
      <c r="F28" s="11">
        <v>151.5414005741049</v>
      </c>
      <c r="G28" s="11">
        <v>195.11932932519244</v>
      </c>
      <c r="H28" s="11">
        <v>238.69725807628001</v>
      </c>
      <c r="I28" s="11">
        <v>437.71793393756047</v>
      </c>
      <c r="J28" s="11">
        <v>636.73860979884091</v>
      </c>
      <c r="K28" s="11">
        <v>835.75928566012135</v>
      </c>
      <c r="L28" s="11">
        <v>1034.7799615214017</v>
      </c>
      <c r="M28" s="11">
        <v>1233.8006373826822</v>
      </c>
      <c r="N28" s="11">
        <v>1415.1107876896683</v>
      </c>
      <c r="O28" s="11">
        <v>1596.4209379966544</v>
      </c>
      <c r="P28" s="11">
        <v>1777.7310883036405</v>
      </c>
      <c r="Q28" s="11">
        <v>1959.0412386106266</v>
      </c>
      <c r="S28" s="6" t="s">
        <v>1</v>
      </c>
      <c r="T28" s="6" t="s">
        <v>20</v>
      </c>
      <c r="U28" s="11">
        <v>18.870217771508958</v>
      </c>
      <c r="V28" s="11">
        <v>47.687111753140528</v>
      </c>
      <c r="W28" s="11">
        <v>79.672159510582688</v>
      </c>
      <c r="X28" s="11">
        <v>190.08313966082929</v>
      </c>
      <c r="Y28" s="11">
        <v>285.62892549494012</v>
      </c>
      <c r="Z28" s="11">
        <v>555.65079652652275</v>
      </c>
      <c r="AA28" s="11">
        <v>683.12714426404705</v>
      </c>
      <c r="AB28" s="11">
        <v>854.10459185553339</v>
      </c>
      <c r="AC28" s="11">
        <v>1099.1750128431449</v>
      </c>
      <c r="AD28" s="11">
        <v>1203.378213096106</v>
      </c>
      <c r="AE28" s="11">
        <v>1266.7393123794654</v>
      </c>
      <c r="AF28" s="11">
        <v>1316.1850515494959</v>
      </c>
      <c r="AG28" s="5"/>
      <c r="AH28" s="13">
        <f>U28*0.9*95/1000</f>
        <v>1.613403619464016</v>
      </c>
      <c r="AI28" s="13">
        <f t="shared" ref="AI28:AI43" si="5">V28*0.9*95/1000</f>
        <v>4.0772480548935146</v>
      </c>
      <c r="AJ28" s="13">
        <f t="shared" ref="AJ28:AJ43" si="6">W28*0.9*95/1000</f>
        <v>6.81196963815482</v>
      </c>
      <c r="AK28" s="13">
        <f t="shared" ref="AK28:AK43" si="7">X28*0.9*95/1000</f>
        <v>16.252108441000903</v>
      </c>
      <c r="AL28" s="13">
        <f t="shared" ref="AL28:AL43" si="8">Y28*0.9*95/1000</f>
        <v>24.421273129817383</v>
      </c>
      <c r="AM28" s="13">
        <f t="shared" ref="AM28:AM43" si="9">Z28*0.9*95/1000</f>
        <v>47.508143103017694</v>
      </c>
      <c r="AN28" s="13">
        <f t="shared" ref="AN28:AN43" si="10">AA28*0.9*95/1000</f>
        <v>58.407370834576021</v>
      </c>
      <c r="AO28" s="13">
        <f t="shared" ref="AO28:AO43" si="11">AB28*0.9*95/1000</f>
        <v>73.025942603648105</v>
      </c>
      <c r="AP28" s="13">
        <f t="shared" ref="AP28:AP43" si="12">AC28*0.9*95/1000</f>
        <v>93.979463598088898</v>
      </c>
      <c r="AQ28" s="13">
        <f t="shared" ref="AQ28:AQ43" si="13">AD28*0.9*95/1000</f>
        <v>102.88883721971709</v>
      </c>
      <c r="AR28" s="13">
        <f t="shared" ref="AR28:AR43" si="14">AE28*0.9*95/1000</f>
        <v>108.3062112084443</v>
      </c>
      <c r="AS28" s="13">
        <f t="shared" ref="AS28:AS43" si="15">AF28*0.9*95/1000</f>
        <v>112.53382190748191</v>
      </c>
      <c r="AT28" s="5"/>
      <c r="AU28" s="13">
        <f t="shared" ref="AU28:AU43" si="16">IF(AH28&gt;165,165,AH28)</f>
        <v>1.613403619464016</v>
      </c>
      <c r="AV28" s="13">
        <f t="shared" ref="AV28:AV43" si="17">IF(AI28&gt;165,165,AI28)</f>
        <v>4.0772480548935146</v>
      </c>
      <c r="AW28" s="13">
        <f t="shared" ref="AW28:AW43" si="18">IF(AJ28&gt;165,165,AJ28)</f>
        <v>6.81196963815482</v>
      </c>
      <c r="AX28" s="13">
        <f t="shared" ref="AX28:AX43" si="19">IF(AK28&gt;165,165,AK28)</f>
        <v>16.252108441000903</v>
      </c>
      <c r="AY28" s="13">
        <f t="shared" ref="AY28:AY43" si="20">IF(AL28&gt;165,165,AL28)</f>
        <v>24.421273129817383</v>
      </c>
      <c r="AZ28" s="13">
        <f t="shared" ref="AZ28:AZ43" si="21">IF(AM28&gt;165,165,AM28)</f>
        <v>47.508143103017694</v>
      </c>
      <c r="BA28" s="13">
        <f t="shared" ref="BA28:BA43" si="22">IF(AN28&gt;165,165,AN28)</f>
        <v>58.407370834576021</v>
      </c>
      <c r="BB28" s="13">
        <f t="shared" ref="BB28:BB43" si="23">IF(AO28&gt;165,165,AO28)</f>
        <v>73.025942603648105</v>
      </c>
      <c r="BC28" s="13">
        <f t="shared" ref="BC28:BC43" si="24">IF(AP28&gt;165,165,AP28)</f>
        <v>93.979463598088898</v>
      </c>
      <c r="BD28" s="13">
        <f t="shared" ref="BD28:BD43" si="25">IF(AQ28&gt;165,165,AQ28)</f>
        <v>102.88883721971709</v>
      </c>
      <c r="BE28" s="13">
        <f t="shared" ref="BE28:BE43" si="26">IF(AR28&gt;165,165,AR28)</f>
        <v>108.3062112084443</v>
      </c>
      <c r="BF28" s="13">
        <f t="shared" ref="BF28:BF43" si="27">IF(AS28&gt;165,165,AS28)</f>
        <v>112.53382190748191</v>
      </c>
    </row>
    <row r="29" spans="1:58" ht="15">
      <c r="A29" s="20">
        <v>0.2</v>
      </c>
      <c r="B29" s="11">
        <v>79.672159510582688</v>
      </c>
      <c r="C29" s="11">
        <v>117.95020983277021</v>
      </c>
      <c r="D29" s="11">
        <v>156.22826015495775</v>
      </c>
      <c r="E29" s="11">
        <v>225.77587537393072</v>
      </c>
      <c r="F29" s="11">
        <v>270.20764881047808</v>
      </c>
      <c r="G29" s="11">
        <v>344.85087564190184</v>
      </c>
      <c r="H29" s="11">
        <v>419.4941024733256</v>
      </c>
      <c r="I29" s="11">
        <v>674.85821353655501</v>
      </c>
      <c r="J29" s="11">
        <v>930.22232459978454</v>
      </c>
      <c r="K29" s="11">
        <v>1185.5864356630141</v>
      </c>
      <c r="L29" s="11">
        <v>1440.9505467262434</v>
      </c>
      <c r="M29" s="11">
        <v>1696.3146577894729</v>
      </c>
      <c r="N29" s="11">
        <v>1867.2843474939962</v>
      </c>
      <c r="O29" s="11">
        <v>2038.2540371985192</v>
      </c>
      <c r="P29" s="11">
        <v>2209.2237269030425</v>
      </c>
      <c r="Q29" s="11">
        <v>2380.1934166075657</v>
      </c>
      <c r="S29" s="6" t="s">
        <v>2</v>
      </c>
      <c r="T29" s="6" t="s">
        <v>20</v>
      </c>
      <c r="U29" s="11">
        <v>26.786655243259293</v>
      </c>
      <c r="V29" s="11">
        <v>67.692818257073455</v>
      </c>
      <c r="W29" s="11">
        <v>117.95020983277021</v>
      </c>
      <c r="X29" s="11">
        <v>332.02513337935312</v>
      </c>
      <c r="Y29" s="11">
        <v>439.13731045278149</v>
      </c>
      <c r="Z29" s="11">
        <v>692.98496157795034</v>
      </c>
      <c r="AA29" s="11">
        <v>827.59979754227595</v>
      </c>
      <c r="AB29" s="11">
        <v>998.12012721346025</v>
      </c>
      <c r="AC29" s="11">
        <v>1232.5661130710853</v>
      </c>
      <c r="AD29" s="11">
        <v>1346.1619904646188</v>
      </c>
      <c r="AE29" s="11">
        <v>1416.5968429368656</v>
      </c>
      <c r="AF29" s="11">
        <v>1477.559812363922</v>
      </c>
      <c r="AG29" s="5"/>
      <c r="AH29" s="13">
        <f t="shared" ref="AH29:AH43" si="28">U29*0.9*95/1000</f>
        <v>2.2902590232986695</v>
      </c>
      <c r="AI29" s="13">
        <f t="shared" si="5"/>
        <v>5.7877359609797807</v>
      </c>
      <c r="AJ29" s="13">
        <f t="shared" si="6"/>
        <v>10.084742940701853</v>
      </c>
      <c r="AK29" s="13">
        <f t="shared" si="7"/>
        <v>28.388148903934688</v>
      </c>
      <c r="AL29" s="13">
        <f t="shared" si="8"/>
        <v>37.546240043712814</v>
      </c>
      <c r="AM29" s="13">
        <f t="shared" si="9"/>
        <v>59.250214214914756</v>
      </c>
      <c r="AN29" s="13">
        <f t="shared" si="10"/>
        <v>70.759782689864593</v>
      </c>
      <c r="AO29" s="13">
        <f t="shared" si="11"/>
        <v>85.339270876750845</v>
      </c>
      <c r="AP29" s="13">
        <f t="shared" si="12"/>
        <v>105.3844026675778</v>
      </c>
      <c r="AQ29" s="13">
        <f t="shared" si="13"/>
        <v>115.09685018472491</v>
      </c>
      <c r="AR29" s="13">
        <f t="shared" si="14"/>
        <v>121.11903007110203</v>
      </c>
      <c r="AS29" s="13">
        <f t="shared" si="15"/>
        <v>126.33136395711533</v>
      </c>
      <c r="AT29" s="5"/>
      <c r="AU29" s="13">
        <f t="shared" si="16"/>
        <v>2.2902590232986695</v>
      </c>
      <c r="AV29" s="13">
        <f t="shared" si="17"/>
        <v>5.7877359609797807</v>
      </c>
      <c r="AW29" s="13">
        <f t="shared" si="18"/>
        <v>10.084742940701853</v>
      </c>
      <c r="AX29" s="13">
        <f t="shared" si="19"/>
        <v>28.388148903934688</v>
      </c>
      <c r="AY29" s="13">
        <f t="shared" si="20"/>
        <v>37.546240043712814</v>
      </c>
      <c r="AZ29" s="13">
        <f t="shared" si="21"/>
        <v>59.250214214914756</v>
      </c>
      <c r="BA29" s="13">
        <f t="shared" si="22"/>
        <v>70.759782689864593</v>
      </c>
      <c r="BB29" s="13">
        <f t="shared" si="23"/>
        <v>85.339270876750845</v>
      </c>
      <c r="BC29" s="13">
        <f t="shared" si="24"/>
        <v>105.3844026675778</v>
      </c>
      <c r="BD29" s="13">
        <f t="shared" si="25"/>
        <v>115.09685018472491</v>
      </c>
      <c r="BE29" s="13">
        <f t="shared" si="26"/>
        <v>121.11903007110203</v>
      </c>
      <c r="BF29" s="13">
        <f t="shared" si="27"/>
        <v>126.33136395711533</v>
      </c>
    </row>
    <row r="30" spans="1:58" ht="15">
      <c r="A30" s="21">
        <v>0.3</v>
      </c>
      <c r="B30" s="11">
        <v>190.08313966082929</v>
      </c>
      <c r="C30" s="11">
        <v>332.02513337935312</v>
      </c>
      <c r="D30" s="11">
        <v>473.96712709787687</v>
      </c>
      <c r="E30" s="11">
        <v>705.61571458586309</v>
      </c>
      <c r="F30" s="11">
        <v>868.23142840201615</v>
      </c>
      <c r="G30" s="11">
        <v>1001.8746345608106</v>
      </c>
      <c r="H30" s="11">
        <v>1135.5178407196049</v>
      </c>
      <c r="I30" s="11">
        <v>1405.4914671030465</v>
      </c>
      <c r="J30" s="11">
        <v>1675.4650934864881</v>
      </c>
      <c r="K30" s="11">
        <v>1945.4387198699296</v>
      </c>
      <c r="L30" s="11">
        <v>2215.4123462533712</v>
      </c>
      <c r="M30" s="11">
        <v>2485.3859726368128</v>
      </c>
      <c r="N30" s="11">
        <v>2546.0098700254075</v>
      </c>
      <c r="O30" s="11">
        <v>2606.6337674140023</v>
      </c>
      <c r="P30" s="11">
        <v>2667.2576648025974</v>
      </c>
      <c r="Q30" s="11">
        <v>2727.8815621911922</v>
      </c>
      <c r="S30" s="6" t="s">
        <v>3</v>
      </c>
      <c r="T30" s="6" t="s">
        <v>20</v>
      </c>
      <c r="U30" s="11">
        <v>34.703092715009625</v>
      </c>
      <c r="V30" s="11">
        <v>87.698524761006354</v>
      </c>
      <c r="W30" s="11">
        <v>156.22826015495775</v>
      </c>
      <c r="X30" s="11">
        <v>473.96712709787687</v>
      </c>
      <c r="Y30" s="11">
        <v>592.64569541062281</v>
      </c>
      <c r="Z30" s="11">
        <v>830.31912662937805</v>
      </c>
      <c r="AA30" s="11">
        <v>972.07245082050486</v>
      </c>
      <c r="AB30" s="11">
        <v>1142.1356625713872</v>
      </c>
      <c r="AC30" s="11">
        <v>1365.9572132990254</v>
      </c>
      <c r="AD30" s="11">
        <v>1488.9457678331312</v>
      </c>
      <c r="AE30" s="11">
        <v>1566.4543734942656</v>
      </c>
      <c r="AF30" s="11">
        <v>1638.5820987058105</v>
      </c>
      <c r="AG30" s="5"/>
      <c r="AH30" s="13">
        <f t="shared" si="28"/>
        <v>2.967114427133323</v>
      </c>
      <c r="AI30" s="13">
        <f t="shared" si="5"/>
        <v>7.4982238670660424</v>
      </c>
      <c r="AJ30" s="13">
        <f t="shared" si="6"/>
        <v>13.357516243248886</v>
      </c>
      <c r="AK30" s="13">
        <f t="shared" si="7"/>
        <v>40.52418936686847</v>
      </c>
      <c r="AL30" s="13">
        <f t="shared" si="8"/>
        <v>50.671206957608241</v>
      </c>
      <c r="AM30" s="13">
        <f t="shared" si="9"/>
        <v>70.992285326811825</v>
      </c>
      <c r="AN30" s="13">
        <f t="shared" si="10"/>
        <v>83.112194545153159</v>
      </c>
      <c r="AO30" s="13">
        <f t="shared" si="11"/>
        <v>97.652599149853614</v>
      </c>
      <c r="AP30" s="13">
        <f t="shared" si="12"/>
        <v>116.78934173706668</v>
      </c>
      <c r="AQ30" s="13">
        <f t="shared" si="13"/>
        <v>127.30486314973271</v>
      </c>
      <c r="AR30" s="13">
        <f t="shared" si="14"/>
        <v>133.93184893375971</v>
      </c>
      <c r="AS30" s="13">
        <f t="shared" si="15"/>
        <v>140.0987694393468</v>
      </c>
      <c r="AT30" s="5"/>
      <c r="AU30" s="13">
        <f t="shared" si="16"/>
        <v>2.967114427133323</v>
      </c>
      <c r="AV30" s="13">
        <f t="shared" si="17"/>
        <v>7.4982238670660424</v>
      </c>
      <c r="AW30" s="13">
        <f t="shared" si="18"/>
        <v>13.357516243248886</v>
      </c>
      <c r="AX30" s="13">
        <f t="shared" si="19"/>
        <v>40.52418936686847</v>
      </c>
      <c r="AY30" s="13">
        <f t="shared" si="20"/>
        <v>50.671206957608241</v>
      </c>
      <c r="AZ30" s="13">
        <f t="shared" si="21"/>
        <v>70.992285326811825</v>
      </c>
      <c r="BA30" s="13">
        <f t="shared" si="22"/>
        <v>83.112194545153159</v>
      </c>
      <c r="BB30" s="13">
        <f t="shared" si="23"/>
        <v>97.652599149853614</v>
      </c>
      <c r="BC30" s="13">
        <f t="shared" si="24"/>
        <v>116.78934173706668</v>
      </c>
      <c r="BD30" s="13">
        <f t="shared" si="25"/>
        <v>127.30486314973271</v>
      </c>
      <c r="BE30" s="13">
        <f t="shared" si="26"/>
        <v>133.93184893375971</v>
      </c>
      <c r="BF30" s="13">
        <f t="shared" si="27"/>
        <v>140.0987694393468</v>
      </c>
    </row>
    <row r="31" spans="1:58" ht="15">
      <c r="A31" s="21">
        <v>0.4</v>
      </c>
      <c r="B31" s="11">
        <v>285.62892549494012</v>
      </c>
      <c r="C31" s="11">
        <v>439.13731045278149</v>
      </c>
      <c r="D31" s="11">
        <v>592.64569541062281</v>
      </c>
      <c r="E31" s="11">
        <v>848.63468911423502</v>
      </c>
      <c r="F31" s="11">
        <v>1023.2266989586293</v>
      </c>
      <c r="G31" s="11">
        <v>1148.620058926675</v>
      </c>
      <c r="H31" s="11">
        <v>1274.0134188947206</v>
      </c>
      <c r="I31" s="11">
        <v>1552.7469885291621</v>
      </c>
      <c r="J31" s="11">
        <v>1831.4805581636037</v>
      </c>
      <c r="K31" s="11">
        <v>2110.2141277980454</v>
      </c>
      <c r="L31" s="11">
        <v>2388.9476974324871</v>
      </c>
      <c r="M31" s="11">
        <v>2667.6812670669283</v>
      </c>
      <c r="N31" s="11">
        <v>2692.6457377119273</v>
      </c>
      <c r="O31" s="11">
        <v>2717.6102083569267</v>
      </c>
      <c r="P31" s="11">
        <v>2742.5746790019257</v>
      </c>
      <c r="Q31" s="11">
        <v>2767.5391496469247</v>
      </c>
      <c r="S31" s="6" t="s">
        <v>4</v>
      </c>
      <c r="T31" s="6" t="s">
        <v>20</v>
      </c>
      <c r="U31" s="11">
        <v>51.121002292507285</v>
      </c>
      <c r="V31" s="11">
        <v>127.80250573126821</v>
      </c>
      <c r="W31" s="11">
        <v>225.77587537393072</v>
      </c>
      <c r="X31" s="11">
        <v>705.61571458586309</v>
      </c>
      <c r="Y31" s="11">
        <v>848.63468911423502</v>
      </c>
      <c r="Z31" s="11">
        <v>1089.8428911971396</v>
      </c>
      <c r="AA31" s="11">
        <v>1231.9097591104742</v>
      </c>
      <c r="AB31" s="11">
        <v>1393.630384288434</v>
      </c>
      <c r="AC31" s="11">
        <v>1596.5200354764777</v>
      </c>
      <c r="AD31" s="11">
        <v>1708.3560338534348</v>
      </c>
      <c r="AE31" s="11">
        <v>1782.0270570293992</v>
      </c>
      <c r="AF31" s="11">
        <v>1851.6989210758122</v>
      </c>
      <c r="AG31" s="5"/>
      <c r="AH31" s="13">
        <f t="shared" si="28"/>
        <v>4.3708456960093729</v>
      </c>
      <c r="AI31" s="13">
        <f t="shared" si="5"/>
        <v>10.927114240023434</v>
      </c>
      <c r="AJ31" s="13">
        <f t="shared" si="6"/>
        <v>19.303837344471077</v>
      </c>
      <c r="AK31" s="13">
        <f t="shared" si="7"/>
        <v>60.330143597091293</v>
      </c>
      <c r="AL31" s="13">
        <f t="shared" si="8"/>
        <v>72.5582659192671</v>
      </c>
      <c r="AM31" s="13">
        <f t="shared" si="9"/>
        <v>93.181567197355449</v>
      </c>
      <c r="AN31" s="13">
        <f t="shared" si="10"/>
        <v>105.32828440394553</v>
      </c>
      <c r="AO31" s="13">
        <f t="shared" si="11"/>
        <v>119.15539785666112</v>
      </c>
      <c r="AP31" s="13">
        <f t="shared" si="12"/>
        <v>136.50246303323883</v>
      </c>
      <c r="AQ31" s="13">
        <f t="shared" si="13"/>
        <v>146.06444089446867</v>
      </c>
      <c r="AR31" s="13">
        <f t="shared" si="14"/>
        <v>152.36331337601362</v>
      </c>
      <c r="AS31" s="13">
        <f t="shared" si="15"/>
        <v>158.32025775198193</v>
      </c>
      <c r="AT31" s="5"/>
      <c r="AU31" s="13">
        <f t="shared" si="16"/>
        <v>4.3708456960093729</v>
      </c>
      <c r="AV31" s="13">
        <f t="shared" si="17"/>
        <v>10.927114240023434</v>
      </c>
      <c r="AW31" s="13">
        <f t="shared" si="18"/>
        <v>19.303837344471077</v>
      </c>
      <c r="AX31" s="13">
        <f t="shared" si="19"/>
        <v>60.330143597091293</v>
      </c>
      <c r="AY31" s="13">
        <f t="shared" si="20"/>
        <v>72.5582659192671</v>
      </c>
      <c r="AZ31" s="13">
        <f t="shared" si="21"/>
        <v>93.181567197355449</v>
      </c>
      <c r="BA31" s="13">
        <f t="shared" si="22"/>
        <v>105.32828440394553</v>
      </c>
      <c r="BB31" s="13">
        <f t="shared" si="23"/>
        <v>119.15539785666112</v>
      </c>
      <c r="BC31" s="13">
        <f t="shared" si="24"/>
        <v>136.50246303323883</v>
      </c>
      <c r="BD31" s="13">
        <f t="shared" si="25"/>
        <v>146.06444089446867</v>
      </c>
      <c r="BE31" s="13">
        <f t="shared" si="26"/>
        <v>152.36331337601362</v>
      </c>
      <c r="BF31" s="13">
        <f t="shared" si="27"/>
        <v>158.32025775198193</v>
      </c>
    </row>
    <row r="32" spans="1:58" ht="15">
      <c r="A32" s="21">
        <v>0.5</v>
      </c>
      <c r="B32" s="11">
        <v>555.65079652652275</v>
      </c>
      <c r="C32" s="11">
        <v>692.98496157795034</v>
      </c>
      <c r="D32" s="11">
        <v>830.31912662937805</v>
      </c>
      <c r="E32" s="11">
        <v>1089.8428911971396</v>
      </c>
      <c r="F32" s="11">
        <v>1244.5188115774783</v>
      </c>
      <c r="G32" s="11">
        <v>1355.3644051111689</v>
      </c>
      <c r="H32" s="11">
        <v>1466.2099986448595</v>
      </c>
      <c r="I32" s="11">
        <v>1723.5894708532815</v>
      </c>
      <c r="J32" s="11">
        <v>1980.9689430617036</v>
      </c>
      <c r="K32" s="11">
        <v>2238.3484152701258</v>
      </c>
      <c r="L32" s="11">
        <v>2495.7278874785479</v>
      </c>
      <c r="M32" s="11">
        <v>2753.1073596869696</v>
      </c>
      <c r="N32" s="11">
        <v>2773.9683996814542</v>
      </c>
      <c r="O32" s="11">
        <v>2794.8294396759384</v>
      </c>
      <c r="P32" s="11">
        <v>2815.690479670423</v>
      </c>
      <c r="Q32" s="11">
        <v>2836.5515196649076</v>
      </c>
      <c r="S32" s="6" t="s">
        <v>5</v>
      </c>
      <c r="T32" s="6" t="s">
        <v>20</v>
      </c>
      <c r="U32" s="11">
        <v>60.616560229641962</v>
      </c>
      <c r="V32" s="11">
        <v>151.5414005741049</v>
      </c>
      <c r="W32" s="11">
        <v>270.20764881047808</v>
      </c>
      <c r="X32" s="11">
        <v>868.23142840201615</v>
      </c>
      <c r="Y32" s="11">
        <v>1023.2266989586293</v>
      </c>
      <c r="Z32" s="11">
        <v>1244.5188115774783</v>
      </c>
      <c r="AA32" s="11">
        <v>1391.3097429039599</v>
      </c>
      <c r="AB32" s="11">
        <v>1549.6807974960752</v>
      </c>
      <c r="AC32" s="11">
        <v>1738.5561201853077</v>
      </c>
      <c r="AD32" s="11">
        <v>1857.8449784651111</v>
      </c>
      <c r="AE32" s="11">
        <v>1937.6224202745511</v>
      </c>
      <c r="AF32" s="11">
        <v>2016.9907435296495</v>
      </c>
      <c r="AG32" s="5"/>
      <c r="AH32" s="13">
        <f t="shared" si="28"/>
        <v>5.1827158996343874</v>
      </c>
      <c r="AI32" s="13">
        <f t="shared" si="5"/>
        <v>12.956789749085971</v>
      </c>
      <c r="AJ32" s="13">
        <f t="shared" si="6"/>
        <v>23.102753973295876</v>
      </c>
      <c r="AK32" s="13">
        <f t="shared" si="7"/>
        <v>74.233787128372384</v>
      </c>
      <c r="AL32" s="13">
        <f t="shared" si="8"/>
        <v>87.485882760962809</v>
      </c>
      <c r="AM32" s="13">
        <f t="shared" si="9"/>
        <v>106.40635838987441</v>
      </c>
      <c r="AN32" s="13">
        <f t="shared" si="10"/>
        <v>118.95698301828858</v>
      </c>
      <c r="AO32" s="13">
        <f t="shared" si="11"/>
        <v>132.49770818591443</v>
      </c>
      <c r="AP32" s="13">
        <f t="shared" si="12"/>
        <v>148.64654827584383</v>
      </c>
      <c r="AQ32" s="13">
        <f t="shared" si="13"/>
        <v>158.84574565876702</v>
      </c>
      <c r="AR32" s="13">
        <f t="shared" si="14"/>
        <v>165.66671693347411</v>
      </c>
      <c r="AS32" s="13">
        <f t="shared" si="15"/>
        <v>172.45270857178505</v>
      </c>
      <c r="AT32" s="5"/>
      <c r="AU32" s="13">
        <f t="shared" si="16"/>
        <v>5.1827158996343874</v>
      </c>
      <c r="AV32" s="13">
        <f t="shared" si="17"/>
        <v>12.956789749085971</v>
      </c>
      <c r="AW32" s="13">
        <f t="shared" si="18"/>
        <v>23.102753973295876</v>
      </c>
      <c r="AX32" s="13">
        <f t="shared" si="19"/>
        <v>74.233787128372384</v>
      </c>
      <c r="AY32" s="13">
        <f t="shared" si="20"/>
        <v>87.485882760962809</v>
      </c>
      <c r="AZ32" s="13">
        <f t="shared" si="21"/>
        <v>106.40635838987441</v>
      </c>
      <c r="BA32" s="13">
        <f t="shared" si="22"/>
        <v>118.95698301828858</v>
      </c>
      <c r="BB32" s="13">
        <f t="shared" si="23"/>
        <v>132.49770818591443</v>
      </c>
      <c r="BC32" s="13">
        <f t="shared" si="24"/>
        <v>148.64654827584383</v>
      </c>
      <c r="BD32" s="13">
        <f t="shared" si="25"/>
        <v>158.84574565876702</v>
      </c>
      <c r="BE32" s="13">
        <f t="shared" si="26"/>
        <v>165</v>
      </c>
      <c r="BF32" s="13">
        <f t="shared" si="27"/>
        <v>165</v>
      </c>
    </row>
    <row r="33" spans="1:58" ht="15">
      <c r="A33" s="21">
        <v>0.6</v>
      </c>
      <c r="B33" s="11">
        <v>683.12714426404705</v>
      </c>
      <c r="C33" s="11">
        <v>827.59979754227595</v>
      </c>
      <c r="D33" s="11">
        <v>972.07245082050486</v>
      </c>
      <c r="E33" s="11">
        <v>1231.9097591104742</v>
      </c>
      <c r="F33" s="11">
        <v>1391.3097429039599</v>
      </c>
      <c r="G33" s="11">
        <v>1517.971845306708</v>
      </c>
      <c r="H33" s="11">
        <v>1644.6339477094562</v>
      </c>
      <c r="I33" s="11">
        <v>1880.3503020501662</v>
      </c>
      <c r="J33" s="11">
        <v>2116.0666563908762</v>
      </c>
      <c r="K33" s="11">
        <v>2351.7830107315867</v>
      </c>
      <c r="L33" s="11">
        <v>2587.4993650722968</v>
      </c>
      <c r="M33" s="11">
        <v>2823.2157194130068</v>
      </c>
      <c r="N33" s="11">
        <v>2843.4077124652895</v>
      </c>
      <c r="O33" s="11">
        <v>2863.5997055175726</v>
      </c>
      <c r="P33" s="11">
        <v>2883.7916985698557</v>
      </c>
      <c r="Q33" s="11">
        <v>2903.9836916221384</v>
      </c>
      <c r="S33" s="6" t="s">
        <v>6</v>
      </c>
      <c r="T33" s="6" t="s">
        <v>20</v>
      </c>
      <c r="U33" s="11">
        <v>78.047731730076976</v>
      </c>
      <c r="V33" s="11">
        <v>195.11932932519244</v>
      </c>
      <c r="W33" s="11">
        <v>344.85087564190184</v>
      </c>
      <c r="X33" s="11">
        <v>1001.8746345608106</v>
      </c>
      <c r="Y33" s="11">
        <v>1148.620058926675</v>
      </c>
      <c r="Z33" s="11">
        <v>1355.3644051111689</v>
      </c>
      <c r="AA33" s="11">
        <v>1517.971845306708</v>
      </c>
      <c r="AB33" s="11">
        <v>1691.4015929767017</v>
      </c>
      <c r="AC33" s="11">
        <v>1896.7856586896646</v>
      </c>
      <c r="AD33" s="11">
        <v>2040.6527288508175</v>
      </c>
      <c r="AE33" s="11">
        <v>2137.2784374906705</v>
      </c>
      <c r="AF33" s="11">
        <v>2216.0970674313389</v>
      </c>
      <c r="AG33" s="5"/>
      <c r="AH33" s="13">
        <f t="shared" si="28"/>
        <v>6.6730810629215824</v>
      </c>
      <c r="AI33" s="13">
        <f t="shared" si="5"/>
        <v>16.682702657303956</v>
      </c>
      <c r="AJ33" s="13">
        <f t="shared" si="6"/>
        <v>29.484749867382607</v>
      </c>
      <c r="AK33" s="13">
        <f t="shared" si="7"/>
        <v>85.660281254949311</v>
      </c>
      <c r="AL33" s="13">
        <f t="shared" si="8"/>
        <v>98.207015038230722</v>
      </c>
      <c r="AM33" s="13">
        <f t="shared" si="9"/>
        <v>115.88365663700496</v>
      </c>
      <c r="AN33" s="13">
        <f t="shared" si="10"/>
        <v>129.78659277372353</v>
      </c>
      <c r="AO33" s="13">
        <f t="shared" si="11"/>
        <v>144.61483619950798</v>
      </c>
      <c r="AP33" s="13">
        <f t="shared" si="12"/>
        <v>162.17517381796634</v>
      </c>
      <c r="AQ33" s="13">
        <f t="shared" si="13"/>
        <v>174.47580831674492</v>
      </c>
      <c r="AR33" s="13">
        <f t="shared" si="14"/>
        <v>182.73730640545233</v>
      </c>
      <c r="AS33" s="13">
        <f t="shared" si="15"/>
        <v>189.47629926537948</v>
      </c>
      <c r="AT33" s="5"/>
      <c r="AU33" s="13">
        <f t="shared" si="16"/>
        <v>6.6730810629215824</v>
      </c>
      <c r="AV33" s="13">
        <f t="shared" si="17"/>
        <v>16.682702657303956</v>
      </c>
      <c r="AW33" s="13">
        <f t="shared" si="18"/>
        <v>29.484749867382607</v>
      </c>
      <c r="AX33" s="13">
        <f t="shared" si="19"/>
        <v>85.660281254949311</v>
      </c>
      <c r="AY33" s="13">
        <f t="shared" si="20"/>
        <v>98.207015038230722</v>
      </c>
      <c r="AZ33" s="13">
        <f t="shared" si="21"/>
        <v>115.88365663700496</v>
      </c>
      <c r="BA33" s="13">
        <f t="shared" si="22"/>
        <v>129.78659277372353</v>
      </c>
      <c r="BB33" s="13">
        <f t="shared" si="23"/>
        <v>144.61483619950798</v>
      </c>
      <c r="BC33" s="13">
        <f t="shared" si="24"/>
        <v>162.17517381796634</v>
      </c>
      <c r="BD33" s="13">
        <f t="shared" si="25"/>
        <v>165</v>
      </c>
      <c r="BE33" s="13">
        <f t="shared" si="26"/>
        <v>165</v>
      </c>
      <c r="BF33" s="13">
        <f t="shared" si="27"/>
        <v>165</v>
      </c>
    </row>
    <row r="34" spans="1:58" ht="15">
      <c r="A34" s="21">
        <v>0.7</v>
      </c>
      <c r="B34" s="11">
        <v>854.10459185553339</v>
      </c>
      <c r="C34" s="11">
        <v>998.12012721346025</v>
      </c>
      <c r="D34" s="11">
        <v>1142.1356625713872</v>
      </c>
      <c r="E34" s="11">
        <v>1393.630384288434</v>
      </c>
      <c r="F34" s="11">
        <v>1549.6807974960752</v>
      </c>
      <c r="G34" s="11">
        <v>1691.4015929767017</v>
      </c>
      <c r="H34" s="11">
        <v>1833.1223884573283</v>
      </c>
      <c r="I34" s="11">
        <v>2046.9867012259353</v>
      </c>
      <c r="J34" s="11">
        <v>2260.8510139945424</v>
      </c>
      <c r="K34" s="11">
        <v>2474.7153267631497</v>
      </c>
      <c r="L34" s="11">
        <v>2688.5796395317566</v>
      </c>
      <c r="M34" s="11">
        <v>2902.4439523003639</v>
      </c>
      <c r="N34" s="11">
        <v>2922.5368984104452</v>
      </c>
      <c r="O34" s="11">
        <v>2942.6298445205266</v>
      </c>
      <c r="P34" s="11">
        <v>2962.7227906306075</v>
      </c>
      <c r="Q34" s="11">
        <v>2982.8157367406889</v>
      </c>
      <c r="S34" s="6" t="s">
        <v>7</v>
      </c>
      <c r="T34" s="6" t="s">
        <v>20</v>
      </c>
      <c r="U34" s="11">
        <v>95.478903230512003</v>
      </c>
      <c r="V34" s="11">
        <v>238.69725807628001</v>
      </c>
      <c r="W34" s="11">
        <v>419.4941024733256</v>
      </c>
      <c r="X34" s="11">
        <v>1135.5178407196049</v>
      </c>
      <c r="Y34" s="11">
        <v>1274.0134188947206</v>
      </c>
      <c r="Z34" s="11">
        <v>1466.2099986448595</v>
      </c>
      <c r="AA34" s="11">
        <v>1644.6339477094562</v>
      </c>
      <c r="AB34" s="11">
        <v>1833.1223884573283</v>
      </c>
      <c r="AC34" s="11">
        <v>2055.0151971940213</v>
      </c>
      <c r="AD34" s="11">
        <v>2223.460479236524</v>
      </c>
      <c r="AE34" s="11">
        <v>2336.9344547067899</v>
      </c>
      <c r="AF34" s="11">
        <v>2415.2948031611404</v>
      </c>
      <c r="AG34" s="5"/>
      <c r="AH34" s="13">
        <f t="shared" si="28"/>
        <v>8.1634462262087766</v>
      </c>
      <c r="AI34" s="13">
        <f t="shared" si="5"/>
        <v>20.408615565521941</v>
      </c>
      <c r="AJ34" s="13">
        <f t="shared" si="6"/>
        <v>35.866745761469339</v>
      </c>
      <c r="AK34" s="13">
        <f t="shared" si="7"/>
        <v>97.086775381526223</v>
      </c>
      <c r="AL34" s="13">
        <f t="shared" si="8"/>
        <v>108.92814731549863</v>
      </c>
      <c r="AM34" s="13">
        <f t="shared" si="9"/>
        <v>125.3609548841355</v>
      </c>
      <c r="AN34" s="13">
        <f t="shared" si="10"/>
        <v>140.6162025291585</v>
      </c>
      <c r="AO34" s="13">
        <f t="shared" si="11"/>
        <v>156.73196421310158</v>
      </c>
      <c r="AP34" s="13">
        <f t="shared" si="12"/>
        <v>175.70379936008882</v>
      </c>
      <c r="AQ34" s="13">
        <f t="shared" si="13"/>
        <v>190.10587097472282</v>
      </c>
      <c r="AR34" s="13">
        <f t="shared" si="14"/>
        <v>199.80789587743052</v>
      </c>
      <c r="AS34" s="13">
        <f t="shared" si="15"/>
        <v>206.50770567027749</v>
      </c>
      <c r="AT34" s="5"/>
      <c r="AU34" s="13">
        <f t="shared" si="16"/>
        <v>8.1634462262087766</v>
      </c>
      <c r="AV34" s="13">
        <f t="shared" si="17"/>
        <v>20.408615565521941</v>
      </c>
      <c r="AW34" s="13">
        <f t="shared" si="18"/>
        <v>35.866745761469339</v>
      </c>
      <c r="AX34" s="13">
        <f t="shared" si="19"/>
        <v>97.086775381526223</v>
      </c>
      <c r="AY34" s="13">
        <f t="shared" si="20"/>
        <v>108.92814731549863</v>
      </c>
      <c r="AZ34" s="13">
        <f t="shared" si="21"/>
        <v>125.3609548841355</v>
      </c>
      <c r="BA34" s="13">
        <f t="shared" si="22"/>
        <v>140.6162025291585</v>
      </c>
      <c r="BB34" s="13">
        <f t="shared" si="23"/>
        <v>156.73196421310158</v>
      </c>
      <c r="BC34" s="13">
        <f t="shared" si="24"/>
        <v>165</v>
      </c>
      <c r="BD34" s="13">
        <f t="shared" si="25"/>
        <v>165</v>
      </c>
      <c r="BE34" s="13">
        <f t="shared" si="26"/>
        <v>165</v>
      </c>
      <c r="BF34" s="13">
        <f t="shared" si="27"/>
        <v>165</v>
      </c>
    </row>
    <row r="35" spans="1:58" ht="15">
      <c r="A35" s="21">
        <v>0.8</v>
      </c>
      <c r="B35" s="11">
        <v>1099.1750128431449</v>
      </c>
      <c r="C35" s="11">
        <v>1232.5661130710853</v>
      </c>
      <c r="D35" s="11">
        <v>1365.9572132990254</v>
      </c>
      <c r="E35" s="11">
        <v>1596.5200354764777</v>
      </c>
      <c r="F35" s="11">
        <v>1738.5561201853077</v>
      </c>
      <c r="G35" s="11">
        <v>1896.7856586896646</v>
      </c>
      <c r="H35" s="11">
        <v>2055.0151971940213</v>
      </c>
      <c r="I35" s="11">
        <v>2242.7786324819708</v>
      </c>
      <c r="J35" s="11">
        <v>2430.5420677699203</v>
      </c>
      <c r="K35" s="11">
        <v>2618.3055030578698</v>
      </c>
      <c r="L35" s="11">
        <v>2806.0689383458193</v>
      </c>
      <c r="M35" s="11">
        <v>2993.8323736337688</v>
      </c>
      <c r="N35" s="11">
        <v>3014.4912728016484</v>
      </c>
      <c r="O35" s="11">
        <v>3035.1501719695279</v>
      </c>
      <c r="P35" s="11">
        <v>3055.809071137407</v>
      </c>
      <c r="Q35" s="11">
        <v>3076.4679703052866</v>
      </c>
      <c r="S35" s="6" t="s">
        <v>8</v>
      </c>
      <c r="T35" s="6" t="s">
        <v>20</v>
      </c>
      <c r="U35" s="11">
        <v>175.0871735750242</v>
      </c>
      <c r="V35" s="11">
        <v>437.71793393756047</v>
      </c>
      <c r="W35" s="11">
        <v>674.85821353655501</v>
      </c>
      <c r="X35" s="11">
        <v>1405.4914671030465</v>
      </c>
      <c r="Y35" s="11">
        <v>1552.7469885291621</v>
      </c>
      <c r="Z35" s="11">
        <v>1723.5894708532815</v>
      </c>
      <c r="AA35" s="11">
        <v>1880.3503020501662</v>
      </c>
      <c r="AB35" s="11">
        <v>2046.9867012259353</v>
      </c>
      <c r="AC35" s="11">
        <v>2242.7786324819708</v>
      </c>
      <c r="AD35" s="11">
        <v>2401.9172633213047</v>
      </c>
      <c r="AE35" s="11">
        <v>2506.5501832646009</v>
      </c>
      <c r="AF35" s="11">
        <v>2584.3192587040021</v>
      </c>
      <c r="AG35" s="5"/>
      <c r="AH35" s="13">
        <f t="shared" si="28"/>
        <v>14.969953340664569</v>
      </c>
      <c r="AI35" s="13">
        <f t="shared" si="5"/>
        <v>37.424883351661428</v>
      </c>
      <c r="AJ35" s="13">
        <f t="shared" si="6"/>
        <v>57.700377257375457</v>
      </c>
      <c r="AK35" s="13">
        <f t="shared" si="7"/>
        <v>120.1695204373105</v>
      </c>
      <c r="AL35" s="13">
        <f t="shared" si="8"/>
        <v>132.75986751924336</v>
      </c>
      <c r="AM35" s="13">
        <f t="shared" si="9"/>
        <v>147.36689975795557</v>
      </c>
      <c r="AN35" s="13">
        <f t="shared" si="10"/>
        <v>160.76995082528921</v>
      </c>
      <c r="AO35" s="13">
        <f t="shared" si="11"/>
        <v>175.01736295481749</v>
      </c>
      <c r="AP35" s="13">
        <f t="shared" si="12"/>
        <v>191.75757307720852</v>
      </c>
      <c r="AQ35" s="13">
        <f t="shared" si="13"/>
        <v>205.36392601397159</v>
      </c>
      <c r="AR35" s="13">
        <f t="shared" si="14"/>
        <v>214.3100406691234</v>
      </c>
      <c r="AS35" s="13">
        <f t="shared" si="15"/>
        <v>220.9592966191922</v>
      </c>
      <c r="AT35" s="5"/>
      <c r="AU35" s="13">
        <f t="shared" si="16"/>
        <v>14.969953340664569</v>
      </c>
      <c r="AV35" s="13">
        <f t="shared" si="17"/>
        <v>37.424883351661428</v>
      </c>
      <c r="AW35" s="13">
        <f t="shared" si="18"/>
        <v>57.700377257375457</v>
      </c>
      <c r="AX35" s="13">
        <f t="shared" si="19"/>
        <v>120.1695204373105</v>
      </c>
      <c r="AY35" s="13">
        <f t="shared" si="20"/>
        <v>132.75986751924336</v>
      </c>
      <c r="AZ35" s="13">
        <f t="shared" si="21"/>
        <v>147.36689975795557</v>
      </c>
      <c r="BA35" s="13">
        <f t="shared" si="22"/>
        <v>160.76995082528921</v>
      </c>
      <c r="BB35" s="13">
        <f t="shared" si="23"/>
        <v>165</v>
      </c>
      <c r="BC35" s="13">
        <f t="shared" si="24"/>
        <v>165</v>
      </c>
      <c r="BD35" s="13">
        <f t="shared" si="25"/>
        <v>165</v>
      </c>
      <c r="BE35" s="13">
        <f t="shared" si="26"/>
        <v>165</v>
      </c>
      <c r="BF35" s="13">
        <f t="shared" si="27"/>
        <v>165</v>
      </c>
    </row>
    <row r="36" spans="1:58" ht="15">
      <c r="A36" s="22">
        <v>0.9</v>
      </c>
      <c r="B36" s="11">
        <v>1203.378213096106</v>
      </c>
      <c r="C36" s="11">
        <v>1346.1619904646188</v>
      </c>
      <c r="D36" s="11">
        <v>1488.9457678331312</v>
      </c>
      <c r="E36" s="11">
        <v>1708.3560338534348</v>
      </c>
      <c r="F36" s="11">
        <v>1857.8449784651111</v>
      </c>
      <c r="G36" s="11">
        <v>2040.6527288508175</v>
      </c>
      <c r="H36" s="11">
        <v>2223.460479236524</v>
      </c>
      <c r="I36" s="11">
        <v>2401.9172633213047</v>
      </c>
      <c r="J36" s="11">
        <v>2580.374047406086</v>
      </c>
      <c r="K36" s="11">
        <v>2758.8308314908668</v>
      </c>
      <c r="L36" s="11">
        <v>2937.2876155756476</v>
      </c>
      <c r="M36" s="11">
        <v>3115.7443996604288</v>
      </c>
      <c r="N36" s="11">
        <v>3136.77039635351</v>
      </c>
      <c r="O36" s="11">
        <v>3157.7963930465912</v>
      </c>
      <c r="P36" s="11">
        <v>3178.8223897396729</v>
      </c>
      <c r="Q36" s="11">
        <v>3199.8483864327541</v>
      </c>
      <c r="S36" s="6" t="s">
        <v>9</v>
      </c>
      <c r="T36" s="6" t="s">
        <v>20</v>
      </c>
      <c r="U36" s="11">
        <v>254.69544391953639</v>
      </c>
      <c r="V36" s="11">
        <v>636.73860979884091</v>
      </c>
      <c r="W36" s="11">
        <v>930.22232459978454</v>
      </c>
      <c r="X36" s="11">
        <v>1675.4650934864881</v>
      </c>
      <c r="Y36" s="11">
        <v>1831.4805581636037</v>
      </c>
      <c r="Z36" s="11">
        <v>1980.9689430617036</v>
      </c>
      <c r="AA36" s="11">
        <v>2116.0666563908762</v>
      </c>
      <c r="AB36" s="11">
        <v>2260.8510139945424</v>
      </c>
      <c r="AC36" s="11">
        <v>2430.5420677699203</v>
      </c>
      <c r="AD36" s="11">
        <v>2580.374047406086</v>
      </c>
      <c r="AE36" s="11">
        <v>2676.1659118224125</v>
      </c>
      <c r="AF36" s="11">
        <v>2753.0773892242737</v>
      </c>
      <c r="AG36" s="5"/>
      <c r="AH36" s="13">
        <f t="shared" si="28"/>
        <v>21.776460455120365</v>
      </c>
      <c r="AI36" s="13">
        <f t="shared" si="5"/>
        <v>54.441151137800894</v>
      </c>
      <c r="AJ36" s="13">
        <f t="shared" si="6"/>
        <v>79.534008753281583</v>
      </c>
      <c r="AK36" s="13">
        <f t="shared" si="7"/>
        <v>143.25226549309474</v>
      </c>
      <c r="AL36" s="13">
        <f t="shared" si="8"/>
        <v>156.59158772298812</v>
      </c>
      <c r="AM36" s="13">
        <f t="shared" si="9"/>
        <v>169.37284463177565</v>
      </c>
      <c r="AN36" s="13">
        <f t="shared" si="10"/>
        <v>180.92369912141993</v>
      </c>
      <c r="AO36" s="13">
        <f t="shared" si="11"/>
        <v>193.30276169653339</v>
      </c>
      <c r="AP36" s="13">
        <f t="shared" si="12"/>
        <v>207.81134679432819</v>
      </c>
      <c r="AQ36" s="13">
        <f t="shared" si="13"/>
        <v>220.62198105322037</v>
      </c>
      <c r="AR36" s="13">
        <f t="shared" si="14"/>
        <v>228.81218546081627</v>
      </c>
      <c r="AS36" s="13">
        <f t="shared" si="15"/>
        <v>235.3881167786754</v>
      </c>
      <c r="AT36" s="5"/>
      <c r="AU36" s="13">
        <f t="shared" si="16"/>
        <v>21.776460455120365</v>
      </c>
      <c r="AV36" s="13">
        <f t="shared" si="17"/>
        <v>54.441151137800894</v>
      </c>
      <c r="AW36" s="13">
        <f t="shared" si="18"/>
        <v>79.534008753281583</v>
      </c>
      <c r="AX36" s="13">
        <f t="shared" si="19"/>
        <v>143.25226549309474</v>
      </c>
      <c r="AY36" s="13">
        <f t="shared" si="20"/>
        <v>156.59158772298812</v>
      </c>
      <c r="AZ36" s="13">
        <f t="shared" si="21"/>
        <v>165</v>
      </c>
      <c r="BA36" s="13">
        <f t="shared" si="22"/>
        <v>165</v>
      </c>
      <c r="BB36" s="13">
        <f t="shared" si="23"/>
        <v>165</v>
      </c>
      <c r="BC36" s="13">
        <f t="shared" si="24"/>
        <v>165</v>
      </c>
      <c r="BD36" s="13">
        <f t="shared" si="25"/>
        <v>165</v>
      </c>
      <c r="BE36" s="13">
        <f t="shared" si="26"/>
        <v>165</v>
      </c>
      <c r="BF36" s="13">
        <f t="shared" si="27"/>
        <v>165</v>
      </c>
    </row>
    <row r="37" spans="1:58" ht="15.75" thickBot="1">
      <c r="A37" s="23">
        <v>0.95</v>
      </c>
      <c r="B37" s="11">
        <v>1266.7393123794654</v>
      </c>
      <c r="C37" s="11">
        <v>1416.5968429368656</v>
      </c>
      <c r="D37" s="11">
        <v>1566.4543734942656</v>
      </c>
      <c r="E37" s="11">
        <v>1782.0270570293992</v>
      </c>
      <c r="F37" s="11">
        <v>1937.6224202745511</v>
      </c>
      <c r="G37" s="11">
        <v>2137.2784374906705</v>
      </c>
      <c r="H37" s="11">
        <v>2336.9344547067899</v>
      </c>
      <c r="I37" s="11">
        <v>2506.5501832646009</v>
      </c>
      <c r="J37" s="11">
        <v>2676.1659118224125</v>
      </c>
      <c r="K37" s="11">
        <v>2845.7816403802235</v>
      </c>
      <c r="L37" s="11">
        <v>3015.3973689380346</v>
      </c>
      <c r="M37" s="11">
        <v>3185.0130974958461</v>
      </c>
      <c r="N37" s="11">
        <v>3205.438892951528</v>
      </c>
      <c r="O37" s="11">
        <v>3225.8646884072105</v>
      </c>
      <c r="P37" s="11">
        <v>3246.2904838628929</v>
      </c>
      <c r="Q37" s="11">
        <v>3266.7162793185748</v>
      </c>
      <c r="S37" s="6" t="s">
        <v>10</v>
      </c>
      <c r="T37" s="6" t="s">
        <v>20</v>
      </c>
      <c r="U37" s="11">
        <v>334.30371426404855</v>
      </c>
      <c r="V37" s="11">
        <v>835.75928566012135</v>
      </c>
      <c r="W37" s="11">
        <v>1185.5864356630141</v>
      </c>
      <c r="X37" s="11">
        <v>1945.4387198699296</v>
      </c>
      <c r="Y37" s="11">
        <v>2110.2141277980454</v>
      </c>
      <c r="Z37" s="11">
        <v>2238.3484152701258</v>
      </c>
      <c r="AA37" s="11">
        <v>2351.7830107315867</v>
      </c>
      <c r="AB37" s="11">
        <v>2474.7153267631497</v>
      </c>
      <c r="AC37" s="11">
        <v>2618.3055030578698</v>
      </c>
      <c r="AD37" s="11">
        <v>2758.8308314908668</v>
      </c>
      <c r="AE37" s="11">
        <v>2845.7816403802235</v>
      </c>
      <c r="AF37" s="11">
        <v>2921.602512836917</v>
      </c>
      <c r="AG37" s="5"/>
      <c r="AH37" s="13">
        <f t="shared" si="28"/>
        <v>28.582967569576152</v>
      </c>
      <c r="AI37" s="13">
        <f t="shared" si="5"/>
        <v>71.457418923940381</v>
      </c>
      <c r="AJ37" s="13">
        <f t="shared" si="6"/>
        <v>101.36764024918772</v>
      </c>
      <c r="AK37" s="13">
        <f t="shared" si="7"/>
        <v>166.33501054887898</v>
      </c>
      <c r="AL37" s="13">
        <f t="shared" si="8"/>
        <v>180.42330792673289</v>
      </c>
      <c r="AM37" s="13">
        <f t="shared" si="9"/>
        <v>191.37878950559576</v>
      </c>
      <c r="AN37" s="13">
        <f t="shared" si="10"/>
        <v>201.07744741755067</v>
      </c>
      <c r="AO37" s="13">
        <f t="shared" si="11"/>
        <v>211.58816043824933</v>
      </c>
      <c r="AP37" s="13">
        <f t="shared" si="12"/>
        <v>223.86512051144788</v>
      </c>
      <c r="AQ37" s="13">
        <f t="shared" si="13"/>
        <v>235.88003609246908</v>
      </c>
      <c r="AR37" s="13">
        <f t="shared" si="14"/>
        <v>243.31433025250911</v>
      </c>
      <c r="AS37" s="13">
        <f t="shared" si="15"/>
        <v>249.7970148475564</v>
      </c>
      <c r="AT37" s="5"/>
      <c r="AU37" s="13">
        <f t="shared" si="16"/>
        <v>28.582967569576152</v>
      </c>
      <c r="AV37" s="13">
        <f t="shared" si="17"/>
        <v>71.457418923940381</v>
      </c>
      <c r="AW37" s="13">
        <f t="shared" si="18"/>
        <v>101.36764024918772</v>
      </c>
      <c r="AX37" s="13">
        <f t="shared" si="19"/>
        <v>165</v>
      </c>
      <c r="AY37" s="13">
        <f t="shared" si="20"/>
        <v>165</v>
      </c>
      <c r="AZ37" s="13">
        <f t="shared" si="21"/>
        <v>165</v>
      </c>
      <c r="BA37" s="13">
        <f t="shared" si="22"/>
        <v>165</v>
      </c>
      <c r="BB37" s="13">
        <f t="shared" si="23"/>
        <v>165</v>
      </c>
      <c r="BC37" s="13">
        <f t="shared" si="24"/>
        <v>165</v>
      </c>
      <c r="BD37" s="13">
        <f t="shared" si="25"/>
        <v>165</v>
      </c>
      <c r="BE37" s="13">
        <f t="shared" si="26"/>
        <v>165</v>
      </c>
      <c r="BF37" s="13">
        <f t="shared" si="27"/>
        <v>165</v>
      </c>
    </row>
    <row r="38" spans="1:58" ht="15">
      <c r="A38" s="17" t="s">
        <v>59</v>
      </c>
      <c r="B38" s="11">
        <v>1316.1850515494959</v>
      </c>
      <c r="C38" s="11">
        <v>1477.559812363922</v>
      </c>
      <c r="D38" s="11">
        <v>1638.5820987058105</v>
      </c>
      <c r="E38" s="11">
        <v>1851.6989210758122</v>
      </c>
      <c r="F38" s="11">
        <v>2016.9907435296495</v>
      </c>
      <c r="G38" s="11">
        <v>2216.0970674313389</v>
      </c>
      <c r="H38" s="11">
        <v>2415.2948031611404</v>
      </c>
      <c r="I38" s="11">
        <v>2584.3192587040021</v>
      </c>
      <c r="J38" s="11">
        <v>2753.0773892242737</v>
      </c>
      <c r="K38" s="11">
        <v>2921.602512836917</v>
      </c>
      <c r="L38" s="11">
        <v>3089.922612533127</v>
      </c>
      <c r="M38" s="11">
        <v>3258.0613629475906</v>
      </c>
      <c r="N38" s="11">
        <v>3267.7013830505457</v>
      </c>
      <c r="O38" s="11">
        <v>3277.3290287455702</v>
      </c>
      <c r="P38" s="11">
        <v>3286.9445135771912</v>
      </c>
      <c r="Q38" s="11">
        <v>3296.5480462045316</v>
      </c>
      <c r="S38" s="6" t="s">
        <v>11</v>
      </c>
      <c r="T38" s="6" t="s">
        <v>20</v>
      </c>
      <c r="U38" s="11">
        <v>413.91198460856072</v>
      </c>
      <c r="V38" s="11">
        <v>1034.7799615214017</v>
      </c>
      <c r="W38" s="11">
        <v>1440.9505467262434</v>
      </c>
      <c r="X38" s="11">
        <v>2215.4123462533712</v>
      </c>
      <c r="Y38" s="11">
        <v>2388.9476974324871</v>
      </c>
      <c r="Z38" s="11">
        <v>2495.7278874785479</v>
      </c>
      <c r="AA38" s="11">
        <v>2587.4993650722968</v>
      </c>
      <c r="AB38" s="11">
        <v>2688.5796395317566</v>
      </c>
      <c r="AC38" s="11">
        <v>2806.0689383458193</v>
      </c>
      <c r="AD38" s="11">
        <v>2937.2876155756476</v>
      </c>
      <c r="AE38" s="11">
        <v>3015.3973689380346</v>
      </c>
      <c r="AF38" s="11">
        <v>3089.922612533127</v>
      </c>
      <c r="AG38" s="5"/>
      <c r="AH38" s="13">
        <f t="shared" si="28"/>
        <v>35.389474684031946</v>
      </c>
      <c r="AI38" s="13">
        <f t="shared" si="5"/>
        <v>88.473686710079846</v>
      </c>
      <c r="AJ38" s="13">
        <f t="shared" si="6"/>
        <v>123.20127174509382</v>
      </c>
      <c r="AK38" s="13">
        <f t="shared" si="7"/>
        <v>189.41775560466326</v>
      </c>
      <c r="AL38" s="13">
        <f t="shared" si="8"/>
        <v>204.25502813047765</v>
      </c>
      <c r="AM38" s="13">
        <f t="shared" si="9"/>
        <v>213.38473437941587</v>
      </c>
      <c r="AN38" s="13">
        <f t="shared" si="10"/>
        <v>221.23119571368142</v>
      </c>
      <c r="AO38" s="13">
        <f t="shared" si="11"/>
        <v>229.87355917996521</v>
      </c>
      <c r="AP38" s="13">
        <f t="shared" si="12"/>
        <v>239.91889422856755</v>
      </c>
      <c r="AQ38" s="13">
        <f t="shared" si="13"/>
        <v>251.13809113171786</v>
      </c>
      <c r="AR38" s="13">
        <f t="shared" si="14"/>
        <v>257.81647504420198</v>
      </c>
      <c r="AS38" s="13">
        <f t="shared" si="15"/>
        <v>264.18838337158235</v>
      </c>
      <c r="AT38" s="5"/>
      <c r="AU38" s="13">
        <f t="shared" si="16"/>
        <v>35.389474684031946</v>
      </c>
      <c r="AV38" s="13">
        <f t="shared" si="17"/>
        <v>88.473686710079846</v>
      </c>
      <c r="AW38" s="13">
        <f t="shared" si="18"/>
        <v>123.20127174509382</v>
      </c>
      <c r="AX38" s="13">
        <f t="shared" si="19"/>
        <v>165</v>
      </c>
      <c r="AY38" s="13">
        <f t="shared" si="20"/>
        <v>165</v>
      </c>
      <c r="AZ38" s="13">
        <f t="shared" si="21"/>
        <v>165</v>
      </c>
      <c r="BA38" s="13">
        <f t="shared" si="22"/>
        <v>165</v>
      </c>
      <c r="BB38" s="13">
        <f t="shared" si="23"/>
        <v>165</v>
      </c>
      <c r="BC38" s="13">
        <f t="shared" si="24"/>
        <v>165</v>
      </c>
      <c r="BD38" s="13">
        <f t="shared" si="25"/>
        <v>165</v>
      </c>
      <c r="BE38" s="13">
        <f t="shared" si="26"/>
        <v>165</v>
      </c>
      <c r="BF38" s="13">
        <f t="shared" si="27"/>
        <v>165</v>
      </c>
    </row>
    <row r="39" spans="1:58" ht="15">
      <c r="S39" s="6" t="s">
        <v>12</v>
      </c>
      <c r="T39" s="6" t="s">
        <v>20</v>
      </c>
      <c r="U39" s="11">
        <v>493.52025495307294</v>
      </c>
      <c r="V39" s="11">
        <v>1233.8006373826822</v>
      </c>
      <c r="W39" s="11">
        <v>1696.3146577894729</v>
      </c>
      <c r="X39" s="11">
        <v>2485.3859726368128</v>
      </c>
      <c r="Y39" s="11">
        <v>2667.6812670669283</v>
      </c>
      <c r="Z39" s="11">
        <v>2753.1073596869696</v>
      </c>
      <c r="AA39" s="11">
        <v>2823.2157194130068</v>
      </c>
      <c r="AB39" s="11">
        <v>2902.4439523003639</v>
      </c>
      <c r="AC39" s="11">
        <v>2993.8323736337688</v>
      </c>
      <c r="AD39" s="11">
        <v>3115.7443996604288</v>
      </c>
      <c r="AE39" s="11">
        <v>3185.0130974958461</v>
      </c>
      <c r="AF39" s="11">
        <v>3258.0613629475906</v>
      </c>
      <c r="AG39" s="5"/>
      <c r="AH39" s="13">
        <f t="shared" si="28"/>
        <v>42.195981798487736</v>
      </c>
      <c r="AI39" s="13">
        <f t="shared" si="5"/>
        <v>105.48995449621931</v>
      </c>
      <c r="AJ39" s="13">
        <f t="shared" si="6"/>
        <v>145.03490324099994</v>
      </c>
      <c r="AK39" s="13">
        <f t="shared" si="7"/>
        <v>212.5005006604475</v>
      </c>
      <c r="AL39" s="13">
        <f t="shared" si="8"/>
        <v>228.08674833422239</v>
      </c>
      <c r="AM39" s="13">
        <f t="shared" si="9"/>
        <v>235.3906792532359</v>
      </c>
      <c r="AN39" s="13">
        <f t="shared" si="10"/>
        <v>241.38494400981207</v>
      </c>
      <c r="AO39" s="13">
        <f t="shared" si="11"/>
        <v>248.15895792168112</v>
      </c>
      <c r="AP39" s="13">
        <f t="shared" si="12"/>
        <v>255.97266794568725</v>
      </c>
      <c r="AQ39" s="13">
        <f t="shared" si="13"/>
        <v>266.39614617096669</v>
      </c>
      <c r="AR39" s="13">
        <f t="shared" si="14"/>
        <v>272.31861983589482</v>
      </c>
      <c r="AS39" s="13">
        <f t="shared" si="15"/>
        <v>278.56424653201901</v>
      </c>
      <c r="AT39" s="5"/>
      <c r="AU39" s="13">
        <f t="shared" si="16"/>
        <v>42.195981798487736</v>
      </c>
      <c r="AV39" s="13">
        <f t="shared" si="17"/>
        <v>105.48995449621931</v>
      </c>
      <c r="AW39" s="13">
        <f t="shared" si="18"/>
        <v>145.03490324099994</v>
      </c>
      <c r="AX39" s="13">
        <f t="shared" si="19"/>
        <v>165</v>
      </c>
      <c r="AY39" s="13">
        <f t="shared" si="20"/>
        <v>165</v>
      </c>
      <c r="AZ39" s="13">
        <f t="shared" si="21"/>
        <v>165</v>
      </c>
      <c r="BA39" s="13">
        <f t="shared" si="22"/>
        <v>165</v>
      </c>
      <c r="BB39" s="13">
        <f t="shared" si="23"/>
        <v>165</v>
      </c>
      <c r="BC39" s="13">
        <f t="shared" si="24"/>
        <v>165</v>
      </c>
      <c r="BD39" s="13">
        <f t="shared" si="25"/>
        <v>165</v>
      </c>
      <c r="BE39" s="13">
        <f t="shared" si="26"/>
        <v>165</v>
      </c>
      <c r="BF39" s="13">
        <f t="shared" si="27"/>
        <v>165</v>
      </c>
    </row>
    <row r="40" spans="1:58" ht="15">
      <c r="S40" s="6" t="s">
        <v>13</v>
      </c>
      <c r="T40" s="6" t="s">
        <v>20</v>
      </c>
      <c r="U40" s="11">
        <v>566.0443150758673</v>
      </c>
      <c r="V40" s="11">
        <v>1415.1107876896683</v>
      </c>
      <c r="W40" s="11">
        <v>1867.2843474939962</v>
      </c>
      <c r="X40" s="11">
        <v>2546.0098700254075</v>
      </c>
      <c r="Y40" s="11">
        <v>2692.6457377119273</v>
      </c>
      <c r="Z40" s="11">
        <v>2773.9683996814542</v>
      </c>
      <c r="AA40" s="11">
        <v>2843.4077124652895</v>
      </c>
      <c r="AB40" s="11">
        <v>2922.5368984104452</v>
      </c>
      <c r="AC40" s="11">
        <v>3014.4912728016484</v>
      </c>
      <c r="AD40" s="11">
        <v>3136.77039635351</v>
      </c>
      <c r="AE40" s="11">
        <v>3205.438892951528</v>
      </c>
      <c r="AF40" s="11">
        <v>3267.7013830505457</v>
      </c>
      <c r="AG40" s="5"/>
      <c r="AH40" s="13">
        <f t="shared" si="28"/>
        <v>48.396788938986653</v>
      </c>
      <c r="AI40" s="13">
        <f t="shared" si="5"/>
        <v>120.99197234746664</v>
      </c>
      <c r="AJ40" s="13">
        <f t="shared" si="6"/>
        <v>159.65281171073664</v>
      </c>
      <c r="AK40" s="13">
        <f t="shared" si="7"/>
        <v>217.68384388717237</v>
      </c>
      <c r="AL40" s="13">
        <f t="shared" si="8"/>
        <v>230.22121057436979</v>
      </c>
      <c r="AM40" s="13">
        <f t="shared" si="9"/>
        <v>237.17429817276437</v>
      </c>
      <c r="AN40" s="13">
        <f t="shared" si="10"/>
        <v>243.11135941578226</v>
      </c>
      <c r="AO40" s="13">
        <f t="shared" si="11"/>
        <v>249.87690481409308</v>
      </c>
      <c r="AP40" s="13">
        <f t="shared" si="12"/>
        <v>257.73900382454093</v>
      </c>
      <c r="AQ40" s="13">
        <f t="shared" si="13"/>
        <v>268.1938688882251</v>
      </c>
      <c r="AR40" s="13">
        <f t="shared" si="14"/>
        <v>274.06502534735563</v>
      </c>
      <c r="AS40" s="13">
        <f t="shared" si="15"/>
        <v>279.38846825082169</v>
      </c>
      <c r="AT40" s="5"/>
      <c r="AU40" s="13">
        <f t="shared" si="16"/>
        <v>48.396788938986653</v>
      </c>
      <c r="AV40" s="13">
        <f t="shared" si="17"/>
        <v>120.99197234746664</v>
      </c>
      <c r="AW40" s="13">
        <f t="shared" si="18"/>
        <v>159.65281171073664</v>
      </c>
      <c r="AX40" s="13">
        <f t="shared" si="19"/>
        <v>165</v>
      </c>
      <c r="AY40" s="13">
        <f t="shared" si="20"/>
        <v>165</v>
      </c>
      <c r="AZ40" s="13">
        <f t="shared" si="21"/>
        <v>165</v>
      </c>
      <c r="BA40" s="13">
        <f t="shared" si="22"/>
        <v>165</v>
      </c>
      <c r="BB40" s="13">
        <f t="shared" si="23"/>
        <v>165</v>
      </c>
      <c r="BC40" s="13">
        <f t="shared" si="24"/>
        <v>165</v>
      </c>
      <c r="BD40" s="13">
        <f t="shared" si="25"/>
        <v>165</v>
      </c>
      <c r="BE40" s="13">
        <f t="shared" si="26"/>
        <v>165</v>
      </c>
      <c r="BF40" s="13">
        <f t="shared" si="27"/>
        <v>165</v>
      </c>
    </row>
    <row r="41" spans="1:58" ht="15">
      <c r="S41" s="6" t="s">
        <v>14</v>
      </c>
      <c r="T41" s="6" t="s">
        <v>20</v>
      </c>
      <c r="U41" s="11">
        <v>638.56837519866178</v>
      </c>
      <c r="V41" s="11">
        <v>1596.4209379966544</v>
      </c>
      <c r="W41" s="11">
        <v>2038.2540371985192</v>
      </c>
      <c r="X41" s="11">
        <v>2606.6337674140023</v>
      </c>
      <c r="Y41" s="11">
        <v>2717.6102083569267</v>
      </c>
      <c r="Z41" s="11">
        <v>2794.8294396759384</v>
      </c>
      <c r="AA41" s="11">
        <v>2863.5997055175726</v>
      </c>
      <c r="AB41" s="11">
        <v>2942.6298445205266</v>
      </c>
      <c r="AC41" s="11">
        <v>3035.1501719695279</v>
      </c>
      <c r="AD41" s="11">
        <v>3157.7963930465912</v>
      </c>
      <c r="AE41" s="11">
        <v>3225.8646884072105</v>
      </c>
      <c r="AF41" s="11">
        <v>3277.3290287455702</v>
      </c>
      <c r="AG41" s="5"/>
      <c r="AH41" s="13">
        <f t="shared" si="28"/>
        <v>54.597596079485577</v>
      </c>
      <c r="AI41" s="13">
        <f t="shared" si="5"/>
        <v>136.49399019871396</v>
      </c>
      <c r="AJ41" s="13">
        <f t="shared" si="6"/>
        <v>174.27072018047338</v>
      </c>
      <c r="AK41" s="13">
        <f t="shared" si="7"/>
        <v>222.86718711389722</v>
      </c>
      <c r="AL41" s="13">
        <f t="shared" si="8"/>
        <v>232.35567281451722</v>
      </c>
      <c r="AM41" s="13">
        <f t="shared" si="9"/>
        <v>238.95791709229275</v>
      </c>
      <c r="AN41" s="13">
        <f t="shared" si="10"/>
        <v>244.83777482175245</v>
      </c>
      <c r="AO41" s="13">
        <f t="shared" si="11"/>
        <v>251.59485170650507</v>
      </c>
      <c r="AP41" s="13">
        <f t="shared" si="12"/>
        <v>259.50533970339467</v>
      </c>
      <c r="AQ41" s="13">
        <f t="shared" si="13"/>
        <v>269.99159160548356</v>
      </c>
      <c r="AR41" s="13">
        <f t="shared" si="14"/>
        <v>275.81143085881649</v>
      </c>
      <c r="AS41" s="13">
        <f t="shared" si="15"/>
        <v>280.21163195774625</v>
      </c>
      <c r="AT41" s="5"/>
      <c r="AU41" s="13">
        <f t="shared" si="16"/>
        <v>54.597596079485577</v>
      </c>
      <c r="AV41" s="13">
        <f t="shared" si="17"/>
        <v>136.49399019871396</v>
      </c>
      <c r="AW41" s="13">
        <f t="shared" si="18"/>
        <v>165</v>
      </c>
      <c r="AX41" s="13">
        <f t="shared" si="19"/>
        <v>165</v>
      </c>
      <c r="AY41" s="13">
        <f t="shared" si="20"/>
        <v>165</v>
      </c>
      <c r="AZ41" s="13">
        <f t="shared" si="21"/>
        <v>165</v>
      </c>
      <c r="BA41" s="13">
        <f t="shared" si="22"/>
        <v>165</v>
      </c>
      <c r="BB41" s="13">
        <f t="shared" si="23"/>
        <v>165</v>
      </c>
      <c r="BC41" s="13">
        <f t="shared" si="24"/>
        <v>165</v>
      </c>
      <c r="BD41" s="13">
        <f t="shared" si="25"/>
        <v>165</v>
      </c>
      <c r="BE41" s="13">
        <f t="shared" si="26"/>
        <v>165</v>
      </c>
      <c r="BF41" s="13">
        <f t="shared" si="27"/>
        <v>165</v>
      </c>
    </row>
    <row r="42" spans="1:58" ht="15">
      <c r="S42" s="6" t="s">
        <v>15</v>
      </c>
      <c r="T42" s="6" t="s">
        <v>20</v>
      </c>
      <c r="U42" s="11">
        <v>711.09243532145626</v>
      </c>
      <c r="V42" s="11">
        <v>1777.7310883036405</v>
      </c>
      <c r="W42" s="11">
        <v>2209.2237269030425</v>
      </c>
      <c r="X42" s="11">
        <v>2667.2576648025974</v>
      </c>
      <c r="Y42" s="11">
        <v>2742.5746790019257</v>
      </c>
      <c r="Z42" s="11">
        <v>2815.690479670423</v>
      </c>
      <c r="AA42" s="11">
        <v>2883.7916985698557</v>
      </c>
      <c r="AB42" s="11">
        <v>2962.7227906306075</v>
      </c>
      <c r="AC42" s="11">
        <v>3055.809071137407</v>
      </c>
      <c r="AD42" s="11">
        <v>3178.8223897396729</v>
      </c>
      <c r="AE42" s="11">
        <v>3246.2904838628929</v>
      </c>
      <c r="AF42" s="11">
        <v>3286.9445135771912</v>
      </c>
      <c r="AG42" s="5"/>
      <c r="AH42" s="13">
        <f t="shared" si="28"/>
        <v>60.798403219984515</v>
      </c>
      <c r="AI42" s="13">
        <f t="shared" si="5"/>
        <v>151.99600804996126</v>
      </c>
      <c r="AJ42" s="13">
        <f t="shared" si="6"/>
        <v>188.88862865021014</v>
      </c>
      <c r="AK42" s="13">
        <f t="shared" si="7"/>
        <v>228.05053034062209</v>
      </c>
      <c r="AL42" s="13">
        <f t="shared" si="8"/>
        <v>234.49013505466468</v>
      </c>
      <c r="AM42" s="13">
        <f t="shared" si="9"/>
        <v>240.74153601182118</v>
      </c>
      <c r="AN42" s="13">
        <f t="shared" si="10"/>
        <v>246.56419022772269</v>
      </c>
      <c r="AO42" s="13">
        <f t="shared" si="11"/>
        <v>253.31279859891697</v>
      </c>
      <c r="AP42" s="13">
        <f t="shared" si="12"/>
        <v>261.27167558224829</v>
      </c>
      <c r="AQ42" s="13">
        <f t="shared" si="13"/>
        <v>271.78931432274203</v>
      </c>
      <c r="AR42" s="13">
        <f t="shared" si="14"/>
        <v>277.55783637027741</v>
      </c>
      <c r="AS42" s="13">
        <f t="shared" si="15"/>
        <v>281.03375591084983</v>
      </c>
      <c r="AT42" s="5"/>
      <c r="AU42" s="13">
        <f t="shared" si="16"/>
        <v>60.798403219984515</v>
      </c>
      <c r="AV42" s="13">
        <f t="shared" si="17"/>
        <v>151.99600804996126</v>
      </c>
      <c r="AW42" s="13">
        <f t="shared" si="18"/>
        <v>165</v>
      </c>
      <c r="AX42" s="13">
        <f t="shared" si="19"/>
        <v>165</v>
      </c>
      <c r="AY42" s="13">
        <f t="shared" si="20"/>
        <v>165</v>
      </c>
      <c r="AZ42" s="13">
        <f t="shared" si="21"/>
        <v>165</v>
      </c>
      <c r="BA42" s="13">
        <f t="shared" si="22"/>
        <v>165</v>
      </c>
      <c r="BB42" s="13">
        <f t="shared" si="23"/>
        <v>165</v>
      </c>
      <c r="BC42" s="13">
        <f t="shared" si="24"/>
        <v>165</v>
      </c>
      <c r="BD42" s="13">
        <f t="shared" si="25"/>
        <v>165</v>
      </c>
      <c r="BE42" s="13">
        <f t="shared" si="26"/>
        <v>165</v>
      </c>
      <c r="BF42" s="13">
        <f t="shared" si="27"/>
        <v>165</v>
      </c>
    </row>
    <row r="43" spans="1:58" ht="15">
      <c r="S43" s="6" t="s">
        <v>16</v>
      </c>
      <c r="T43" s="6" t="s">
        <v>20</v>
      </c>
      <c r="U43" s="11">
        <v>783.61649544425063</v>
      </c>
      <c r="V43" s="11">
        <v>1959.0412386106266</v>
      </c>
      <c r="W43" s="11">
        <v>2380.1934166075657</v>
      </c>
      <c r="X43" s="11">
        <v>2727.8815621911922</v>
      </c>
      <c r="Y43" s="11">
        <v>2767.5391496469247</v>
      </c>
      <c r="Z43" s="11">
        <v>2836.5515196649076</v>
      </c>
      <c r="AA43" s="11">
        <v>2903.9836916221384</v>
      </c>
      <c r="AB43" s="11">
        <v>2982.8157367406889</v>
      </c>
      <c r="AC43" s="11">
        <v>3076.4679703052866</v>
      </c>
      <c r="AD43" s="11">
        <v>3199.8483864327541</v>
      </c>
      <c r="AE43" s="11">
        <v>3266.7162793185748</v>
      </c>
      <c r="AF43" s="11">
        <v>3296.5480462045316</v>
      </c>
      <c r="AG43" s="5"/>
      <c r="AH43" s="13">
        <f t="shared" si="28"/>
        <v>66.999210360483431</v>
      </c>
      <c r="AI43" s="13">
        <f t="shared" si="5"/>
        <v>167.49802590120856</v>
      </c>
      <c r="AJ43" s="13">
        <f t="shared" si="6"/>
        <v>203.50653711994684</v>
      </c>
      <c r="AK43" s="13">
        <f t="shared" si="7"/>
        <v>233.23387356734696</v>
      </c>
      <c r="AL43" s="13">
        <f t="shared" si="8"/>
        <v>236.62459729481208</v>
      </c>
      <c r="AM43" s="13">
        <f t="shared" si="9"/>
        <v>242.52515493134959</v>
      </c>
      <c r="AN43" s="13">
        <f t="shared" si="10"/>
        <v>248.29060563369285</v>
      </c>
      <c r="AO43" s="13">
        <f t="shared" si="11"/>
        <v>255.03074549132887</v>
      </c>
      <c r="AP43" s="13">
        <f t="shared" si="12"/>
        <v>263.03801146110203</v>
      </c>
      <c r="AQ43" s="13">
        <f t="shared" si="13"/>
        <v>273.5870370400005</v>
      </c>
      <c r="AR43" s="13">
        <f t="shared" si="14"/>
        <v>279.30424188173811</v>
      </c>
      <c r="AS43" s="13">
        <f t="shared" si="15"/>
        <v>281.85485795048749</v>
      </c>
      <c r="AT43" s="5"/>
      <c r="AU43" s="13">
        <f t="shared" si="16"/>
        <v>66.999210360483431</v>
      </c>
      <c r="AV43" s="13">
        <f t="shared" si="17"/>
        <v>165</v>
      </c>
      <c r="AW43" s="13">
        <f t="shared" si="18"/>
        <v>165</v>
      </c>
      <c r="AX43" s="13">
        <f t="shared" si="19"/>
        <v>165</v>
      </c>
      <c r="AY43" s="13">
        <f t="shared" si="20"/>
        <v>165</v>
      </c>
      <c r="AZ43" s="13">
        <f t="shared" si="21"/>
        <v>165</v>
      </c>
      <c r="BA43" s="13">
        <f t="shared" si="22"/>
        <v>165</v>
      </c>
      <c r="BB43" s="13">
        <f t="shared" si="23"/>
        <v>165</v>
      </c>
      <c r="BC43" s="13">
        <f t="shared" si="24"/>
        <v>165</v>
      </c>
      <c r="BD43" s="13">
        <f t="shared" si="25"/>
        <v>165</v>
      </c>
      <c r="BE43" s="13">
        <f t="shared" si="26"/>
        <v>165</v>
      </c>
      <c r="BF43" s="13">
        <f t="shared" si="27"/>
        <v>165</v>
      </c>
    </row>
    <row r="44" spans="1:58" ht="15">
      <c r="S44" s="6" t="s">
        <v>17</v>
      </c>
      <c r="T44" s="6" t="s">
        <v>20</v>
      </c>
      <c r="U44" s="11"/>
      <c r="V44" s="11"/>
      <c r="W44" s="11"/>
      <c r="X44" s="11"/>
      <c r="Y44" s="11"/>
      <c r="Z44" s="11"/>
      <c r="AA44" s="11"/>
      <c r="AB44" s="11"/>
      <c r="AC44" s="11"/>
      <c r="AD44" s="11"/>
      <c r="AE44" s="11"/>
      <c r="AF44" s="11"/>
      <c r="AG44" s="5"/>
      <c r="AH44" s="13"/>
      <c r="AI44" s="13"/>
      <c r="AJ44" s="13"/>
      <c r="AK44" s="13"/>
      <c r="AL44" s="13"/>
      <c r="AM44" s="13"/>
      <c r="AN44" s="13"/>
      <c r="AO44" s="13"/>
      <c r="AP44" s="13"/>
      <c r="AQ44" s="13"/>
      <c r="AR44" s="13"/>
      <c r="AS44" s="13"/>
      <c r="AT44" s="5"/>
      <c r="AU44" s="13"/>
      <c r="AV44" s="13"/>
      <c r="AW44" s="13"/>
      <c r="AX44" s="13"/>
      <c r="AY44" s="13"/>
      <c r="AZ44" s="13"/>
      <c r="BA44" s="13"/>
      <c r="BB44" s="13"/>
      <c r="BC44" s="13"/>
      <c r="BD44" s="13"/>
      <c r="BE44" s="13"/>
      <c r="BF44" s="13"/>
    </row>
    <row r="45" spans="1:58" ht="15">
      <c r="S45" s="6" t="s">
        <v>18</v>
      </c>
      <c r="T45" s="6" t="s">
        <v>20</v>
      </c>
      <c r="U45" s="11"/>
      <c r="V45" s="11"/>
      <c r="W45" s="11"/>
      <c r="X45" s="11"/>
      <c r="Y45" s="11"/>
      <c r="Z45" s="11"/>
      <c r="AA45" s="11"/>
      <c r="AB45" s="11"/>
      <c r="AC45" s="11"/>
      <c r="AD45" s="11"/>
      <c r="AE45" s="11"/>
      <c r="AF45" s="11"/>
      <c r="AG45" s="5"/>
      <c r="AH45" s="13"/>
      <c r="AI45" s="13"/>
      <c r="AJ45" s="13"/>
      <c r="AK45" s="13"/>
      <c r="AL45" s="13"/>
      <c r="AM45" s="13"/>
      <c r="AN45" s="13"/>
      <c r="AO45" s="13"/>
      <c r="AP45" s="13"/>
      <c r="AQ45" s="13"/>
      <c r="AR45" s="13"/>
      <c r="AS45" s="13"/>
      <c r="AT45" s="5"/>
      <c r="AU45" s="13"/>
      <c r="AV45" s="13"/>
      <c r="AW45" s="13"/>
      <c r="AX45" s="13"/>
      <c r="AY45" s="13"/>
      <c r="AZ45" s="13"/>
      <c r="BA45" s="13"/>
      <c r="BB45" s="13"/>
      <c r="BC45" s="13"/>
      <c r="BD45" s="13"/>
      <c r="BE45" s="13"/>
      <c r="BF45" s="13"/>
    </row>
    <row r="46" spans="1:58">
      <c r="S46" s="6" t="s">
        <v>23</v>
      </c>
      <c r="T46" s="6" t="s">
        <v>20</v>
      </c>
      <c r="U46" s="7"/>
      <c r="V46" s="7"/>
      <c r="W46" s="7"/>
      <c r="X46" s="7"/>
      <c r="Y46" s="7"/>
      <c r="Z46" s="7"/>
      <c r="AA46" s="7"/>
      <c r="AB46" s="7"/>
      <c r="AC46" s="7"/>
      <c r="AD46" s="7"/>
      <c r="AE46" s="7"/>
      <c r="AF46" s="7"/>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row>
    <row r="47" spans="1:58">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row>
    <row r="48" spans="1:58">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row>
    <row r="49" spans="1:58" ht="14.25">
      <c r="A49" s="25" t="s">
        <v>60</v>
      </c>
      <c r="B49" s="26"/>
      <c r="C49" s="26"/>
      <c r="D49" s="26" t="s">
        <v>61</v>
      </c>
      <c r="E49" s="26"/>
      <c r="F49" s="26"/>
      <c r="G49" s="26"/>
      <c r="H49" s="26"/>
      <c r="I49" s="26"/>
      <c r="J49" s="26"/>
      <c r="K49" s="26"/>
      <c r="L49" s="26"/>
      <c r="M49" s="26"/>
      <c r="N49" s="26"/>
      <c r="O49" s="26"/>
      <c r="P49" s="26"/>
      <c r="Q49" s="26"/>
      <c r="R49" s="26"/>
      <c r="S49" s="296" t="s">
        <v>29</v>
      </c>
      <c r="T49" s="296"/>
      <c r="U49" s="296"/>
      <c r="V49" s="296"/>
      <c r="W49" s="296"/>
      <c r="X49" s="296"/>
      <c r="Y49" s="296"/>
      <c r="Z49" s="296"/>
      <c r="AA49" s="296"/>
      <c r="AB49" s="296"/>
      <c r="AC49" s="296"/>
      <c r="AD49" s="296"/>
      <c r="AE49" s="296"/>
      <c r="AF49" s="296"/>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row>
    <row r="50" spans="1:58" ht="14.25">
      <c r="A50" s="27" t="s">
        <v>62</v>
      </c>
      <c r="B50" s="28" t="s">
        <v>3</v>
      </c>
      <c r="C50" s="28" t="s">
        <v>4</v>
      </c>
      <c r="D50" s="28" t="s">
        <v>5</v>
      </c>
      <c r="E50" s="28" t="s">
        <v>6</v>
      </c>
      <c r="F50" s="28" t="s">
        <v>7</v>
      </c>
      <c r="G50" s="28" t="s">
        <v>8</v>
      </c>
      <c r="H50" s="28" t="s">
        <v>9</v>
      </c>
      <c r="I50" s="28" t="s">
        <v>10</v>
      </c>
      <c r="J50" s="28" t="s">
        <v>11</v>
      </c>
      <c r="K50" s="28" t="s">
        <v>12</v>
      </c>
      <c r="L50" s="28" t="s">
        <v>13</v>
      </c>
      <c r="M50" s="28" t="s">
        <v>14</v>
      </c>
      <c r="N50" s="28" t="s">
        <v>15</v>
      </c>
      <c r="O50" s="28" t="s">
        <v>16</v>
      </c>
      <c r="P50" s="28" t="s">
        <v>17</v>
      </c>
      <c r="Q50" s="28" t="s">
        <v>18</v>
      </c>
      <c r="R50" s="29" t="s">
        <v>63</v>
      </c>
      <c r="S50" s="297" t="s">
        <v>0</v>
      </c>
      <c r="T50" s="297"/>
      <c r="U50" s="10" t="s">
        <v>25</v>
      </c>
      <c r="V50" s="10">
        <v>10</v>
      </c>
      <c r="W50" s="10">
        <v>20</v>
      </c>
      <c r="X50" s="10">
        <v>30</v>
      </c>
      <c r="Y50" s="10">
        <v>40</v>
      </c>
      <c r="Z50" s="10">
        <v>50</v>
      </c>
      <c r="AA50" s="10">
        <v>60</v>
      </c>
      <c r="AB50" s="10">
        <v>70</v>
      </c>
      <c r="AC50" s="10">
        <v>80</v>
      </c>
      <c r="AD50" s="10">
        <v>90</v>
      </c>
      <c r="AE50" s="10" t="s">
        <v>24</v>
      </c>
      <c r="AF50" s="10">
        <v>100</v>
      </c>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row>
    <row r="51" spans="1:58" ht="14.25">
      <c r="A51" s="30">
        <v>0</v>
      </c>
      <c r="B51" s="31">
        <v>298.25521090501172</v>
      </c>
      <c r="C51" s="31">
        <v>395.16049713035085</v>
      </c>
      <c r="D51" s="31">
        <v>492.06578335569003</v>
      </c>
      <c r="E51" s="31">
        <v>614.63781036227613</v>
      </c>
      <c r="F51" s="31">
        <v>737.20983736886205</v>
      </c>
      <c r="G51" s="31">
        <v>842.25619880900865</v>
      </c>
      <c r="H51" s="31">
        <v>947.30256024915536</v>
      </c>
      <c r="I51" s="31">
        <v>1052.348921689302</v>
      </c>
      <c r="J51" s="31">
        <v>1157.3952831294487</v>
      </c>
      <c r="K51" s="31">
        <v>1262.4416445695952</v>
      </c>
      <c r="L51" s="31">
        <v>1351.9984765748238</v>
      </c>
      <c r="M51" s="31">
        <v>1441.5553085800523</v>
      </c>
      <c r="N51" s="31">
        <v>1531.1121405852807</v>
      </c>
      <c r="O51" s="31">
        <v>1620.6689725905094</v>
      </c>
      <c r="P51" s="31">
        <f t="shared" ref="P51:P62" si="29">K51</f>
        <v>1262.4416445695952</v>
      </c>
      <c r="Q51" s="31">
        <f t="shared" ref="Q51:Q62" si="30">P51*0.5</f>
        <v>631.22082228479758</v>
      </c>
      <c r="R51" s="31">
        <v>0</v>
      </c>
      <c r="S51" s="2" t="s">
        <v>1</v>
      </c>
      <c r="T51" s="2" t="s">
        <v>27</v>
      </c>
      <c r="U51" s="4"/>
      <c r="V51" s="4"/>
      <c r="W51" s="4"/>
      <c r="X51" s="4"/>
      <c r="Y51" s="4"/>
      <c r="Z51" s="4"/>
      <c r="AA51" s="4"/>
      <c r="AB51" s="4"/>
      <c r="AC51" s="4"/>
      <c r="AD51" s="4"/>
      <c r="AE51" s="4"/>
      <c r="AF51" s="4"/>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row>
    <row r="52" spans="1:58" ht="14.25">
      <c r="A52" s="30">
        <v>0.05</v>
      </c>
      <c r="B52" s="31">
        <v>298.25521090501172</v>
      </c>
      <c r="C52" s="31">
        <v>395.16049713035085</v>
      </c>
      <c r="D52" s="31">
        <v>492.06578335569003</v>
      </c>
      <c r="E52" s="31">
        <v>614.63781036227613</v>
      </c>
      <c r="F52" s="31">
        <v>737.20983736886205</v>
      </c>
      <c r="G52" s="31">
        <v>842.25619880900865</v>
      </c>
      <c r="H52" s="31">
        <v>947.30256024915536</v>
      </c>
      <c r="I52" s="31">
        <v>1052.348921689302</v>
      </c>
      <c r="J52" s="31">
        <v>1157.3952831294487</v>
      </c>
      <c r="K52" s="31">
        <v>1262.4416445695952</v>
      </c>
      <c r="L52" s="31">
        <v>1351.9984765748238</v>
      </c>
      <c r="M52" s="31">
        <v>1441.5553085800523</v>
      </c>
      <c r="N52" s="31">
        <v>1531.1121405852807</v>
      </c>
      <c r="O52" s="31">
        <v>1620.6689725905094</v>
      </c>
      <c r="P52" s="31">
        <f t="shared" si="29"/>
        <v>1262.4416445695952</v>
      </c>
      <c r="Q52" s="31">
        <f t="shared" si="30"/>
        <v>631.22082228479758</v>
      </c>
      <c r="R52" s="31">
        <v>0</v>
      </c>
      <c r="S52" s="2" t="s">
        <v>2</v>
      </c>
      <c r="T52" s="2" t="s">
        <v>27</v>
      </c>
      <c r="U52" s="4"/>
      <c r="V52" s="4"/>
      <c r="W52" s="4"/>
      <c r="X52" s="4"/>
      <c r="Y52" s="4"/>
      <c r="Z52" s="4"/>
      <c r="AA52" s="4"/>
      <c r="AB52" s="4"/>
      <c r="AC52" s="4"/>
      <c r="AD52" s="4"/>
      <c r="AE52" s="4"/>
      <c r="AF52" s="4"/>
    </row>
    <row r="53" spans="1:58" ht="14.25">
      <c r="A53" s="30">
        <v>0.1</v>
      </c>
      <c r="B53" s="31">
        <v>298.25521090501172</v>
      </c>
      <c r="C53" s="31">
        <v>395.16049713035085</v>
      </c>
      <c r="D53" s="31">
        <v>492.06578335569003</v>
      </c>
      <c r="E53" s="31">
        <v>614.63781036227613</v>
      </c>
      <c r="F53" s="31">
        <v>737.20983736886205</v>
      </c>
      <c r="G53" s="31">
        <v>842.25619880900865</v>
      </c>
      <c r="H53" s="31">
        <v>947.30256024915536</v>
      </c>
      <c r="I53" s="31">
        <v>1052.348921689302</v>
      </c>
      <c r="J53" s="31">
        <v>1157.3952831294487</v>
      </c>
      <c r="K53" s="31">
        <v>1262.4416445695952</v>
      </c>
      <c r="L53" s="31">
        <v>1351.9984765748238</v>
      </c>
      <c r="M53" s="31">
        <v>1441.5553085800523</v>
      </c>
      <c r="N53" s="31">
        <v>1531.1121405852807</v>
      </c>
      <c r="O53" s="31">
        <v>1620.6689725905094</v>
      </c>
      <c r="P53" s="31">
        <f t="shared" si="29"/>
        <v>1262.4416445695952</v>
      </c>
      <c r="Q53" s="31">
        <f t="shared" si="30"/>
        <v>631.22082228479758</v>
      </c>
      <c r="R53" s="31">
        <v>0</v>
      </c>
      <c r="S53" s="2" t="s">
        <v>3</v>
      </c>
      <c r="T53" s="2" t="s">
        <v>27</v>
      </c>
      <c r="U53" s="31">
        <v>298.25521090501172</v>
      </c>
      <c r="V53" s="31">
        <v>298.25521090501172</v>
      </c>
      <c r="W53" s="31">
        <v>287.60595045179167</v>
      </c>
      <c r="X53" s="31">
        <v>275.51712081388473</v>
      </c>
      <c r="Y53" s="31">
        <v>253.74237749935432</v>
      </c>
      <c r="Z53" s="31">
        <v>232.34605379268086</v>
      </c>
      <c r="AA53" s="31">
        <v>185.32542672053646</v>
      </c>
      <c r="AB53" s="31">
        <v>135.53228123662055</v>
      </c>
      <c r="AC53" s="31">
        <v>83.205902831114074</v>
      </c>
      <c r="AD53" s="31">
        <v>42.725664864796371</v>
      </c>
      <c r="AE53" s="31">
        <v>21.636049442909954</v>
      </c>
      <c r="AF53" s="4"/>
      <c r="AH53" s="13">
        <f>U53*0.7*95/1000</f>
        <v>19.83397152518328</v>
      </c>
      <c r="AI53" s="13">
        <f t="shared" ref="AI53:AR57" si="31">V53*0.7*95/1000</f>
        <v>19.83397152518328</v>
      </c>
      <c r="AJ53" s="13">
        <f t="shared" si="31"/>
        <v>19.125795705044144</v>
      </c>
      <c r="AK53" s="13">
        <f t="shared" si="31"/>
        <v>18.321888534123335</v>
      </c>
      <c r="AL53" s="13">
        <f t="shared" si="31"/>
        <v>16.873868103707061</v>
      </c>
      <c r="AM53" s="13">
        <f t="shared" si="31"/>
        <v>15.451012577213277</v>
      </c>
      <c r="AN53" s="13">
        <f t="shared" si="31"/>
        <v>12.324140876915674</v>
      </c>
      <c r="AO53" s="13">
        <f t="shared" si="31"/>
        <v>9.0128967022352668</v>
      </c>
      <c r="AP53" s="13">
        <f t="shared" si="31"/>
        <v>5.533192538269085</v>
      </c>
      <c r="AQ53" s="13">
        <f t="shared" si="31"/>
        <v>2.8412567135089586</v>
      </c>
      <c r="AR53" s="13">
        <f t="shared" si="31"/>
        <v>1.4387972879535118</v>
      </c>
      <c r="AS53" s="13">
        <f t="shared" ref="AS53:AS66" si="32">AF53*0.9*95/1000</f>
        <v>0</v>
      </c>
      <c r="AT53" s="5"/>
      <c r="AU53" s="13"/>
      <c r="AV53" s="13"/>
      <c r="AW53" s="13"/>
      <c r="AX53" s="13"/>
      <c r="AY53" s="13"/>
      <c r="AZ53" s="13"/>
      <c r="BA53" s="13"/>
      <c r="BB53" s="13"/>
      <c r="BC53" s="13"/>
      <c r="BD53" s="13"/>
      <c r="BE53" s="13"/>
      <c r="BF53" s="13"/>
    </row>
    <row r="54" spans="1:58" ht="14.25">
      <c r="A54" s="30">
        <v>0.2</v>
      </c>
      <c r="B54" s="31">
        <v>287.60595045179167</v>
      </c>
      <c r="C54" s="31">
        <v>381.77968913475564</v>
      </c>
      <c r="D54" s="31">
        <v>475.95342781771967</v>
      </c>
      <c r="E54" s="31">
        <v>594.00307995124581</v>
      </c>
      <c r="F54" s="31">
        <v>712.05273208477183</v>
      </c>
      <c r="G54" s="31">
        <v>821.51349580909118</v>
      </c>
      <c r="H54" s="31">
        <v>930.9742595334103</v>
      </c>
      <c r="I54" s="31">
        <v>1040.4350232577297</v>
      </c>
      <c r="J54" s="31">
        <v>1149.895786982049</v>
      </c>
      <c r="K54" s="31">
        <v>1259.3565507063681</v>
      </c>
      <c r="L54" s="31">
        <v>1342.2681911550346</v>
      </c>
      <c r="M54" s="31">
        <v>1425.1798316037014</v>
      </c>
      <c r="N54" s="31">
        <v>1508.0914720523676</v>
      </c>
      <c r="O54" s="31">
        <v>1591.0031125010341</v>
      </c>
      <c r="P54" s="31">
        <f t="shared" si="29"/>
        <v>1259.3565507063681</v>
      </c>
      <c r="Q54" s="31">
        <f t="shared" si="30"/>
        <v>629.67827535318406</v>
      </c>
      <c r="R54" s="31">
        <v>0</v>
      </c>
      <c r="S54" s="2" t="s">
        <v>4</v>
      </c>
      <c r="T54" s="2" t="s">
        <v>27</v>
      </c>
      <c r="U54" s="31">
        <v>395.16049713035085</v>
      </c>
      <c r="V54" s="31">
        <v>395.16049713035085</v>
      </c>
      <c r="W54" s="31">
        <v>381.77968913475564</v>
      </c>
      <c r="X54" s="31">
        <v>366.45338339099038</v>
      </c>
      <c r="Y54" s="31">
        <v>338.44008027288731</v>
      </c>
      <c r="Z54" s="31">
        <v>310.9388752519431</v>
      </c>
      <c r="AA54" s="31">
        <v>248.89604925501544</v>
      </c>
      <c r="AB54" s="31">
        <v>183.20485569960789</v>
      </c>
      <c r="AC54" s="31">
        <v>114.18102084697432</v>
      </c>
      <c r="AD54" s="31">
        <v>58.952315369606964</v>
      </c>
      <c r="AE54" s="31">
        <v>30.178503827447848</v>
      </c>
      <c r="AF54" s="4"/>
      <c r="AH54" s="13">
        <f>U54*0.7*95/1000</f>
        <v>26.278173059168335</v>
      </c>
      <c r="AI54" s="13">
        <f t="shared" si="31"/>
        <v>26.278173059168335</v>
      </c>
      <c r="AJ54" s="13">
        <f t="shared" si="31"/>
        <v>25.388349327461253</v>
      </c>
      <c r="AK54" s="13">
        <f t="shared" si="31"/>
        <v>24.369149995500862</v>
      </c>
      <c r="AL54" s="13">
        <f t="shared" si="31"/>
        <v>22.506265338147003</v>
      </c>
      <c r="AM54" s="13">
        <f t="shared" si="31"/>
        <v>20.677435204254216</v>
      </c>
      <c r="AN54" s="13">
        <f t="shared" si="31"/>
        <v>16.551587275458527</v>
      </c>
      <c r="AO54" s="13">
        <f t="shared" si="31"/>
        <v>12.183122904023923</v>
      </c>
      <c r="AP54" s="13">
        <f t="shared" si="31"/>
        <v>7.593037886323792</v>
      </c>
      <c r="AQ54" s="13">
        <f t="shared" si="31"/>
        <v>3.9203289720788623</v>
      </c>
      <c r="AR54" s="13">
        <f t="shared" si="31"/>
        <v>2.0068705045252817</v>
      </c>
      <c r="AS54" s="13">
        <f t="shared" si="32"/>
        <v>0</v>
      </c>
      <c r="AT54" s="5"/>
      <c r="AU54" s="13"/>
      <c r="AV54" s="13"/>
      <c r="AW54" s="13"/>
      <c r="AX54" s="13"/>
      <c r="AY54" s="13"/>
      <c r="AZ54" s="13"/>
      <c r="BA54" s="13"/>
      <c r="BB54" s="13"/>
      <c r="BC54" s="13"/>
      <c r="BD54" s="13"/>
      <c r="BE54" s="13"/>
      <c r="BF54" s="13"/>
    </row>
    <row r="55" spans="1:58" ht="14.25">
      <c r="A55" s="30">
        <v>0.3</v>
      </c>
      <c r="B55" s="31">
        <v>275.51712081388473</v>
      </c>
      <c r="C55" s="31">
        <v>366.45338339099038</v>
      </c>
      <c r="D55" s="31">
        <v>457.38964596809615</v>
      </c>
      <c r="E55" s="31">
        <v>569.87480409477814</v>
      </c>
      <c r="F55" s="31">
        <v>682.35996222146002</v>
      </c>
      <c r="G55" s="31">
        <v>796.0481967649398</v>
      </c>
      <c r="H55" s="31">
        <v>909.7364313084197</v>
      </c>
      <c r="I55" s="31">
        <v>1023.4246658518995</v>
      </c>
      <c r="J55" s="31">
        <v>1137.1129003953793</v>
      </c>
      <c r="K55" s="31">
        <v>1250.8011349388589</v>
      </c>
      <c r="L55" s="31">
        <v>1325.3594259980093</v>
      </c>
      <c r="M55" s="31">
        <v>1399.9177170571597</v>
      </c>
      <c r="N55" s="31">
        <v>1474.4760081163101</v>
      </c>
      <c r="O55" s="31">
        <v>1549.0342991754603</v>
      </c>
      <c r="P55" s="31">
        <f t="shared" si="29"/>
        <v>1250.8011349388589</v>
      </c>
      <c r="Q55" s="31">
        <f t="shared" si="30"/>
        <v>625.40056746942946</v>
      </c>
      <c r="R55" s="31">
        <v>0</v>
      </c>
      <c r="S55" s="2" t="s">
        <v>5</v>
      </c>
      <c r="T55" s="2" t="s">
        <v>27</v>
      </c>
      <c r="U55" s="31">
        <v>492.06578335569003</v>
      </c>
      <c r="V55" s="31">
        <v>492.06578335569003</v>
      </c>
      <c r="W55" s="31">
        <v>475.95342781771967</v>
      </c>
      <c r="X55" s="31">
        <v>457.38964596809615</v>
      </c>
      <c r="Y55" s="31">
        <v>423.1377830464204</v>
      </c>
      <c r="Z55" s="31">
        <v>389.53169671120526</v>
      </c>
      <c r="AA55" s="31">
        <v>312.46667178949446</v>
      </c>
      <c r="AB55" s="31">
        <v>230.8774301625952</v>
      </c>
      <c r="AC55" s="31">
        <v>145.15613886283458</v>
      </c>
      <c r="AD55" s="31">
        <v>75.178965874417557</v>
      </c>
      <c r="AE55" s="31">
        <v>38.720958211985746</v>
      </c>
      <c r="AF55" s="4"/>
      <c r="AH55" s="13">
        <f>U55*0.7*95/1000</f>
        <v>32.72237459315339</v>
      </c>
      <c r="AI55" s="13">
        <f t="shared" si="31"/>
        <v>32.72237459315339</v>
      </c>
      <c r="AJ55" s="13">
        <f t="shared" si="31"/>
        <v>31.650902949878358</v>
      </c>
      <c r="AK55" s="13">
        <f t="shared" si="31"/>
        <v>30.416411456878393</v>
      </c>
      <c r="AL55" s="13">
        <f t="shared" si="31"/>
        <v>28.138662572586952</v>
      </c>
      <c r="AM55" s="13">
        <f t="shared" si="31"/>
        <v>25.903857831295145</v>
      </c>
      <c r="AN55" s="13">
        <f t="shared" si="31"/>
        <v>20.779033674001379</v>
      </c>
      <c r="AO55" s="13">
        <f t="shared" si="31"/>
        <v>15.353349105812578</v>
      </c>
      <c r="AP55" s="13">
        <f t="shared" si="31"/>
        <v>9.652883234378498</v>
      </c>
      <c r="AQ55" s="13">
        <f t="shared" si="31"/>
        <v>4.9994012306487674</v>
      </c>
      <c r="AR55" s="13">
        <f t="shared" si="31"/>
        <v>2.5749437210970516</v>
      </c>
      <c r="AS55" s="13">
        <f t="shared" si="32"/>
        <v>0</v>
      </c>
      <c r="AT55" s="5"/>
      <c r="AU55" s="13"/>
      <c r="AV55" s="13"/>
      <c r="AW55" s="13"/>
      <c r="AX55" s="13"/>
      <c r="AY55" s="13"/>
      <c r="AZ55" s="13"/>
      <c r="BA55" s="13"/>
      <c r="BB55" s="13"/>
      <c r="BC55" s="13"/>
      <c r="BD55" s="13"/>
      <c r="BE55" s="13"/>
      <c r="BF55" s="13"/>
    </row>
    <row r="56" spans="1:58" ht="14.25">
      <c r="A56" s="30">
        <v>0.4</v>
      </c>
      <c r="B56" s="31">
        <v>253.74237749935432</v>
      </c>
      <c r="C56" s="31">
        <v>338.44008027288731</v>
      </c>
      <c r="D56" s="31">
        <v>423.1377830464204</v>
      </c>
      <c r="E56" s="31">
        <v>533.69218536524522</v>
      </c>
      <c r="F56" s="31">
        <v>644.24658768407005</v>
      </c>
      <c r="G56" s="31">
        <v>753.78839948860775</v>
      </c>
      <c r="H56" s="31">
        <v>863.33021129314545</v>
      </c>
      <c r="I56" s="31">
        <v>972.87202309768315</v>
      </c>
      <c r="J56" s="31">
        <v>1082.413834902221</v>
      </c>
      <c r="K56" s="31">
        <v>1191.9556467067587</v>
      </c>
      <c r="L56" s="31">
        <v>1262.7083400046056</v>
      </c>
      <c r="M56" s="31">
        <v>1333.4610333024523</v>
      </c>
      <c r="N56" s="31">
        <v>1404.2137266002994</v>
      </c>
      <c r="O56" s="31">
        <v>1474.9664198981461</v>
      </c>
      <c r="P56" s="31">
        <f t="shared" si="29"/>
        <v>1191.9556467067587</v>
      </c>
      <c r="Q56" s="31">
        <f t="shared" si="30"/>
        <v>595.97782335337934</v>
      </c>
      <c r="R56" s="31">
        <v>0</v>
      </c>
      <c r="S56" s="3" t="s">
        <v>6</v>
      </c>
      <c r="T56" s="2" t="s">
        <v>27</v>
      </c>
      <c r="U56" s="31">
        <v>614.63781036227613</v>
      </c>
      <c r="V56" s="31">
        <v>614.63781036227613</v>
      </c>
      <c r="W56" s="31">
        <v>594.00307995124581</v>
      </c>
      <c r="X56" s="31">
        <v>569.87480409477814</v>
      </c>
      <c r="Y56" s="31">
        <v>533.69218536524522</v>
      </c>
      <c r="Z56" s="31">
        <v>498.5774457251627</v>
      </c>
      <c r="AA56" s="31">
        <v>404.78178356901486</v>
      </c>
      <c r="AB56" s="31">
        <v>305.25132822652506</v>
      </c>
      <c r="AC56" s="31">
        <v>200.75633593049545</v>
      </c>
      <c r="AD56" s="31">
        <v>105.41347375121731</v>
      </c>
      <c r="AE56" s="31">
        <v>55.741399084113212</v>
      </c>
      <c r="AF56" s="4"/>
      <c r="AH56" s="13">
        <f>U56*0.7*95/1000</f>
        <v>40.873414389091359</v>
      </c>
      <c r="AI56" s="13">
        <f t="shared" si="31"/>
        <v>40.873414389091359</v>
      </c>
      <c r="AJ56" s="13">
        <f t="shared" si="31"/>
        <v>39.501204816757841</v>
      </c>
      <c r="AK56" s="13">
        <f t="shared" si="31"/>
        <v>37.896674472302742</v>
      </c>
      <c r="AL56" s="13">
        <f t="shared" si="31"/>
        <v>35.4905303267888</v>
      </c>
      <c r="AM56" s="13">
        <f t="shared" si="31"/>
        <v>33.155400140723323</v>
      </c>
      <c r="AN56" s="13">
        <f t="shared" si="31"/>
        <v>26.917988607339485</v>
      </c>
      <c r="AO56" s="13">
        <f t="shared" si="31"/>
        <v>20.299213327063914</v>
      </c>
      <c r="AP56" s="13">
        <f t="shared" si="31"/>
        <v>13.350296339377946</v>
      </c>
      <c r="AQ56" s="13">
        <f t="shared" si="31"/>
        <v>7.0099960044559513</v>
      </c>
      <c r="AR56" s="13">
        <f t="shared" si="31"/>
        <v>3.7068030390935283</v>
      </c>
      <c r="AS56" s="13">
        <f t="shared" si="32"/>
        <v>0</v>
      </c>
      <c r="AT56" s="5"/>
      <c r="AU56" s="13"/>
      <c r="AV56" s="13"/>
      <c r="AW56" s="13"/>
      <c r="AX56" s="13"/>
      <c r="AY56" s="13"/>
      <c r="AZ56" s="13"/>
      <c r="BA56" s="13"/>
      <c r="BB56" s="13"/>
      <c r="BC56" s="13"/>
      <c r="BD56" s="13"/>
      <c r="BE56" s="13"/>
      <c r="BF56" s="13"/>
    </row>
    <row r="57" spans="1:58" ht="14.25">
      <c r="A57" s="30">
        <v>0.5</v>
      </c>
      <c r="B57" s="31">
        <v>232.34605379268086</v>
      </c>
      <c r="C57" s="31">
        <v>310.9388752519431</v>
      </c>
      <c r="D57" s="31">
        <v>389.53169671120526</v>
      </c>
      <c r="E57" s="31">
        <v>498.5774457251627</v>
      </c>
      <c r="F57" s="31">
        <v>607.62319473912009</v>
      </c>
      <c r="G57" s="31">
        <v>714.00702534594825</v>
      </c>
      <c r="H57" s="31">
        <v>820.39085595277618</v>
      </c>
      <c r="I57" s="31">
        <v>926.77468655960422</v>
      </c>
      <c r="J57" s="31">
        <v>1033.1585171664324</v>
      </c>
      <c r="K57" s="31">
        <v>1139.5423477732604</v>
      </c>
      <c r="L57" s="31">
        <v>1206.831472407415</v>
      </c>
      <c r="M57" s="31">
        <v>1274.1205970415695</v>
      </c>
      <c r="N57" s="31">
        <v>1341.4097216757241</v>
      </c>
      <c r="O57" s="31">
        <v>1408.6988463098787</v>
      </c>
      <c r="P57" s="31">
        <f t="shared" si="29"/>
        <v>1139.5423477732604</v>
      </c>
      <c r="Q57" s="31">
        <f t="shared" si="30"/>
        <v>569.77117388663021</v>
      </c>
      <c r="R57" s="31">
        <v>0</v>
      </c>
      <c r="S57" s="3" t="s">
        <v>7</v>
      </c>
      <c r="T57" s="2" t="s">
        <v>27</v>
      </c>
      <c r="U57" s="31">
        <v>737.20983736886205</v>
      </c>
      <c r="V57" s="31">
        <v>737.20983736886205</v>
      </c>
      <c r="W57" s="31">
        <v>712.05273208477183</v>
      </c>
      <c r="X57" s="31">
        <v>682.35996222146002</v>
      </c>
      <c r="Y57" s="31">
        <v>644.24658768407005</v>
      </c>
      <c r="Z57" s="31">
        <v>607.62319473912009</v>
      </c>
      <c r="AA57" s="31">
        <v>497.09689534853533</v>
      </c>
      <c r="AB57" s="31">
        <v>379.62522629045498</v>
      </c>
      <c r="AC57" s="31">
        <v>256.35653299815635</v>
      </c>
      <c r="AD57" s="31">
        <v>135.64798162801705</v>
      </c>
      <c r="AE57" s="31">
        <v>72.761839956240678</v>
      </c>
      <c r="AF57" s="4"/>
      <c r="AH57" s="13">
        <f>U57*0.7*95/1000</f>
        <v>49.024454185029327</v>
      </c>
      <c r="AI57" s="13">
        <f t="shared" si="31"/>
        <v>49.024454185029327</v>
      </c>
      <c r="AJ57" s="13">
        <f t="shared" si="31"/>
        <v>47.351506683637325</v>
      </c>
      <c r="AK57" s="13">
        <f t="shared" si="31"/>
        <v>45.376937487727091</v>
      </c>
      <c r="AL57" s="13">
        <f t="shared" si="31"/>
        <v>42.842398080990655</v>
      </c>
      <c r="AM57" s="13">
        <f t="shared" si="31"/>
        <v>40.406942450151483</v>
      </c>
      <c r="AN57" s="13">
        <f t="shared" si="31"/>
        <v>33.056943540677594</v>
      </c>
      <c r="AO57" s="13">
        <f t="shared" si="31"/>
        <v>25.245077548315255</v>
      </c>
      <c r="AP57" s="13">
        <f t="shared" si="31"/>
        <v>17.047709444377396</v>
      </c>
      <c r="AQ57" s="13">
        <f t="shared" si="31"/>
        <v>9.0205907782631325</v>
      </c>
      <c r="AR57" s="13">
        <f t="shared" si="31"/>
        <v>4.8386623570900049</v>
      </c>
      <c r="AS57" s="13">
        <f t="shared" si="32"/>
        <v>0</v>
      </c>
      <c r="AT57" s="5"/>
      <c r="AU57" s="13"/>
      <c r="AV57" s="13"/>
      <c r="AW57" s="13"/>
      <c r="AX57" s="13"/>
      <c r="AY57" s="13"/>
      <c r="AZ57" s="13"/>
      <c r="BA57" s="13"/>
      <c r="BB57" s="13"/>
      <c r="BC57" s="13"/>
      <c r="BD57" s="13"/>
      <c r="BE57" s="13"/>
      <c r="BF57" s="13"/>
    </row>
    <row r="58" spans="1:58" ht="14.25">
      <c r="A58" s="30">
        <v>0.6</v>
      </c>
      <c r="B58" s="31">
        <v>185.32542672053646</v>
      </c>
      <c r="C58" s="31">
        <v>248.89604925501544</v>
      </c>
      <c r="D58" s="31">
        <v>312.46667178949446</v>
      </c>
      <c r="E58" s="31">
        <v>404.78178356901486</v>
      </c>
      <c r="F58" s="31">
        <v>497.09689534853533</v>
      </c>
      <c r="G58" s="31">
        <v>592.2771712341289</v>
      </c>
      <c r="H58" s="31">
        <v>687.45744711972259</v>
      </c>
      <c r="I58" s="31">
        <v>782.63772300531616</v>
      </c>
      <c r="J58" s="31">
        <v>877.81799889090973</v>
      </c>
      <c r="K58" s="31">
        <v>972.99827477650342</v>
      </c>
      <c r="L58" s="31">
        <v>1030.4783852187336</v>
      </c>
      <c r="M58" s="31">
        <v>1087.958495660964</v>
      </c>
      <c r="N58" s="31">
        <v>1145.4386061031944</v>
      </c>
      <c r="O58" s="31">
        <v>1202.9187165454246</v>
      </c>
      <c r="P58" s="31">
        <f t="shared" si="29"/>
        <v>972.99827477650342</v>
      </c>
      <c r="Q58" s="31">
        <f t="shared" si="30"/>
        <v>486.49913738825171</v>
      </c>
      <c r="R58" s="31">
        <v>0</v>
      </c>
      <c r="S58" s="2" t="s">
        <v>8</v>
      </c>
      <c r="T58" s="2" t="s">
        <v>27</v>
      </c>
      <c r="U58" s="31">
        <v>842.25619880900865</v>
      </c>
      <c r="V58" s="31">
        <v>842.25619880900865</v>
      </c>
      <c r="W58" s="31">
        <v>821.51349580909118</v>
      </c>
      <c r="X58" s="31">
        <v>796.0481967649398</v>
      </c>
      <c r="Y58" s="31">
        <v>753.78839948860775</v>
      </c>
      <c r="Z58" s="31">
        <v>714.00702534594825</v>
      </c>
      <c r="AA58" s="31">
        <v>592.2771712341289</v>
      </c>
      <c r="AB58" s="31">
        <v>463.39496181962096</v>
      </c>
      <c r="AC58" s="31">
        <v>328.26387760069656</v>
      </c>
      <c r="AD58" s="31">
        <v>176.70255905737432</v>
      </c>
      <c r="AE58" s="31">
        <v>97.777304464698858</v>
      </c>
      <c r="AF58" s="4"/>
      <c r="AH58" s="13">
        <f>U58*0.8*95/1000</f>
        <v>64.01147110948466</v>
      </c>
      <c r="AI58" s="13">
        <f t="shared" ref="AI58:AR61" si="33">V58*0.8*95/1000</f>
        <v>64.01147110948466</v>
      </c>
      <c r="AJ58" s="13">
        <f t="shared" si="33"/>
        <v>62.435025681490934</v>
      </c>
      <c r="AK58" s="13">
        <f t="shared" si="33"/>
        <v>60.499662954135431</v>
      </c>
      <c r="AL58" s="13">
        <f t="shared" si="33"/>
        <v>57.287918361134189</v>
      </c>
      <c r="AM58" s="13">
        <f t="shared" si="33"/>
        <v>54.264533926292067</v>
      </c>
      <c r="AN58" s="13">
        <f t="shared" si="33"/>
        <v>45.013065013793799</v>
      </c>
      <c r="AO58" s="13">
        <f t="shared" si="33"/>
        <v>35.218017098291192</v>
      </c>
      <c r="AP58" s="13">
        <f t="shared" si="33"/>
        <v>24.948054697652939</v>
      </c>
      <c r="AQ58" s="13">
        <f t="shared" si="33"/>
        <v>13.429394488360447</v>
      </c>
      <c r="AR58" s="13">
        <f t="shared" si="33"/>
        <v>7.4310751393171142</v>
      </c>
      <c r="AS58" s="13">
        <f t="shared" si="32"/>
        <v>0</v>
      </c>
      <c r="AT58" s="5"/>
      <c r="AU58" s="13"/>
      <c r="AV58" s="13"/>
      <c r="AW58" s="13"/>
      <c r="AX58" s="13"/>
      <c r="AY58" s="13"/>
      <c r="AZ58" s="13"/>
      <c r="BA58" s="13"/>
      <c r="BB58" s="13"/>
      <c r="BC58" s="13"/>
      <c r="BD58" s="13"/>
      <c r="BE58" s="13"/>
      <c r="BF58" s="13"/>
    </row>
    <row r="59" spans="1:58" ht="14.25">
      <c r="A59" s="30">
        <v>0.7</v>
      </c>
      <c r="B59" s="31">
        <v>135.53228123662055</v>
      </c>
      <c r="C59" s="31">
        <v>183.20485569960789</v>
      </c>
      <c r="D59" s="31">
        <v>230.8774301625952</v>
      </c>
      <c r="E59" s="31">
        <v>305.25132822652506</v>
      </c>
      <c r="F59" s="31">
        <v>379.62522629045498</v>
      </c>
      <c r="G59" s="31">
        <v>463.39496181962096</v>
      </c>
      <c r="H59" s="31">
        <v>547.16469734878694</v>
      </c>
      <c r="I59" s="31">
        <v>630.93443287795299</v>
      </c>
      <c r="J59" s="31">
        <v>714.70416840711903</v>
      </c>
      <c r="K59" s="31">
        <v>798.47390393628507</v>
      </c>
      <c r="L59" s="31">
        <v>845.67515589487459</v>
      </c>
      <c r="M59" s="31">
        <v>892.87640785346423</v>
      </c>
      <c r="N59" s="31">
        <v>940.07765981205375</v>
      </c>
      <c r="O59" s="31">
        <v>987.27891177064339</v>
      </c>
      <c r="P59" s="31">
        <f t="shared" si="29"/>
        <v>798.47390393628507</v>
      </c>
      <c r="Q59" s="31">
        <f t="shared" si="30"/>
        <v>399.23695196814253</v>
      </c>
      <c r="R59" s="31">
        <v>0</v>
      </c>
      <c r="S59" s="2" t="s">
        <v>9</v>
      </c>
      <c r="T59" s="2" t="s">
        <v>27</v>
      </c>
      <c r="U59" s="31">
        <v>947.30256024915536</v>
      </c>
      <c r="V59" s="31">
        <v>947.30256024915536</v>
      </c>
      <c r="W59" s="31">
        <v>930.9742595334103</v>
      </c>
      <c r="X59" s="31">
        <v>909.7364313084197</v>
      </c>
      <c r="Y59" s="31">
        <v>863.33021129314545</v>
      </c>
      <c r="Z59" s="31">
        <v>820.39085595277618</v>
      </c>
      <c r="AA59" s="31">
        <v>687.45744711972259</v>
      </c>
      <c r="AB59" s="31">
        <v>547.16469734878694</v>
      </c>
      <c r="AC59" s="31">
        <v>400.17122220323671</v>
      </c>
      <c r="AD59" s="31">
        <v>217.75713648673158</v>
      </c>
      <c r="AE59" s="31">
        <v>122.79276897315702</v>
      </c>
      <c r="AF59" s="4"/>
      <c r="AH59" s="13">
        <f>U59*0.8*95/1000</f>
        <v>71.994994578935817</v>
      </c>
      <c r="AI59" s="13">
        <f t="shared" si="33"/>
        <v>71.994994578935817</v>
      </c>
      <c r="AJ59" s="13">
        <f t="shared" si="33"/>
        <v>70.754043724539187</v>
      </c>
      <c r="AK59" s="13">
        <f t="shared" si="33"/>
        <v>69.139968779439911</v>
      </c>
      <c r="AL59" s="13">
        <f t="shared" si="33"/>
        <v>65.613096058279055</v>
      </c>
      <c r="AM59" s="13">
        <f t="shared" si="33"/>
        <v>62.349705052410997</v>
      </c>
      <c r="AN59" s="13">
        <f t="shared" si="33"/>
        <v>52.246765981098918</v>
      </c>
      <c r="AO59" s="13">
        <f t="shared" si="33"/>
        <v>41.584516998507809</v>
      </c>
      <c r="AP59" s="13">
        <f t="shared" si="33"/>
        <v>30.413012887445991</v>
      </c>
      <c r="AQ59" s="13">
        <f t="shared" si="33"/>
        <v>16.549542372991603</v>
      </c>
      <c r="AR59" s="13">
        <f t="shared" si="33"/>
        <v>9.3322504419599355</v>
      </c>
      <c r="AS59" s="13">
        <f t="shared" si="32"/>
        <v>0</v>
      </c>
      <c r="AT59" s="5"/>
      <c r="AU59" s="13"/>
      <c r="AV59" s="13"/>
      <c r="AW59" s="13"/>
      <c r="AX59" s="13"/>
      <c r="AY59" s="13"/>
      <c r="AZ59" s="13"/>
      <c r="BA59" s="13"/>
      <c r="BB59" s="13"/>
      <c r="BC59" s="13"/>
      <c r="BD59" s="13"/>
      <c r="BE59" s="13"/>
      <c r="BF59" s="13"/>
    </row>
    <row r="60" spans="1:58" ht="14.25">
      <c r="A60" s="30">
        <v>0.8</v>
      </c>
      <c r="B60" s="31">
        <v>83.205902831114074</v>
      </c>
      <c r="C60" s="31">
        <v>114.18102084697432</v>
      </c>
      <c r="D60" s="31">
        <v>145.15613886283458</v>
      </c>
      <c r="E60" s="31">
        <v>200.75633593049545</v>
      </c>
      <c r="F60" s="31">
        <v>256.35653299815635</v>
      </c>
      <c r="G60" s="31">
        <v>328.26387760069656</v>
      </c>
      <c r="H60" s="31">
        <v>400.17122220323671</v>
      </c>
      <c r="I60" s="31">
        <v>472.07856680577692</v>
      </c>
      <c r="J60" s="31">
        <v>543.98591140831718</v>
      </c>
      <c r="K60" s="31">
        <v>615.89325601085727</v>
      </c>
      <c r="L60" s="31">
        <v>652.19409873791994</v>
      </c>
      <c r="M60" s="31">
        <v>688.49494146498239</v>
      </c>
      <c r="N60" s="31">
        <v>724.79578419204483</v>
      </c>
      <c r="O60" s="31">
        <v>761.09662691910751</v>
      </c>
      <c r="P60" s="31">
        <f t="shared" si="29"/>
        <v>615.89325601085727</v>
      </c>
      <c r="Q60" s="31">
        <f t="shared" si="30"/>
        <v>307.94662800542864</v>
      </c>
      <c r="R60" s="31">
        <v>0</v>
      </c>
      <c r="S60" s="2" t="s">
        <v>10</v>
      </c>
      <c r="T60" s="2" t="s">
        <v>27</v>
      </c>
      <c r="U60" s="31">
        <v>1052.348921689302</v>
      </c>
      <c r="V60" s="31">
        <v>1052.348921689302</v>
      </c>
      <c r="W60" s="31">
        <v>1040.4350232577297</v>
      </c>
      <c r="X60" s="31">
        <v>1023.4246658518995</v>
      </c>
      <c r="Y60" s="31">
        <v>972.87202309768315</v>
      </c>
      <c r="Z60" s="31">
        <v>926.77468655960422</v>
      </c>
      <c r="AA60" s="31">
        <v>782.63772300531616</v>
      </c>
      <c r="AB60" s="31">
        <v>630.93443287795299</v>
      </c>
      <c r="AC60" s="31">
        <v>472.07856680577692</v>
      </c>
      <c r="AD60" s="31">
        <v>258.81171391608888</v>
      </c>
      <c r="AE60" s="31">
        <v>147.80823348161519</v>
      </c>
      <c r="AF60" s="4"/>
      <c r="AH60" s="13">
        <f>U60*0.8*95/1000</f>
        <v>79.978518048386945</v>
      </c>
      <c r="AI60" s="13">
        <f t="shared" si="33"/>
        <v>79.978518048386945</v>
      </c>
      <c r="AJ60" s="13">
        <f t="shared" si="33"/>
        <v>79.073061767587461</v>
      </c>
      <c r="AK60" s="13">
        <f t="shared" si="33"/>
        <v>77.780274604744363</v>
      </c>
      <c r="AL60" s="13">
        <f t="shared" si="33"/>
        <v>73.938273755423921</v>
      </c>
      <c r="AM60" s="13">
        <f t="shared" si="33"/>
        <v>70.434876178529933</v>
      </c>
      <c r="AN60" s="13">
        <f t="shared" si="33"/>
        <v>59.480466948404036</v>
      </c>
      <c r="AO60" s="13">
        <f t="shared" si="33"/>
        <v>47.951016898724433</v>
      </c>
      <c r="AP60" s="13">
        <f t="shared" si="33"/>
        <v>35.877971077239046</v>
      </c>
      <c r="AQ60" s="13">
        <f t="shared" si="33"/>
        <v>19.669690257622754</v>
      </c>
      <c r="AR60" s="13">
        <f t="shared" si="33"/>
        <v>11.233425744602755</v>
      </c>
      <c r="AS60" s="13">
        <f t="shared" si="32"/>
        <v>0</v>
      </c>
      <c r="AT60" s="5"/>
      <c r="AU60" s="13"/>
      <c r="AV60" s="13"/>
      <c r="AW60" s="13"/>
      <c r="AX60" s="13"/>
      <c r="AY60" s="13"/>
      <c r="AZ60" s="13"/>
      <c r="BA60" s="13"/>
      <c r="BB60" s="13"/>
      <c r="BC60" s="13"/>
      <c r="BD60" s="13"/>
      <c r="BE60" s="13"/>
      <c r="BF60" s="13"/>
    </row>
    <row r="61" spans="1:58" ht="14.25">
      <c r="A61" s="30">
        <v>0.9</v>
      </c>
      <c r="B61" s="31">
        <v>42.725664864796371</v>
      </c>
      <c r="C61" s="31">
        <v>58.952315369606964</v>
      </c>
      <c r="D61" s="31">
        <v>75.178965874417557</v>
      </c>
      <c r="E61" s="31">
        <v>105.41347375121731</v>
      </c>
      <c r="F61" s="31">
        <v>135.64798162801705</v>
      </c>
      <c r="G61" s="31">
        <v>176.70255905737432</v>
      </c>
      <c r="H61" s="31">
        <v>217.75713648673158</v>
      </c>
      <c r="I61" s="31">
        <v>258.81171391608888</v>
      </c>
      <c r="J61" s="31">
        <v>299.86629134544609</v>
      </c>
      <c r="K61" s="31">
        <v>340.92086877480335</v>
      </c>
      <c r="L61" s="31">
        <v>365.50914965981622</v>
      </c>
      <c r="M61" s="31">
        <v>390.09743054482908</v>
      </c>
      <c r="N61" s="31">
        <v>414.68571142984194</v>
      </c>
      <c r="O61" s="31">
        <v>439.27399231485481</v>
      </c>
      <c r="P61" s="31">
        <f t="shared" si="29"/>
        <v>340.92086877480335</v>
      </c>
      <c r="Q61" s="31">
        <f t="shared" si="30"/>
        <v>170.46043438740168</v>
      </c>
      <c r="R61" s="31">
        <v>0</v>
      </c>
      <c r="S61" s="2" t="s">
        <v>11</v>
      </c>
      <c r="T61" s="2" t="s">
        <v>27</v>
      </c>
      <c r="U61" s="31">
        <v>1157.3952831294487</v>
      </c>
      <c r="V61" s="31">
        <v>1157.3952831294487</v>
      </c>
      <c r="W61" s="31">
        <v>1149.895786982049</v>
      </c>
      <c r="X61" s="31">
        <v>1137.1129003953793</v>
      </c>
      <c r="Y61" s="31">
        <v>1082.413834902221</v>
      </c>
      <c r="Z61" s="31">
        <v>1033.1585171664324</v>
      </c>
      <c r="AA61" s="31">
        <v>877.81799889090973</v>
      </c>
      <c r="AB61" s="31">
        <v>714.70416840711903</v>
      </c>
      <c r="AC61" s="31">
        <v>543.98591140831718</v>
      </c>
      <c r="AD61" s="31">
        <v>299.86629134544609</v>
      </c>
      <c r="AE61" s="31">
        <v>172.82369799007338</v>
      </c>
      <c r="AF61" s="4"/>
      <c r="AH61" s="13">
        <f>U61*0.8*95/1000</f>
        <v>87.962041517838102</v>
      </c>
      <c r="AI61" s="13">
        <f t="shared" si="33"/>
        <v>87.962041517838102</v>
      </c>
      <c r="AJ61" s="13">
        <f t="shared" si="33"/>
        <v>87.392079810635721</v>
      </c>
      <c r="AK61" s="13">
        <f t="shared" si="33"/>
        <v>86.42058043004883</v>
      </c>
      <c r="AL61" s="13">
        <f t="shared" si="33"/>
        <v>82.263451452568802</v>
      </c>
      <c r="AM61" s="13">
        <f t="shared" si="33"/>
        <v>78.520047304648855</v>
      </c>
      <c r="AN61" s="13">
        <f t="shared" si="33"/>
        <v>66.71416791570914</v>
      </c>
      <c r="AO61" s="13">
        <f t="shared" si="33"/>
        <v>54.31751679894105</v>
      </c>
      <c r="AP61" s="13">
        <f t="shared" si="33"/>
        <v>41.342929267032112</v>
      </c>
      <c r="AQ61" s="13">
        <f t="shared" si="33"/>
        <v>22.789838142253906</v>
      </c>
      <c r="AR61" s="13">
        <f t="shared" si="33"/>
        <v>13.134601047245576</v>
      </c>
      <c r="AS61" s="13">
        <f t="shared" si="32"/>
        <v>0</v>
      </c>
      <c r="AT61" s="5"/>
      <c r="AU61" s="13"/>
      <c r="AV61" s="13"/>
      <c r="AW61" s="13"/>
      <c r="AX61" s="13"/>
      <c r="AY61" s="13"/>
      <c r="AZ61" s="13"/>
      <c r="BA61" s="13"/>
      <c r="BB61" s="13"/>
      <c r="BC61" s="13"/>
      <c r="BD61" s="13"/>
      <c r="BE61" s="13"/>
      <c r="BF61" s="13"/>
    </row>
    <row r="62" spans="1:58" ht="14.25">
      <c r="A62" s="32">
        <v>0.95</v>
      </c>
      <c r="B62" s="31">
        <v>21.636049442909954</v>
      </c>
      <c r="C62" s="31">
        <v>30.178503827447848</v>
      </c>
      <c r="D62" s="31">
        <v>38.720958211985746</v>
      </c>
      <c r="E62" s="31">
        <v>55.741399084113212</v>
      </c>
      <c r="F62" s="31">
        <v>72.761839956240678</v>
      </c>
      <c r="G62" s="31">
        <v>97.777304464698858</v>
      </c>
      <c r="H62" s="31">
        <v>122.79276897315702</v>
      </c>
      <c r="I62" s="31">
        <v>147.80823348161519</v>
      </c>
      <c r="J62" s="31">
        <v>172.82369799007338</v>
      </c>
      <c r="K62" s="31">
        <v>197.83916249853158</v>
      </c>
      <c r="L62" s="31">
        <v>216.1840186044528</v>
      </c>
      <c r="M62" s="31">
        <v>234.52887471037403</v>
      </c>
      <c r="N62" s="31">
        <v>252.87373081629528</v>
      </c>
      <c r="O62" s="31">
        <v>271.2185869222165</v>
      </c>
      <c r="P62" s="31">
        <f t="shared" si="29"/>
        <v>197.83916249853158</v>
      </c>
      <c r="Q62" s="31">
        <f t="shared" si="30"/>
        <v>98.919581249265789</v>
      </c>
      <c r="R62" s="31">
        <v>0</v>
      </c>
      <c r="S62" s="2" t="s">
        <v>12</v>
      </c>
      <c r="T62" s="2" t="s">
        <v>27</v>
      </c>
      <c r="U62" s="31">
        <v>1262.4416445695952</v>
      </c>
      <c r="V62" s="31">
        <v>1262.4416445695952</v>
      </c>
      <c r="W62" s="31">
        <v>1259.3565507063681</v>
      </c>
      <c r="X62" s="31">
        <v>1250.8011349388589</v>
      </c>
      <c r="Y62" s="31">
        <v>1191.9556467067587</v>
      </c>
      <c r="Z62" s="31">
        <v>1139.5423477732604</v>
      </c>
      <c r="AA62" s="31">
        <v>972.99827477650342</v>
      </c>
      <c r="AB62" s="31">
        <v>798.47390393628507</v>
      </c>
      <c r="AC62" s="31">
        <v>615.89325601085727</v>
      </c>
      <c r="AD62" s="31">
        <v>340.92086877480335</v>
      </c>
      <c r="AE62" s="31">
        <v>197.83916249853158</v>
      </c>
      <c r="AF62" s="4"/>
      <c r="AH62" s="13">
        <f t="shared" ref="AH62:AR66" si="34">U62*0.9*95/1000</f>
        <v>107.9387606107004</v>
      </c>
      <c r="AI62" s="13">
        <f t="shared" si="34"/>
        <v>107.9387606107004</v>
      </c>
      <c r="AJ62" s="13">
        <f t="shared" si="34"/>
        <v>107.67498508539448</v>
      </c>
      <c r="AK62" s="13">
        <f t="shared" si="34"/>
        <v>106.94349703727245</v>
      </c>
      <c r="AL62" s="13">
        <f t="shared" si="34"/>
        <v>101.91220779342787</v>
      </c>
      <c r="AM62" s="13">
        <f t="shared" si="34"/>
        <v>97.430870734613762</v>
      </c>
      <c r="AN62" s="13">
        <f t="shared" si="34"/>
        <v>83.191352493391051</v>
      </c>
      <c r="AO62" s="13">
        <f t="shared" si="34"/>
        <v>68.269518786552382</v>
      </c>
      <c r="AP62" s="13">
        <f t="shared" si="34"/>
        <v>52.658873388928299</v>
      </c>
      <c r="AQ62" s="13">
        <f t="shared" si="34"/>
        <v>29.148734280245687</v>
      </c>
      <c r="AR62" s="13">
        <f t="shared" si="34"/>
        <v>16.915248393624449</v>
      </c>
      <c r="AS62" s="13">
        <f t="shared" si="32"/>
        <v>0</v>
      </c>
      <c r="AT62" s="5"/>
      <c r="AU62" s="13"/>
      <c r="AV62" s="13"/>
      <c r="AW62" s="13"/>
      <c r="AX62" s="13"/>
      <c r="AY62" s="13"/>
      <c r="AZ62" s="13"/>
      <c r="BA62" s="13"/>
      <c r="BB62" s="13"/>
      <c r="BC62" s="13"/>
      <c r="BD62" s="13"/>
      <c r="BE62" s="13"/>
      <c r="BF62" s="13"/>
    </row>
    <row r="63" spans="1:58" ht="14.25">
      <c r="A63" s="30">
        <v>1</v>
      </c>
      <c r="B63" s="31">
        <v>0</v>
      </c>
      <c r="C63" s="31">
        <v>0</v>
      </c>
      <c r="D63" s="31">
        <v>0</v>
      </c>
      <c r="E63" s="31">
        <v>0</v>
      </c>
      <c r="F63" s="31">
        <v>0</v>
      </c>
      <c r="G63" s="31">
        <v>0</v>
      </c>
      <c r="H63" s="31">
        <v>0</v>
      </c>
      <c r="I63" s="31">
        <v>0</v>
      </c>
      <c r="J63" s="31">
        <v>0</v>
      </c>
      <c r="K63" s="31">
        <v>0</v>
      </c>
      <c r="L63" s="31">
        <v>0</v>
      </c>
      <c r="M63" s="31">
        <v>0</v>
      </c>
      <c r="N63" s="31">
        <v>0</v>
      </c>
      <c r="O63" s="31">
        <v>0</v>
      </c>
      <c r="P63" s="31">
        <v>0</v>
      </c>
      <c r="Q63" s="31">
        <v>0</v>
      </c>
      <c r="R63" s="31">
        <v>0</v>
      </c>
      <c r="S63" s="2" t="s">
        <v>13</v>
      </c>
      <c r="T63" s="2" t="s">
        <v>27</v>
      </c>
      <c r="U63" s="31">
        <v>1351.9984765748238</v>
      </c>
      <c r="V63" s="31">
        <v>1351.9984765748238</v>
      </c>
      <c r="W63" s="31">
        <v>1342.2681911550346</v>
      </c>
      <c r="X63" s="31">
        <v>1325.3594259980093</v>
      </c>
      <c r="Y63" s="31">
        <v>1262.7083400046056</v>
      </c>
      <c r="Z63" s="31">
        <v>1206.831472407415</v>
      </c>
      <c r="AA63" s="31">
        <v>1030.4783852187336</v>
      </c>
      <c r="AB63" s="31">
        <v>845.67515589487459</v>
      </c>
      <c r="AC63" s="31">
        <v>652.19409873791994</v>
      </c>
      <c r="AD63" s="31">
        <v>365.50914965981622</v>
      </c>
      <c r="AE63" s="31">
        <v>216.1840186044528</v>
      </c>
      <c r="AF63" s="4"/>
      <c r="AH63" s="13">
        <f t="shared" si="34"/>
        <v>115.59586974714743</v>
      </c>
      <c r="AI63" s="13">
        <f t="shared" si="34"/>
        <v>115.59586974714743</v>
      </c>
      <c r="AJ63" s="13">
        <f t="shared" si="34"/>
        <v>114.76393034375545</v>
      </c>
      <c r="AK63" s="13">
        <f t="shared" si="34"/>
        <v>113.31823092282981</v>
      </c>
      <c r="AL63" s="13">
        <f t="shared" si="34"/>
        <v>107.96156307039378</v>
      </c>
      <c r="AM63" s="13">
        <f t="shared" si="34"/>
        <v>103.18409089083399</v>
      </c>
      <c r="AN63" s="13">
        <f t="shared" si="34"/>
        <v>88.105901936201732</v>
      </c>
      <c r="AO63" s="13">
        <f t="shared" si="34"/>
        <v>72.305225829011775</v>
      </c>
      <c r="AP63" s="13">
        <f t="shared" si="34"/>
        <v>55.762595442092156</v>
      </c>
      <c r="AQ63" s="13">
        <f t="shared" si="34"/>
        <v>31.251032295914285</v>
      </c>
      <c r="AR63" s="13">
        <f t="shared" si="34"/>
        <v>18.483733590680714</v>
      </c>
      <c r="AS63" s="13">
        <f t="shared" si="32"/>
        <v>0</v>
      </c>
      <c r="AT63" s="5"/>
      <c r="AU63" s="13"/>
      <c r="AV63" s="13"/>
      <c r="AW63" s="13"/>
      <c r="AX63" s="13"/>
      <c r="AY63" s="13"/>
      <c r="AZ63" s="13"/>
      <c r="BA63" s="13"/>
      <c r="BB63" s="13"/>
      <c r="BC63" s="13"/>
      <c r="BD63" s="13"/>
      <c r="BE63" s="13"/>
      <c r="BF63" s="13"/>
    </row>
    <row r="64" spans="1:58" ht="14.25">
      <c r="S64" s="2" t="s">
        <v>14</v>
      </c>
      <c r="T64" s="2" t="s">
        <v>27</v>
      </c>
      <c r="U64" s="31">
        <v>1441.5553085800523</v>
      </c>
      <c r="V64" s="31">
        <v>1441.5553085800523</v>
      </c>
      <c r="W64" s="31">
        <v>1425.1798316037014</v>
      </c>
      <c r="X64" s="31">
        <v>1399.9177170571597</v>
      </c>
      <c r="Y64" s="31">
        <v>1333.4610333024523</v>
      </c>
      <c r="Z64" s="31">
        <v>1274.1205970415695</v>
      </c>
      <c r="AA64" s="31">
        <v>1087.958495660964</v>
      </c>
      <c r="AB64" s="31">
        <v>892.87640785346423</v>
      </c>
      <c r="AC64" s="31">
        <v>688.49494146498239</v>
      </c>
      <c r="AD64" s="31">
        <v>390.09743054482908</v>
      </c>
      <c r="AE64" s="31">
        <v>234.52887471037403</v>
      </c>
      <c r="AF64" s="4"/>
      <c r="AH64" s="13">
        <f t="shared" si="34"/>
        <v>123.25297888359447</v>
      </c>
      <c r="AI64" s="13">
        <f t="shared" si="34"/>
        <v>123.25297888359447</v>
      </c>
      <c r="AJ64" s="13">
        <f t="shared" si="34"/>
        <v>121.85287560211647</v>
      </c>
      <c r="AK64" s="13">
        <f t="shared" si="34"/>
        <v>119.69296480838716</v>
      </c>
      <c r="AL64" s="13">
        <f t="shared" si="34"/>
        <v>114.01091834735968</v>
      </c>
      <c r="AM64" s="13">
        <f t="shared" si="34"/>
        <v>108.93731104705418</v>
      </c>
      <c r="AN64" s="13">
        <f t="shared" si="34"/>
        <v>93.020451379012414</v>
      </c>
      <c r="AO64" s="13">
        <f t="shared" si="34"/>
        <v>76.340932871471182</v>
      </c>
      <c r="AP64" s="13">
        <f t="shared" si="34"/>
        <v>58.866317495255991</v>
      </c>
      <c r="AQ64" s="13">
        <f t="shared" si="34"/>
        <v>33.353330311582887</v>
      </c>
      <c r="AR64" s="13">
        <f t="shared" si="34"/>
        <v>20.05221878773698</v>
      </c>
      <c r="AS64" s="13">
        <f t="shared" si="32"/>
        <v>0</v>
      </c>
      <c r="AT64" s="5"/>
      <c r="AU64" s="13"/>
      <c r="AV64" s="13"/>
      <c r="AW64" s="13"/>
      <c r="AX64" s="13"/>
      <c r="AY64" s="13"/>
      <c r="AZ64" s="13"/>
      <c r="BA64" s="13"/>
      <c r="BB64" s="13"/>
      <c r="BC64" s="13"/>
      <c r="BD64" s="13"/>
      <c r="BE64" s="13"/>
      <c r="BF64" s="13"/>
    </row>
    <row r="65" spans="1:58" ht="14.25">
      <c r="S65" s="2" t="s">
        <v>15</v>
      </c>
      <c r="T65" s="2" t="s">
        <v>27</v>
      </c>
      <c r="U65" s="31">
        <v>1531.1121405852807</v>
      </c>
      <c r="V65" s="31">
        <v>1531.1121405852807</v>
      </c>
      <c r="W65" s="31">
        <v>1508.0914720523676</v>
      </c>
      <c r="X65" s="31">
        <v>1474.4760081163101</v>
      </c>
      <c r="Y65" s="31">
        <v>1404.2137266002994</v>
      </c>
      <c r="Z65" s="31">
        <v>1341.4097216757241</v>
      </c>
      <c r="AA65" s="31">
        <v>1145.4386061031944</v>
      </c>
      <c r="AB65" s="31">
        <v>940.07765981205375</v>
      </c>
      <c r="AC65" s="31">
        <v>724.79578419204483</v>
      </c>
      <c r="AD65" s="31">
        <v>414.68571142984194</v>
      </c>
      <c r="AE65" s="31">
        <v>252.87373081629528</v>
      </c>
      <c r="AF65" s="4"/>
      <c r="AH65" s="13">
        <f t="shared" si="34"/>
        <v>130.91008802004148</v>
      </c>
      <c r="AI65" s="13">
        <f t="shared" si="34"/>
        <v>130.91008802004148</v>
      </c>
      <c r="AJ65" s="13">
        <f t="shared" si="34"/>
        <v>128.94182086047743</v>
      </c>
      <c r="AK65" s="13">
        <f t="shared" si="34"/>
        <v>126.06769869394452</v>
      </c>
      <c r="AL65" s="13">
        <f t="shared" si="34"/>
        <v>120.0602736243256</v>
      </c>
      <c r="AM65" s="13">
        <f t="shared" si="34"/>
        <v>114.69053120327443</v>
      </c>
      <c r="AN65" s="13">
        <f t="shared" si="34"/>
        <v>97.935000821823124</v>
      </c>
      <c r="AO65" s="13">
        <f t="shared" si="34"/>
        <v>80.376639913930603</v>
      </c>
      <c r="AP65" s="13">
        <f t="shared" si="34"/>
        <v>61.970039548419841</v>
      </c>
      <c r="AQ65" s="13">
        <f t="shared" si="34"/>
        <v>35.455628327251489</v>
      </c>
      <c r="AR65" s="13">
        <f t="shared" si="34"/>
        <v>21.620703984793245</v>
      </c>
      <c r="AS65" s="13">
        <f t="shared" si="32"/>
        <v>0</v>
      </c>
      <c r="AT65" s="5"/>
      <c r="AU65" s="13"/>
      <c r="AV65" s="13"/>
      <c r="AW65" s="13"/>
      <c r="AX65" s="13"/>
      <c r="AY65" s="13"/>
      <c r="AZ65" s="13"/>
      <c r="BA65" s="13"/>
      <c r="BB65" s="13"/>
      <c r="BC65" s="13"/>
      <c r="BD65" s="13"/>
      <c r="BE65" s="13"/>
      <c r="BF65" s="13"/>
    </row>
    <row r="66" spans="1:58" ht="14.25">
      <c r="S66" s="2" t="s">
        <v>16</v>
      </c>
      <c r="T66" s="2" t="s">
        <v>27</v>
      </c>
      <c r="U66" s="31">
        <v>1620.6689725905094</v>
      </c>
      <c r="V66" s="31">
        <v>1620.6689725905094</v>
      </c>
      <c r="W66" s="31">
        <v>1591.0031125010341</v>
      </c>
      <c r="X66" s="31">
        <v>1549.0342991754603</v>
      </c>
      <c r="Y66" s="31">
        <v>1474.9664198981461</v>
      </c>
      <c r="Z66" s="31">
        <v>1408.6988463098787</v>
      </c>
      <c r="AA66" s="31">
        <v>1202.9187165454246</v>
      </c>
      <c r="AB66" s="31">
        <v>987.27891177064339</v>
      </c>
      <c r="AC66" s="31">
        <v>761.09662691910751</v>
      </c>
      <c r="AD66" s="31">
        <v>439.27399231485481</v>
      </c>
      <c r="AE66" s="31">
        <v>271.2185869222165</v>
      </c>
      <c r="AF66" s="4"/>
      <c r="AH66" s="13">
        <f t="shared" si="34"/>
        <v>138.56719715648859</v>
      </c>
      <c r="AI66" s="13">
        <f t="shared" si="34"/>
        <v>138.56719715648859</v>
      </c>
      <c r="AJ66" s="13">
        <f t="shared" si="34"/>
        <v>136.03076611883841</v>
      </c>
      <c r="AK66" s="13">
        <f t="shared" si="34"/>
        <v>132.44243257950185</v>
      </c>
      <c r="AL66" s="13">
        <f t="shared" si="34"/>
        <v>126.10962890129149</v>
      </c>
      <c r="AM66" s="13">
        <f t="shared" si="34"/>
        <v>120.44375135949464</v>
      </c>
      <c r="AN66" s="13">
        <f t="shared" si="34"/>
        <v>102.84955026463382</v>
      </c>
      <c r="AO66" s="13">
        <f t="shared" si="34"/>
        <v>84.41234695639001</v>
      </c>
      <c r="AP66" s="13">
        <f t="shared" si="34"/>
        <v>65.073761601583684</v>
      </c>
      <c r="AQ66" s="13">
        <f t="shared" si="34"/>
        <v>37.557926342920091</v>
      </c>
      <c r="AR66" s="13">
        <f t="shared" si="34"/>
        <v>23.18918918184951</v>
      </c>
      <c r="AS66" s="13">
        <f t="shared" si="32"/>
        <v>0</v>
      </c>
      <c r="AT66" s="5"/>
      <c r="AU66" s="13"/>
      <c r="AV66" s="13"/>
      <c r="AW66" s="13"/>
      <c r="AX66" s="13"/>
      <c r="AY66" s="13"/>
      <c r="AZ66" s="13"/>
      <c r="BA66" s="13"/>
      <c r="BB66" s="13"/>
      <c r="BC66" s="13"/>
      <c r="BD66" s="13"/>
      <c r="BE66" s="13"/>
      <c r="BF66" s="13"/>
    </row>
    <row r="67" spans="1:58">
      <c r="S67" s="2" t="s">
        <v>17</v>
      </c>
      <c r="T67" s="2" t="s">
        <v>27</v>
      </c>
      <c r="U67" s="8"/>
      <c r="V67" s="8"/>
      <c r="W67" s="8"/>
      <c r="X67" s="8"/>
      <c r="Y67" s="8"/>
      <c r="Z67" s="8"/>
      <c r="AA67" s="8"/>
      <c r="AB67" s="8"/>
      <c r="AC67" s="8"/>
      <c r="AD67" s="8"/>
      <c r="AE67" s="8"/>
      <c r="AF67" s="4"/>
    </row>
    <row r="68" spans="1:58">
      <c r="S68" s="2" t="s">
        <v>18</v>
      </c>
      <c r="T68" s="2" t="s">
        <v>27</v>
      </c>
      <c r="U68" s="8"/>
      <c r="V68" s="8"/>
      <c r="W68" s="8"/>
      <c r="X68" s="8"/>
      <c r="Y68" s="8"/>
      <c r="Z68" s="8"/>
      <c r="AA68" s="8"/>
      <c r="AB68" s="8"/>
      <c r="AC68" s="8"/>
      <c r="AD68" s="8"/>
      <c r="AE68" s="8"/>
      <c r="AF68" s="4"/>
    </row>
    <row r="69" spans="1:58">
      <c r="S69" s="1" t="s">
        <v>21</v>
      </c>
      <c r="T69" s="2" t="s">
        <v>27</v>
      </c>
      <c r="U69" s="4"/>
      <c r="V69" s="4"/>
      <c r="W69" s="4"/>
      <c r="X69" s="4"/>
      <c r="Y69" s="4"/>
      <c r="Z69" s="4"/>
      <c r="AA69" s="4"/>
      <c r="AB69" s="4"/>
      <c r="AC69" s="4"/>
      <c r="AD69" s="4"/>
      <c r="AE69" s="4"/>
      <c r="AF69" s="4"/>
    </row>
    <row r="71" spans="1:58" ht="14.25">
      <c r="A71" s="33" t="s">
        <v>64</v>
      </c>
      <c r="B71" s="34"/>
      <c r="C71" s="34"/>
      <c r="D71" s="34" t="s">
        <v>61</v>
      </c>
      <c r="E71" s="34"/>
      <c r="F71" s="34"/>
      <c r="G71" s="34"/>
      <c r="H71" s="34"/>
      <c r="I71" s="34"/>
      <c r="J71" s="34"/>
      <c r="K71" s="34"/>
      <c r="L71" s="34"/>
      <c r="M71" s="34"/>
      <c r="N71" s="34"/>
      <c r="O71" s="34"/>
      <c r="P71" s="34"/>
      <c r="Q71" s="34"/>
      <c r="R71" s="34"/>
      <c r="S71" s="296" t="s">
        <v>66</v>
      </c>
      <c r="T71" s="296"/>
      <c r="U71" s="296"/>
      <c r="V71" s="296"/>
      <c r="W71" s="296"/>
      <c r="X71" s="296"/>
      <c r="Y71" s="296"/>
      <c r="Z71" s="296"/>
      <c r="AA71" s="296"/>
      <c r="AB71" s="296"/>
      <c r="AC71" s="296"/>
      <c r="AD71" s="296"/>
      <c r="AE71" s="296"/>
      <c r="AF71" s="296"/>
    </row>
    <row r="72" spans="1:58" ht="14.25">
      <c r="A72" s="35" t="s">
        <v>62</v>
      </c>
      <c r="B72" s="36" t="s">
        <v>3</v>
      </c>
      <c r="C72" s="36" t="s">
        <v>4</v>
      </c>
      <c r="D72" s="36" t="s">
        <v>5</v>
      </c>
      <c r="E72" s="36" t="s">
        <v>6</v>
      </c>
      <c r="F72" s="36" t="s">
        <v>7</v>
      </c>
      <c r="G72" s="36" t="s">
        <v>8</v>
      </c>
      <c r="H72" s="36" t="s">
        <v>9</v>
      </c>
      <c r="I72" s="36" t="s">
        <v>10</v>
      </c>
      <c r="J72" s="36" t="s">
        <v>11</v>
      </c>
      <c r="K72" s="36" t="s">
        <v>12</v>
      </c>
      <c r="L72" s="36" t="s">
        <v>13</v>
      </c>
      <c r="M72" s="36" t="s">
        <v>14</v>
      </c>
      <c r="N72" s="36" t="s">
        <v>15</v>
      </c>
      <c r="O72" s="37" t="s">
        <v>16</v>
      </c>
      <c r="P72" s="37" t="s">
        <v>17</v>
      </c>
      <c r="Q72" s="37" t="s">
        <v>18</v>
      </c>
      <c r="R72" s="38" t="s">
        <v>65</v>
      </c>
      <c r="S72" s="297" t="s">
        <v>0</v>
      </c>
      <c r="T72" s="297"/>
      <c r="U72" s="14" t="s">
        <v>25</v>
      </c>
      <c r="V72" s="14">
        <v>10</v>
      </c>
      <c r="W72" s="14">
        <v>20</v>
      </c>
      <c r="X72" s="14">
        <v>30</v>
      </c>
      <c r="Y72" s="14">
        <v>40</v>
      </c>
      <c r="Z72" s="14">
        <v>50</v>
      </c>
      <c r="AA72" s="14">
        <v>60</v>
      </c>
      <c r="AB72" s="14">
        <v>70</v>
      </c>
      <c r="AC72" s="14">
        <v>80</v>
      </c>
      <c r="AD72" s="14">
        <v>90</v>
      </c>
      <c r="AE72" s="14" t="s">
        <v>24</v>
      </c>
      <c r="AF72" s="14">
        <v>100</v>
      </c>
    </row>
    <row r="73" spans="1:58" ht="14.25">
      <c r="A73" s="39">
        <v>0</v>
      </c>
      <c r="B73" s="40">
        <v>92.043669063893432</v>
      </c>
      <c r="C73" s="40">
        <v>193.6141687654212</v>
      </c>
      <c r="D73" s="40">
        <v>295.18466846694901</v>
      </c>
      <c r="E73" s="40">
        <v>396.75516816847676</v>
      </c>
      <c r="F73" s="40">
        <v>498.32566787000457</v>
      </c>
      <c r="G73" s="40">
        <v>593.39918645155092</v>
      </c>
      <c r="H73" s="40">
        <v>688.47270503309744</v>
      </c>
      <c r="I73" s="40">
        <v>779.93938986491639</v>
      </c>
      <c r="J73" s="40">
        <v>871.40607469673557</v>
      </c>
      <c r="K73" s="40">
        <v>962.87275952855452</v>
      </c>
      <c r="L73" s="40">
        <v>1054.3394443603734</v>
      </c>
      <c r="M73" s="40">
        <v>1145.8061291921924</v>
      </c>
      <c r="N73" s="40">
        <v>1213.2200939429629</v>
      </c>
      <c r="O73" s="40">
        <v>1280.6340586937329</v>
      </c>
      <c r="P73" s="40">
        <v>962.87275952855452</v>
      </c>
      <c r="Q73" s="40">
        <v>481.43637976427726</v>
      </c>
      <c r="R73" s="40">
        <v>0</v>
      </c>
      <c r="S73" s="2" t="s">
        <v>1</v>
      </c>
      <c r="T73" s="2" t="s">
        <v>67</v>
      </c>
      <c r="U73" s="4"/>
      <c r="V73" s="4"/>
      <c r="W73" s="4"/>
      <c r="X73" s="4"/>
      <c r="Y73" s="4"/>
      <c r="Z73" s="4"/>
      <c r="AA73" s="4"/>
      <c r="AB73" s="4"/>
      <c r="AC73" s="4"/>
      <c r="AD73" s="4"/>
      <c r="AE73" s="4"/>
      <c r="AF73" s="4"/>
    </row>
    <row r="74" spans="1:58" ht="14.25">
      <c r="A74" s="39">
        <v>0.05</v>
      </c>
      <c r="B74" s="40">
        <v>90.29045631981927</v>
      </c>
      <c r="C74" s="40">
        <v>189.92627983655603</v>
      </c>
      <c r="D74" s="40">
        <v>289.56210335329285</v>
      </c>
      <c r="E74" s="40">
        <v>389.19792687002956</v>
      </c>
      <c r="F74" s="40">
        <v>488.83375038676638</v>
      </c>
      <c r="G74" s="40">
        <v>582.09634480485477</v>
      </c>
      <c r="H74" s="40">
        <v>675.35893922294315</v>
      </c>
      <c r="I74" s="40">
        <v>765.08340148653701</v>
      </c>
      <c r="J74" s="40">
        <v>854.80786375013099</v>
      </c>
      <c r="K74" s="40">
        <v>944.53232601372486</v>
      </c>
      <c r="L74" s="40">
        <v>1034.2567882773187</v>
      </c>
      <c r="M74" s="40">
        <v>1123.9812505409125</v>
      </c>
      <c r="N74" s="40">
        <v>1190.1111397726206</v>
      </c>
      <c r="O74" s="40">
        <v>1256.2410290043283</v>
      </c>
      <c r="P74" s="40">
        <v>944.53232601372486</v>
      </c>
      <c r="Q74" s="40">
        <v>472.26616300686243</v>
      </c>
      <c r="R74" s="40">
        <v>0</v>
      </c>
      <c r="S74" s="2" t="s">
        <v>2</v>
      </c>
      <c r="T74" s="2" t="s">
        <v>67</v>
      </c>
      <c r="U74" s="4"/>
      <c r="V74" s="4"/>
      <c r="W74" s="4"/>
      <c r="X74" s="4"/>
      <c r="Y74" s="4"/>
      <c r="Z74" s="4"/>
      <c r="AA74" s="4"/>
      <c r="AB74" s="4"/>
      <c r="AC74" s="4"/>
      <c r="AD74" s="4"/>
      <c r="AE74" s="4"/>
      <c r="AF74" s="4"/>
    </row>
    <row r="75" spans="1:58" ht="14.25">
      <c r="A75" s="39">
        <v>0.1</v>
      </c>
      <c r="B75" s="40">
        <v>87.660637203708021</v>
      </c>
      <c r="C75" s="40">
        <v>184.39444644325829</v>
      </c>
      <c r="D75" s="40">
        <v>281.12825568280857</v>
      </c>
      <c r="E75" s="40">
        <v>377.8620649223588</v>
      </c>
      <c r="F75" s="40">
        <v>474.59587416190908</v>
      </c>
      <c r="G75" s="40">
        <v>565.14208233481042</v>
      </c>
      <c r="H75" s="40">
        <v>655.68829050771183</v>
      </c>
      <c r="I75" s="40">
        <v>742.79941891896794</v>
      </c>
      <c r="J75" s="40">
        <v>829.91054733022429</v>
      </c>
      <c r="K75" s="40">
        <v>917.02167574148041</v>
      </c>
      <c r="L75" s="40">
        <v>1004.1328041527365</v>
      </c>
      <c r="M75" s="40">
        <v>1091.2439325639928</v>
      </c>
      <c r="N75" s="40">
        <v>1155.4477085171075</v>
      </c>
      <c r="O75" s="40">
        <v>1219.6514844702217</v>
      </c>
      <c r="P75" s="40">
        <v>917.02167574148041</v>
      </c>
      <c r="Q75" s="40">
        <v>458.5108378707402</v>
      </c>
      <c r="R75" s="40">
        <v>0</v>
      </c>
      <c r="S75" s="2" t="s">
        <v>3</v>
      </c>
      <c r="T75" s="2" t="s">
        <v>67</v>
      </c>
      <c r="U75" s="40">
        <v>90.29045631981927</v>
      </c>
      <c r="V75" s="40">
        <v>87.660637203708021</v>
      </c>
      <c r="W75" s="40">
        <v>86.867653552892932</v>
      </c>
      <c r="X75" s="40">
        <v>85.839520148328887</v>
      </c>
      <c r="Y75" s="40">
        <v>76.564784159549134</v>
      </c>
      <c r="Z75" s="40">
        <v>67.320736367006489</v>
      </c>
      <c r="AA75" s="40">
        <v>51.279524828909949</v>
      </c>
      <c r="AB75" s="40">
        <v>34.260736301073315</v>
      </c>
      <c r="AC75" s="40">
        <v>16.344189418710361</v>
      </c>
      <c r="AD75" s="40">
        <v>7.9327271672194923</v>
      </c>
      <c r="AE75" s="40">
        <v>3.5504602299570442</v>
      </c>
      <c r="AF75" s="4"/>
      <c r="AH75" s="13">
        <f t="shared" ref="AH75:AH88" si="35">U75*0.9*95/1000</f>
        <v>7.7198340153445466</v>
      </c>
      <c r="AI75" s="13">
        <f t="shared" ref="AI75:AI88" si="36">V75*0.9*95/1000</f>
        <v>7.4949844809170365</v>
      </c>
      <c r="AJ75" s="13">
        <f t="shared" ref="AJ75:AJ88" si="37">W75*0.9*95/1000</f>
        <v>7.4271843787723455</v>
      </c>
      <c r="AK75" s="13">
        <f t="shared" ref="AK75:AK88" si="38">X75*0.9*95/1000</f>
        <v>7.3392789726821199</v>
      </c>
      <c r="AL75" s="13">
        <f t="shared" ref="AL75:AL88" si="39">Y75*0.9*95/1000</f>
        <v>6.5462890456414513</v>
      </c>
      <c r="AM75" s="13">
        <f t="shared" ref="AM75:AM88" si="40">Z75*0.9*95/1000</f>
        <v>5.7559229593790553</v>
      </c>
      <c r="AN75" s="13">
        <f t="shared" ref="AN75:AN88" si="41">AA75*0.9*95/1000</f>
        <v>4.3843993728718003</v>
      </c>
      <c r="AO75" s="13">
        <f t="shared" ref="AO75:AO88" si="42">AB75*0.9*95/1000</f>
        <v>2.9292929537417685</v>
      </c>
      <c r="AP75" s="13">
        <f t="shared" ref="AP75:AP88" si="43">AC75*0.9*95/1000</f>
        <v>1.3974281952997358</v>
      </c>
      <c r="AQ75" s="13">
        <f t="shared" ref="AQ75:AQ88" si="44">AD75*0.9*95/1000</f>
        <v>0.67824817279726657</v>
      </c>
      <c r="AR75" s="13">
        <f t="shared" ref="AR75:AR88" si="45">AE75*0.9*95/1000</f>
        <v>0.30356434966132728</v>
      </c>
      <c r="AS75" s="13">
        <f t="shared" ref="AS75:AS88" si="46">AF75*0.9*95/1000</f>
        <v>0</v>
      </c>
    </row>
    <row r="76" spans="1:58" ht="14.25">
      <c r="A76" s="39">
        <v>0.2</v>
      </c>
      <c r="B76" s="40">
        <v>86.867653552892932</v>
      </c>
      <c r="C76" s="40">
        <v>177.99327675257871</v>
      </c>
      <c r="D76" s="40">
        <v>269.11889995226448</v>
      </c>
      <c r="E76" s="40">
        <v>360.24452315195026</v>
      </c>
      <c r="F76" s="40">
        <v>451.37014635163604</v>
      </c>
      <c r="G76" s="40">
        <v>542.91996302186931</v>
      </c>
      <c r="H76" s="40">
        <v>634.46977969210241</v>
      </c>
      <c r="I76" s="40">
        <v>724.12484559136885</v>
      </c>
      <c r="J76" s="40">
        <v>813.77991149063519</v>
      </c>
      <c r="K76" s="40">
        <v>903.43497738990152</v>
      </c>
      <c r="L76" s="40">
        <v>993.09004328916785</v>
      </c>
      <c r="M76" s="40">
        <v>1082.7451091884343</v>
      </c>
      <c r="N76" s="40">
        <v>1149.856008629258</v>
      </c>
      <c r="O76" s="40">
        <v>1216.9669080700817</v>
      </c>
      <c r="P76" s="40">
        <v>903.43497738990152</v>
      </c>
      <c r="Q76" s="40">
        <v>451.71748869495076</v>
      </c>
      <c r="R76" s="40">
        <v>0</v>
      </c>
      <c r="S76" s="2" t="s">
        <v>4</v>
      </c>
      <c r="T76" s="2" t="s">
        <v>67</v>
      </c>
      <c r="U76" s="40">
        <v>189.92627983655603</v>
      </c>
      <c r="V76" s="40">
        <v>184.39444644325829</v>
      </c>
      <c r="W76" s="40">
        <v>177.99327675257871</v>
      </c>
      <c r="X76" s="40">
        <v>170.83900255245828</v>
      </c>
      <c r="Y76" s="40">
        <v>151.15611139801229</v>
      </c>
      <c r="Z76" s="40">
        <v>132.82304946537698</v>
      </c>
      <c r="AA76" s="40">
        <v>102.56016752051086</v>
      </c>
      <c r="AB76" s="40">
        <v>71.817174876189142</v>
      </c>
      <c r="AC76" s="40">
        <v>39.605580330916524</v>
      </c>
      <c r="AD76" s="40">
        <v>20.410257363307913</v>
      </c>
      <c r="AE76" s="40">
        <v>10.47373928997238</v>
      </c>
      <c r="AF76" s="4"/>
      <c r="AH76" s="13">
        <f t="shared" si="35"/>
        <v>16.23869692602554</v>
      </c>
      <c r="AI76" s="13">
        <f t="shared" si="36"/>
        <v>15.765725170898584</v>
      </c>
      <c r="AJ76" s="13">
        <f t="shared" si="37"/>
        <v>15.218425162345481</v>
      </c>
      <c r="AK76" s="13">
        <f t="shared" si="38"/>
        <v>14.606734718235185</v>
      </c>
      <c r="AL76" s="13">
        <f t="shared" si="39"/>
        <v>12.92384752453005</v>
      </c>
      <c r="AM76" s="13">
        <f t="shared" si="40"/>
        <v>11.356370729289733</v>
      </c>
      <c r="AN76" s="13">
        <f t="shared" si="41"/>
        <v>8.7688943230036784</v>
      </c>
      <c r="AO76" s="13">
        <f t="shared" si="42"/>
        <v>6.1403684519141715</v>
      </c>
      <c r="AP76" s="13">
        <f t="shared" si="43"/>
        <v>3.3862771182933629</v>
      </c>
      <c r="AQ76" s="13">
        <f t="shared" si="44"/>
        <v>1.7450770045628268</v>
      </c>
      <c r="AR76" s="13">
        <f t="shared" si="45"/>
        <v>0.89550470929263848</v>
      </c>
      <c r="AS76" s="13">
        <f t="shared" si="46"/>
        <v>0</v>
      </c>
    </row>
    <row r="77" spans="1:58" ht="14.25">
      <c r="A77" s="39">
        <v>0.3</v>
      </c>
      <c r="B77" s="40">
        <v>85.839520148328887</v>
      </c>
      <c r="C77" s="40">
        <v>170.83900255245828</v>
      </c>
      <c r="D77" s="40">
        <v>255.83848495658762</v>
      </c>
      <c r="E77" s="40">
        <v>340.83796736071702</v>
      </c>
      <c r="F77" s="40">
        <v>425.83744976484638</v>
      </c>
      <c r="G77" s="40">
        <v>518.28661037797815</v>
      </c>
      <c r="H77" s="40">
        <v>610.7357709911098</v>
      </c>
      <c r="I77" s="40">
        <v>702.69038995114079</v>
      </c>
      <c r="J77" s="40">
        <v>794.64500891117166</v>
      </c>
      <c r="K77" s="40">
        <v>886.59962787120242</v>
      </c>
      <c r="L77" s="40">
        <v>978.55424683123329</v>
      </c>
      <c r="M77" s="40">
        <v>1070.508865791264</v>
      </c>
      <c r="N77" s="40">
        <v>1139.4539017416125</v>
      </c>
      <c r="O77" s="40">
        <v>1208.3989376919606</v>
      </c>
      <c r="P77" s="40">
        <v>886.59962787120242</v>
      </c>
      <c r="Q77" s="40">
        <v>443.29981393560121</v>
      </c>
      <c r="R77" s="40">
        <v>0</v>
      </c>
      <c r="S77" s="2" t="s">
        <v>5</v>
      </c>
      <c r="T77" s="2" t="s">
        <v>67</v>
      </c>
      <c r="U77" s="40">
        <v>289.56210335329285</v>
      </c>
      <c r="V77" s="40">
        <v>281.12825568280857</v>
      </c>
      <c r="W77" s="40">
        <v>269.11889995226448</v>
      </c>
      <c r="X77" s="40">
        <v>255.83848495658762</v>
      </c>
      <c r="Y77" s="40">
        <v>225.74743863647549</v>
      </c>
      <c r="Z77" s="40">
        <v>198.32536256374749</v>
      </c>
      <c r="AA77" s="40">
        <v>153.84081021211179</v>
      </c>
      <c r="AB77" s="40">
        <v>109.37361345130498</v>
      </c>
      <c r="AC77" s="40">
        <v>62.866971243122691</v>
      </c>
      <c r="AD77" s="40">
        <v>32.887787559396337</v>
      </c>
      <c r="AE77" s="40">
        <v>17.397018349987718</v>
      </c>
      <c r="AF77" s="4"/>
      <c r="AH77" s="13">
        <f t="shared" si="35"/>
        <v>24.757559836706541</v>
      </c>
      <c r="AI77" s="13">
        <f t="shared" si="36"/>
        <v>24.036465860880131</v>
      </c>
      <c r="AJ77" s="13">
        <f t="shared" si="37"/>
        <v>23.009665945918616</v>
      </c>
      <c r="AK77" s="13">
        <f t="shared" si="38"/>
        <v>21.874190463788239</v>
      </c>
      <c r="AL77" s="13">
        <f t="shared" si="39"/>
        <v>19.301406003418656</v>
      </c>
      <c r="AM77" s="13">
        <f t="shared" si="40"/>
        <v>16.956818499200409</v>
      </c>
      <c r="AN77" s="13">
        <f t="shared" si="41"/>
        <v>13.153389273135558</v>
      </c>
      <c r="AO77" s="13">
        <f t="shared" si="42"/>
        <v>9.3514439500865763</v>
      </c>
      <c r="AP77" s="13">
        <f t="shared" si="43"/>
        <v>5.3751260412869897</v>
      </c>
      <c r="AQ77" s="13">
        <f t="shared" si="44"/>
        <v>2.8119058363283869</v>
      </c>
      <c r="AR77" s="13">
        <f t="shared" si="45"/>
        <v>1.48744506892395</v>
      </c>
      <c r="AS77" s="13">
        <f t="shared" si="46"/>
        <v>0</v>
      </c>
    </row>
    <row r="78" spans="1:58" ht="14.25">
      <c r="A78" s="39">
        <v>0.4</v>
      </c>
      <c r="B78" s="40">
        <v>76.564784159549134</v>
      </c>
      <c r="C78" s="40">
        <v>151.15611139801229</v>
      </c>
      <c r="D78" s="40">
        <v>225.74743863647549</v>
      </c>
      <c r="E78" s="40">
        <v>300.33876587493864</v>
      </c>
      <c r="F78" s="40">
        <v>374.93009311340182</v>
      </c>
      <c r="G78" s="40">
        <v>472.48772159151247</v>
      </c>
      <c r="H78" s="40">
        <v>570.04535006962305</v>
      </c>
      <c r="I78" s="40">
        <v>636.7208822636311</v>
      </c>
      <c r="J78" s="40">
        <v>703.39641445763925</v>
      </c>
      <c r="K78" s="40">
        <v>770.07194665164729</v>
      </c>
      <c r="L78" s="40">
        <v>836.74747884565534</v>
      </c>
      <c r="M78" s="40">
        <v>903.42301103966338</v>
      </c>
      <c r="N78" s="40">
        <v>990.73363699108745</v>
      </c>
      <c r="O78" s="40">
        <v>1078.0442629425113</v>
      </c>
      <c r="P78" s="40">
        <v>770.07194665164729</v>
      </c>
      <c r="Q78" s="40">
        <v>385.03597332582365</v>
      </c>
      <c r="R78" s="40">
        <v>0</v>
      </c>
      <c r="S78" s="3" t="s">
        <v>6</v>
      </c>
      <c r="T78" s="2" t="s">
        <v>67</v>
      </c>
      <c r="U78" s="40">
        <v>389.19792687002956</v>
      </c>
      <c r="V78" s="40">
        <v>377.8620649223588</v>
      </c>
      <c r="W78" s="40">
        <v>360.24452315195026</v>
      </c>
      <c r="X78" s="40">
        <v>340.83796736071702</v>
      </c>
      <c r="Y78" s="40">
        <v>300.33876587493864</v>
      </c>
      <c r="Z78" s="40">
        <v>263.827675662118</v>
      </c>
      <c r="AA78" s="40">
        <v>205.12145290371271</v>
      </c>
      <c r="AB78" s="40">
        <v>146.93005202642081</v>
      </c>
      <c r="AC78" s="40">
        <v>86.128362155328858</v>
      </c>
      <c r="AD78" s="40">
        <v>45.365317755484753</v>
      </c>
      <c r="AE78" s="40">
        <v>24.320297410003054</v>
      </c>
      <c r="AF78" s="4"/>
      <c r="AH78" s="13">
        <f t="shared" si="35"/>
        <v>33.276422747387528</v>
      </c>
      <c r="AI78" s="13">
        <f t="shared" si="36"/>
        <v>32.307206550861679</v>
      </c>
      <c r="AJ78" s="13">
        <f t="shared" si="37"/>
        <v>30.80090672949175</v>
      </c>
      <c r="AK78" s="13">
        <f t="shared" si="38"/>
        <v>29.141646209341307</v>
      </c>
      <c r="AL78" s="13">
        <f t="shared" si="39"/>
        <v>25.678964482307254</v>
      </c>
      <c r="AM78" s="13">
        <f t="shared" si="40"/>
        <v>22.557266269111089</v>
      </c>
      <c r="AN78" s="13">
        <f t="shared" si="41"/>
        <v>17.537884223267437</v>
      </c>
      <c r="AO78" s="13">
        <f t="shared" si="42"/>
        <v>12.56251944825898</v>
      </c>
      <c r="AP78" s="13">
        <f t="shared" si="43"/>
        <v>7.3639749642806178</v>
      </c>
      <c r="AQ78" s="13">
        <f t="shared" si="44"/>
        <v>3.8787346680939465</v>
      </c>
      <c r="AR78" s="13">
        <f t="shared" si="45"/>
        <v>2.0793854285552613</v>
      </c>
      <c r="AS78" s="13">
        <f t="shared" si="46"/>
        <v>0</v>
      </c>
    </row>
    <row r="79" spans="1:58" ht="14.25">
      <c r="A79" s="39">
        <v>0.5</v>
      </c>
      <c r="B79" s="40">
        <v>67.320736367006489</v>
      </c>
      <c r="C79" s="40">
        <v>132.82304946537698</v>
      </c>
      <c r="D79" s="40">
        <v>198.32536256374749</v>
      </c>
      <c r="E79" s="40">
        <v>263.827675662118</v>
      </c>
      <c r="F79" s="40">
        <v>329.3299887604885</v>
      </c>
      <c r="G79" s="40">
        <v>430.07026959619094</v>
      </c>
      <c r="H79" s="40">
        <v>530.81055043189338</v>
      </c>
      <c r="I79" s="40">
        <v>577.68182147445884</v>
      </c>
      <c r="J79" s="40">
        <v>624.55309251702442</v>
      </c>
      <c r="K79" s="40">
        <v>671.42436355958978</v>
      </c>
      <c r="L79" s="40">
        <v>718.29563460215525</v>
      </c>
      <c r="M79" s="40">
        <v>765.16690564472083</v>
      </c>
      <c r="N79" s="40">
        <v>865.23308652065293</v>
      </c>
      <c r="O79" s="40">
        <v>965.29926739658504</v>
      </c>
      <c r="P79" s="40">
        <v>671.42436355958978</v>
      </c>
      <c r="Q79" s="40">
        <v>335.71218177979489</v>
      </c>
      <c r="R79" s="40">
        <v>0</v>
      </c>
      <c r="S79" s="3" t="s">
        <v>7</v>
      </c>
      <c r="T79" s="2" t="s">
        <v>67</v>
      </c>
      <c r="U79" s="40">
        <v>488.83375038676638</v>
      </c>
      <c r="V79" s="40">
        <v>474.59587416190908</v>
      </c>
      <c r="W79" s="40">
        <v>451.37014635163604</v>
      </c>
      <c r="X79" s="40">
        <v>425.83744976484638</v>
      </c>
      <c r="Y79" s="40">
        <v>374.93009311340182</v>
      </c>
      <c r="Z79" s="40">
        <v>329.3299887604885</v>
      </c>
      <c r="AA79" s="40">
        <v>256.4020955953136</v>
      </c>
      <c r="AB79" s="40">
        <v>184.48649060153664</v>
      </c>
      <c r="AC79" s="40">
        <v>109.38975306753501</v>
      </c>
      <c r="AD79" s="40">
        <v>57.842847951573177</v>
      </c>
      <c r="AE79" s="40">
        <v>31.243576470018393</v>
      </c>
      <c r="AF79" s="4"/>
      <c r="AH79" s="13">
        <f t="shared" si="35"/>
        <v>41.795285658068522</v>
      </c>
      <c r="AI79" s="13">
        <f t="shared" si="36"/>
        <v>40.57794724084323</v>
      </c>
      <c r="AJ79" s="13">
        <f t="shared" si="37"/>
        <v>38.59214751306488</v>
      </c>
      <c r="AK79" s="13">
        <f t="shared" si="38"/>
        <v>36.409101954894368</v>
      </c>
      <c r="AL79" s="13">
        <f t="shared" si="39"/>
        <v>32.05652296119586</v>
      </c>
      <c r="AM79" s="13">
        <f t="shared" si="40"/>
        <v>28.157714039021769</v>
      </c>
      <c r="AN79" s="13">
        <f t="shared" si="41"/>
        <v>21.922379173399314</v>
      </c>
      <c r="AO79" s="13">
        <f t="shared" si="42"/>
        <v>15.773594946431384</v>
      </c>
      <c r="AP79" s="13">
        <f t="shared" si="43"/>
        <v>9.3528238872742424</v>
      </c>
      <c r="AQ79" s="13">
        <f t="shared" si="44"/>
        <v>4.9455634998595066</v>
      </c>
      <c r="AR79" s="13">
        <f t="shared" si="45"/>
        <v>2.6713257881865724</v>
      </c>
      <c r="AS79" s="13">
        <f t="shared" si="46"/>
        <v>0</v>
      </c>
    </row>
    <row r="80" spans="1:58" ht="14.25">
      <c r="A80" s="39">
        <v>0.6</v>
      </c>
      <c r="B80" s="40">
        <v>51.279524828909949</v>
      </c>
      <c r="C80" s="40">
        <v>102.56016752051086</v>
      </c>
      <c r="D80" s="40">
        <v>153.84081021211179</v>
      </c>
      <c r="E80" s="40">
        <v>205.12145290371271</v>
      </c>
      <c r="F80" s="40">
        <v>256.4020955953136</v>
      </c>
      <c r="G80" s="40">
        <v>343.0040858335725</v>
      </c>
      <c r="H80" s="40">
        <v>429.60607607183141</v>
      </c>
      <c r="I80" s="40">
        <v>468.56765975939197</v>
      </c>
      <c r="J80" s="40">
        <v>507.52924344695248</v>
      </c>
      <c r="K80" s="40">
        <v>546.49082713451298</v>
      </c>
      <c r="L80" s="40">
        <v>585.45241082207349</v>
      </c>
      <c r="M80" s="40">
        <v>624.41399450963411</v>
      </c>
      <c r="N80" s="40">
        <v>719.35274846096718</v>
      </c>
      <c r="O80" s="40">
        <v>814.29150241230036</v>
      </c>
      <c r="P80" s="40">
        <v>546.49082713451298</v>
      </c>
      <c r="Q80" s="40">
        <v>273.24541356725649</v>
      </c>
      <c r="R80" s="40">
        <v>0</v>
      </c>
      <c r="S80" s="2" t="s">
        <v>8</v>
      </c>
      <c r="T80" s="2" t="s">
        <v>67</v>
      </c>
      <c r="U80" s="40">
        <v>582.09634480485477</v>
      </c>
      <c r="V80" s="40">
        <v>565.14208233481042</v>
      </c>
      <c r="W80" s="40">
        <v>542.91996302186931</v>
      </c>
      <c r="X80" s="40">
        <v>518.28661037797815</v>
      </c>
      <c r="Y80" s="40">
        <v>472.48772159151247</v>
      </c>
      <c r="Z80" s="40">
        <v>430.07026959619094</v>
      </c>
      <c r="AA80" s="40">
        <v>343.0040858335725</v>
      </c>
      <c r="AB80" s="40">
        <v>253.37445692004019</v>
      </c>
      <c r="AC80" s="40">
        <v>159.56280072918193</v>
      </c>
      <c r="AD80" s="40">
        <v>84.228905137565746</v>
      </c>
      <c r="AE80" s="40">
        <v>45.180753910213276</v>
      </c>
      <c r="AF80" s="4"/>
      <c r="AH80" s="13">
        <f t="shared" si="35"/>
        <v>49.769237480815086</v>
      </c>
      <c r="AI80" s="13">
        <f t="shared" si="36"/>
        <v>48.319648039626294</v>
      </c>
      <c r="AJ80" s="13">
        <f t="shared" si="37"/>
        <v>46.419656838369825</v>
      </c>
      <c r="AK80" s="13">
        <f t="shared" si="38"/>
        <v>44.313505187317134</v>
      </c>
      <c r="AL80" s="13">
        <f t="shared" si="39"/>
        <v>40.397700196074318</v>
      </c>
      <c r="AM80" s="13">
        <f t="shared" si="40"/>
        <v>36.771008050474322</v>
      </c>
      <c r="AN80" s="13">
        <f t="shared" si="41"/>
        <v>29.326849338770451</v>
      </c>
      <c r="AO80" s="13">
        <f t="shared" si="42"/>
        <v>21.663516066663437</v>
      </c>
      <c r="AP80" s="13">
        <f t="shared" si="43"/>
        <v>13.642619462345056</v>
      </c>
      <c r="AQ80" s="13">
        <f t="shared" si="44"/>
        <v>7.2015713892618711</v>
      </c>
      <c r="AR80" s="13">
        <f t="shared" si="45"/>
        <v>3.8629544593232352</v>
      </c>
      <c r="AS80" s="13">
        <f t="shared" si="46"/>
        <v>0</v>
      </c>
    </row>
    <row r="81" spans="1:45" ht="14.25">
      <c r="A81" s="39">
        <v>0.7</v>
      </c>
      <c r="B81" s="40">
        <v>34.260736301073315</v>
      </c>
      <c r="C81" s="40">
        <v>71.817174876189142</v>
      </c>
      <c r="D81" s="40">
        <v>109.37361345130498</v>
      </c>
      <c r="E81" s="40">
        <v>146.93005202642081</v>
      </c>
      <c r="F81" s="40">
        <v>184.48649060153664</v>
      </c>
      <c r="G81" s="40">
        <v>253.37445692004019</v>
      </c>
      <c r="H81" s="40">
        <v>322.2624232385437</v>
      </c>
      <c r="I81" s="40">
        <v>358.62528361001637</v>
      </c>
      <c r="J81" s="40">
        <v>394.98814398148909</v>
      </c>
      <c r="K81" s="40">
        <v>431.3510043529617</v>
      </c>
      <c r="L81" s="40">
        <v>467.71386472443442</v>
      </c>
      <c r="M81" s="40">
        <v>504.07672509590708</v>
      </c>
      <c r="N81" s="40">
        <v>586.89299172968049</v>
      </c>
      <c r="O81" s="40">
        <v>669.70925836345384</v>
      </c>
      <c r="P81" s="40">
        <v>431.3510043529617</v>
      </c>
      <c r="Q81" s="40">
        <v>215.67550217648085</v>
      </c>
      <c r="R81" s="40">
        <v>0</v>
      </c>
      <c r="S81" s="2" t="s">
        <v>9</v>
      </c>
      <c r="T81" s="2" t="s">
        <v>67</v>
      </c>
      <c r="U81" s="40">
        <v>675.35893922294315</v>
      </c>
      <c r="V81" s="40">
        <v>655.68829050771183</v>
      </c>
      <c r="W81" s="40">
        <v>634.46977969210241</v>
      </c>
      <c r="X81" s="40">
        <v>610.7357709911098</v>
      </c>
      <c r="Y81" s="40">
        <v>570.04535006962305</v>
      </c>
      <c r="Z81" s="40">
        <v>530.81055043189338</v>
      </c>
      <c r="AA81" s="40">
        <v>429.60607607183141</v>
      </c>
      <c r="AB81" s="40">
        <v>322.2624232385437</v>
      </c>
      <c r="AC81" s="40">
        <v>209.73584839082889</v>
      </c>
      <c r="AD81" s="40">
        <v>110.61496232355832</v>
      </c>
      <c r="AE81" s="40">
        <v>59.117931350408156</v>
      </c>
      <c r="AF81" s="4"/>
      <c r="AH81" s="13">
        <f t="shared" si="35"/>
        <v>57.743189303561635</v>
      </c>
      <c r="AI81" s="13">
        <f t="shared" si="36"/>
        <v>56.061348838409366</v>
      </c>
      <c r="AJ81" s="13">
        <f t="shared" si="37"/>
        <v>54.247166163674756</v>
      </c>
      <c r="AK81" s="13">
        <f t="shared" si="38"/>
        <v>52.217908419739892</v>
      </c>
      <c r="AL81" s="13">
        <f t="shared" si="39"/>
        <v>48.738877430952769</v>
      </c>
      <c r="AM81" s="13">
        <f t="shared" si="40"/>
        <v>45.384302061926888</v>
      </c>
      <c r="AN81" s="13">
        <f t="shared" si="41"/>
        <v>36.731319504141588</v>
      </c>
      <c r="AO81" s="13">
        <f t="shared" si="42"/>
        <v>27.553437186895486</v>
      </c>
      <c r="AP81" s="13">
        <f t="shared" si="43"/>
        <v>17.932415037415872</v>
      </c>
      <c r="AQ81" s="13">
        <f t="shared" si="44"/>
        <v>9.4575792786642356</v>
      </c>
      <c r="AR81" s="13">
        <f t="shared" si="45"/>
        <v>5.0545831304598972</v>
      </c>
      <c r="AS81" s="13">
        <f t="shared" si="46"/>
        <v>0</v>
      </c>
    </row>
    <row r="82" spans="1:45" ht="14.25">
      <c r="A82" s="39">
        <v>0.8</v>
      </c>
      <c r="B82" s="40">
        <v>16.344189418710361</v>
      </c>
      <c r="C82" s="40">
        <v>39.605580330916524</v>
      </c>
      <c r="D82" s="40">
        <v>62.866971243122691</v>
      </c>
      <c r="E82" s="40">
        <v>86.128362155328858</v>
      </c>
      <c r="F82" s="40">
        <v>109.38975306753501</v>
      </c>
      <c r="G82" s="40">
        <v>159.56280072918193</v>
      </c>
      <c r="H82" s="40">
        <v>209.73584839082889</v>
      </c>
      <c r="I82" s="40">
        <v>244.78782313717406</v>
      </c>
      <c r="J82" s="40">
        <v>279.83979788351922</v>
      </c>
      <c r="K82" s="40">
        <v>314.89177262986442</v>
      </c>
      <c r="L82" s="40">
        <v>349.94374737620956</v>
      </c>
      <c r="M82" s="40">
        <v>384.99572212255475</v>
      </c>
      <c r="N82" s="40">
        <v>453.32037778376849</v>
      </c>
      <c r="O82" s="40">
        <v>521.64503344498212</v>
      </c>
      <c r="P82" s="40">
        <v>314.89177262986442</v>
      </c>
      <c r="Q82" s="40">
        <v>157.44588631493221</v>
      </c>
      <c r="R82" s="40">
        <v>0</v>
      </c>
      <c r="S82" s="2" t="s">
        <v>10</v>
      </c>
      <c r="T82" s="2" t="s">
        <v>67</v>
      </c>
      <c r="U82" s="40">
        <v>765.08340148653701</v>
      </c>
      <c r="V82" s="40">
        <v>742.79941891896794</v>
      </c>
      <c r="W82" s="40">
        <v>724.12484559136885</v>
      </c>
      <c r="X82" s="40">
        <v>702.69038995114079</v>
      </c>
      <c r="Y82" s="40">
        <v>636.7208822636311</v>
      </c>
      <c r="Z82" s="40">
        <v>577.68182147445884</v>
      </c>
      <c r="AA82" s="40">
        <v>468.56765975939197</v>
      </c>
      <c r="AB82" s="40">
        <v>358.62528361001637</v>
      </c>
      <c r="AC82" s="40">
        <v>244.78782313717406</v>
      </c>
      <c r="AD82" s="40">
        <v>135.82548630806457</v>
      </c>
      <c r="AE82" s="40">
        <v>79.940777874363349</v>
      </c>
      <c r="AF82" s="4"/>
      <c r="AH82" s="13">
        <f t="shared" si="35"/>
        <v>65.414630827098918</v>
      </c>
      <c r="AI82" s="13">
        <f t="shared" si="36"/>
        <v>63.509350317571766</v>
      </c>
      <c r="AJ82" s="13">
        <f t="shared" si="37"/>
        <v>61.912674298062043</v>
      </c>
      <c r="AK82" s="13">
        <f t="shared" si="38"/>
        <v>60.080028340822537</v>
      </c>
      <c r="AL82" s="13">
        <f t="shared" si="39"/>
        <v>54.439635433540452</v>
      </c>
      <c r="AM82" s="13">
        <f t="shared" si="40"/>
        <v>49.391795736066236</v>
      </c>
      <c r="AN82" s="13">
        <f t="shared" si="41"/>
        <v>40.06253490942801</v>
      </c>
      <c r="AO82" s="13">
        <f t="shared" si="42"/>
        <v>30.662461748656398</v>
      </c>
      <c r="AP82" s="13">
        <f t="shared" si="43"/>
        <v>20.929358878228381</v>
      </c>
      <c r="AQ82" s="13">
        <f t="shared" si="44"/>
        <v>11.613079079339521</v>
      </c>
      <c r="AR82" s="13">
        <f t="shared" si="45"/>
        <v>6.8349365082580658</v>
      </c>
      <c r="AS82" s="13">
        <f t="shared" si="46"/>
        <v>0</v>
      </c>
    </row>
    <row r="83" spans="1:45" ht="14.25">
      <c r="A83" s="39">
        <v>0.9</v>
      </c>
      <c r="B83" s="40">
        <v>7.9327271672194923</v>
      </c>
      <c r="C83" s="40">
        <v>20.410257363307913</v>
      </c>
      <c r="D83" s="40">
        <v>32.887787559396337</v>
      </c>
      <c r="E83" s="40">
        <v>45.365317755484753</v>
      </c>
      <c r="F83" s="40">
        <v>57.842847951573177</v>
      </c>
      <c r="G83" s="40">
        <v>84.228905137565746</v>
      </c>
      <c r="H83" s="40">
        <v>110.61496232355832</v>
      </c>
      <c r="I83" s="40">
        <v>135.82548630806457</v>
      </c>
      <c r="J83" s="40">
        <v>161.03601029257081</v>
      </c>
      <c r="K83" s="40">
        <v>186.24653427707707</v>
      </c>
      <c r="L83" s="40">
        <v>211.45705826158334</v>
      </c>
      <c r="M83" s="40">
        <v>236.66758224608961</v>
      </c>
      <c r="N83" s="40">
        <v>270.38769121056782</v>
      </c>
      <c r="O83" s="40">
        <v>304.10780017504607</v>
      </c>
      <c r="P83" s="40">
        <v>186.24653427707707</v>
      </c>
      <c r="Q83" s="40">
        <v>93.123267138538537</v>
      </c>
      <c r="R83" s="40">
        <v>0</v>
      </c>
      <c r="S83" s="2" t="s">
        <v>11</v>
      </c>
      <c r="T83" s="2" t="s">
        <v>67</v>
      </c>
      <c r="U83" s="40">
        <v>854.80786375013099</v>
      </c>
      <c r="V83" s="40">
        <v>829.91054733022429</v>
      </c>
      <c r="W83" s="40">
        <v>813.77991149063519</v>
      </c>
      <c r="X83" s="40">
        <v>794.64500891117166</v>
      </c>
      <c r="Y83" s="40">
        <v>703.39641445763925</v>
      </c>
      <c r="Z83" s="40">
        <v>624.55309251702442</v>
      </c>
      <c r="AA83" s="40">
        <v>507.52924344695248</v>
      </c>
      <c r="AB83" s="40">
        <v>394.98814398148909</v>
      </c>
      <c r="AC83" s="40">
        <v>279.83979788351922</v>
      </c>
      <c r="AD83" s="40">
        <v>161.03601029257081</v>
      </c>
      <c r="AE83" s="40">
        <v>100.76362439831856</v>
      </c>
      <c r="AF83" s="4"/>
      <c r="AH83" s="13">
        <f t="shared" si="35"/>
        <v>73.086072350636201</v>
      </c>
      <c r="AI83" s="13">
        <f t="shared" si="36"/>
        <v>70.957351796734173</v>
      </c>
      <c r="AJ83" s="13">
        <f t="shared" si="37"/>
        <v>69.57818243244931</v>
      </c>
      <c r="AK83" s="13">
        <f t="shared" si="38"/>
        <v>67.942148261905189</v>
      </c>
      <c r="AL83" s="13">
        <f t="shared" si="39"/>
        <v>60.14039343612815</v>
      </c>
      <c r="AM83" s="13">
        <f t="shared" si="40"/>
        <v>53.399289410205597</v>
      </c>
      <c r="AN83" s="13">
        <f t="shared" si="41"/>
        <v>43.393750314714438</v>
      </c>
      <c r="AO83" s="13">
        <f t="shared" si="42"/>
        <v>33.771486310417323</v>
      </c>
      <c r="AP83" s="13">
        <f t="shared" si="43"/>
        <v>23.926302719040894</v>
      </c>
      <c r="AQ83" s="13">
        <f t="shared" si="44"/>
        <v>13.768578880014804</v>
      </c>
      <c r="AR83" s="13">
        <f t="shared" si="45"/>
        <v>8.615289886056237</v>
      </c>
      <c r="AS83" s="13">
        <f t="shared" si="46"/>
        <v>0</v>
      </c>
    </row>
    <row r="84" spans="1:45" ht="14.25">
      <c r="A84" s="39">
        <v>0.95</v>
      </c>
      <c r="B84" s="40">
        <v>3.5504602299570442</v>
      </c>
      <c r="C84" s="40">
        <v>10.47373928997238</v>
      </c>
      <c r="D84" s="40">
        <v>17.397018349987718</v>
      </c>
      <c r="E84" s="40">
        <v>24.320297410003054</v>
      </c>
      <c r="F84" s="40">
        <v>31.243576470018393</v>
      </c>
      <c r="G84" s="40">
        <v>45.180753910213276</v>
      </c>
      <c r="H84" s="40">
        <v>59.117931350408156</v>
      </c>
      <c r="I84" s="40">
        <v>79.940777874363349</v>
      </c>
      <c r="J84" s="40">
        <v>100.76362439831856</v>
      </c>
      <c r="K84" s="40">
        <v>121.58647092227376</v>
      </c>
      <c r="L84" s="40">
        <v>142.40931744622893</v>
      </c>
      <c r="M84" s="40">
        <v>163.23216397018413</v>
      </c>
      <c r="N84" s="40">
        <v>177.84329200415135</v>
      </c>
      <c r="O84" s="40">
        <v>192.45442003811857</v>
      </c>
      <c r="P84" s="40">
        <v>121.58647092227376</v>
      </c>
      <c r="Q84" s="40">
        <v>60.793235461136881</v>
      </c>
      <c r="R84" s="40">
        <v>0</v>
      </c>
      <c r="S84" s="2" t="s">
        <v>12</v>
      </c>
      <c r="T84" s="2" t="s">
        <v>67</v>
      </c>
      <c r="U84" s="40">
        <v>944.53232601372486</v>
      </c>
      <c r="V84" s="40">
        <v>917.02167574148041</v>
      </c>
      <c r="W84" s="40">
        <v>903.43497738990152</v>
      </c>
      <c r="X84" s="40">
        <v>886.59962787120242</v>
      </c>
      <c r="Y84" s="40">
        <v>770.07194665164729</v>
      </c>
      <c r="Z84" s="40">
        <v>671.42436355958978</v>
      </c>
      <c r="AA84" s="40">
        <v>546.49082713451298</v>
      </c>
      <c r="AB84" s="40">
        <v>431.3510043529617</v>
      </c>
      <c r="AC84" s="40">
        <v>314.89177262986442</v>
      </c>
      <c r="AD84" s="40">
        <v>186.24653427707707</v>
      </c>
      <c r="AE84" s="40">
        <v>121.58647092227376</v>
      </c>
      <c r="AF84" s="4"/>
      <c r="AH84" s="13">
        <f t="shared" si="35"/>
        <v>80.757513874173469</v>
      </c>
      <c r="AI84" s="13">
        <f t="shared" si="36"/>
        <v>78.405353275896573</v>
      </c>
      <c r="AJ84" s="13">
        <f t="shared" si="37"/>
        <v>77.243690566836577</v>
      </c>
      <c r="AK84" s="13">
        <f t="shared" si="38"/>
        <v>75.804268182987812</v>
      </c>
      <c r="AL84" s="13">
        <f t="shared" si="39"/>
        <v>65.841151438715855</v>
      </c>
      <c r="AM84" s="13">
        <f t="shared" si="40"/>
        <v>57.406783084344937</v>
      </c>
      <c r="AN84" s="13">
        <f t="shared" si="41"/>
        <v>46.724965720000867</v>
      </c>
      <c r="AO84" s="13">
        <f t="shared" si="42"/>
        <v>36.88051087217822</v>
      </c>
      <c r="AP84" s="13">
        <f t="shared" si="43"/>
        <v>26.923246559853407</v>
      </c>
      <c r="AQ84" s="13">
        <f t="shared" si="44"/>
        <v>15.924078680690091</v>
      </c>
      <c r="AR84" s="13">
        <f t="shared" si="45"/>
        <v>10.395643263854407</v>
      </c>
      <c r="AS84" s="13">
        <f t="shared" si="46"/>
        <v>0</v>
      </c>
    </row>
    <row r="85" spans="1:45" ht="14.25">
      <c r="A85" s="39">
        <v>1</v>
      </c>
      <c r="B85" s="40"/>
      <c r="C85" s="40"/>
      <c r="D85" s="40"/>
      <c r="E85" s="40"/>
      <c r="F85" s="40"/>
      <c r="G85" s="40"/>
      <c r="H85" s="40"/>
      <c r="I85" s="40"/>
      <c r="J85" s="40"/>
      <c r="K85" s="40"/>
      <c r="L85" s="40"/>
      <c r="M85" s="40"/>
      <c r="N85" s="40"/>
      <c r="O85" s="40"/>
      <c r="P85" s="40"/>
      <c r="Q85" s="40"/>
      <c r="R85" s="40"/>
      <c r="S85" s="2" t="s">
        <v>13</v>
      </c>
      <c r="T85" s="2" t="s">
        <v>67</v>
      </c>
      <c r="U85" s="40">
        <v>1034.2567882773187</v>
      </c>
      <c r="V85" s="40">
        <v>1004.1328041527365</v>
      </c>
      <c r="W85" s="40">
        <v>993.09004328916785</v>
      </c>
      <c r="X85" s="40">
        <v>978.55424683123329</v>
      </c>
      <c r="Y85" s="40">
        <v>836.74747884565534</v>
      </c>
      <c r="Z85" s="40">
        <v>718.29563460215525</v>
      </c>
      <c r="AA85" s="40">
        <v>585.45241082207349</v>
      </c>
      <c r="AB85" s="40">
        <v>467.71386472443442</v>
      </c>
      <c r="AC85" s="40">
        <v>349.94374737620956</v>
      </c>
      <c r="AD85" s="40">
        <v>211.45705826158334</v>
      </c>
      <c r="AE85" s="40">
        <v>142.40931744622893</v>
      </c>
      <c r="AF85" s="4"/>
      <c r="AH85" s="13">
        <f t="shared" si="35"/>
        <v>88.428955397710752</v>
      </c>
      <c r="AI85" s="13">
        <f t="shared" si="36"/>
        <v>85.853354755058973</v>
      </c>
      <c r="AJ85" s="13">
        <f t="shared" si="37"/>
        <v>84.909198701223858</v>
      </c>
      <c r="AK85" s="13">
        <f t="shared" si="38"/>
        <v>83.666388104070464</v>
      </c>
      <c r="AL85" s="13">
        <f t="shared" si="39"/>
        <v>71.541909441303531</v>
      </c>
      <c r="AM85" s="13">
        <f t="shared" si="40"/>
        <v>61.414276758484277</v>
      </c>
      <c r="AN85" s="13">
        <f t="shared" si="41"/>
        <v>50.056181125287289</v>
      </c>
      <c r="AO85" s="13">
        <f t="shared" si="42"/>
        <v>39.989535433939139</v>
      </c>
      <c r="AP85" s="13">
        <f t="shared" si="43"/>
        <v>29.920190400665916</v>
      </c>
      <c r="AQ85" s="13">
        <f t="shared" si="44"/>
        <v>18.079578481365377</v>
      </c>
      <c r="AR85" s="13">
        <f t="shared" si="45"/>
        <v>12.175996641652572</v>
      </c>
      <c r="AS85" s="13">
        <f t="shared" si="46"/>
        <v>0</v>
      </c>
    </row>
    <row r="86" spans="1:45" ht="14.25">
      <c r="S86" s="2" t="s">
        <v>14</v>
      </c>
      <c r="T86" s="2" t="s">
        <v>67</v>
      </c>
      <c r="U86" s="40">
        <v>1123.9812505409125</v>
      </c>
      <c r="V86" s="40">
        <v>1091.2439325639928</v>
      </c>
      <c r="W86" s="40">
        <v>1082.7451091884343</v>
      </c>
      <c r="X86" s="40">
        <v>1070.508865791264</v>
      </c>
      <c r="Y86" s="40">
        <v>903.42301103966338</v>
      </c>
      <c r="Z86" s="40">
        <v>765.16690564472083</v>
      </c>
      <c r="AA86" s="40">
        <v>624.41399450963411</v>
      </c>
      <c r="AB86" s="40">
        <v>504.07672509590708</v>
      </c>
      <c r="AC86" s="40">
        <v>384.99572212255475</v>
      </c>
      <c r="AD86" s="40">
        <v>236.66758224608961</v>
      </c>
      <c r="AE86" s="40">
        <v>163.23216397018413</v>
      </c>
      <c r="AF86" s="4"/>
      <c r="AH86" s="13">
        <f t="shared" si="35"/>
        <v>96.10039692124802</v>
      </c>
      <c r="AI86" s="13">
        <f t="shared" si="36"/>
        <v>93.301356234221387</v>
      </c>
      <c r="AJ86" s="13">
        <f t="shared" si="37"/>
        <v>92.574706835611138</v>
      </c>
      <c r="AK86" s="13">
        <f t="shared" si="38"/>
        <v>91.528508025153073</v>
      </c>
      <c r="AL86" s="13">
        <f t="shared" si="39"/>
        <v>77.242667443891236</v>
      </c>
      <c r="AM86" s="13">
        <f t="shared" si="40"/>
        <v>65.421770432623632</v>
      </c>
      <c r="AN86" s="13">
        <f t="shared" si="41"/>
        <v>53.387396530573717</v>
      </c>
      <c r="AO86" s="13">
        <f t="shared" si="42"/>
        <v>43.09855999570005</v>
      </c>
      <c r="AP86" s="13">
        <f t="shared" si="43"/>
        <v>32.917134241478429</v>
      </c>
      <c r="AQ86" s="13">
        <f t="shared" si="44"/>
        <v>20.235078282040661</v>
      </c>
      <c r="AR86" s="13">
        <f t="shared" si="45"/>
        <v>13.956350019450745</v>
      </c>
      <c r="AS86" s="13">
        <f t="shared" si="46"/>
        <v>0</v>
      </c>
    </row>
    <row r="87" spans="1:45" ht="14.25">
      <c r="S87" s="2" t="s">
        <v>15</v>
      </c>
      <c r="T87" s="2" t="s">
        <v>67</v>
      </c>
      <c r="U87" s="40">
        <v>1190.1111397726206</v>
      </c>
      <c r="V87" s="40">
        <v>1155.4477085171075</v>
      </c>
      <c r="W87" s="40">
        <v>1149.856008629258</v>
      </c>
      <c r="X87" s="40">
        <v>1139.4539017416125</v>
      </c>
      <c r="Y87" s="40">
        <v>990.73363699108745</v>
      </c>
      <c r="Z87" s="40">
        <v>865.23308652065293</v>
      </c>
      <c r="AA87" s="40">
        <v>719.35274846096718</v>
      </c>
      <c r="AB87" s="40">
        <v>586.89299172968049</v>
      </c>
      <c r="AC87" s="40">
        <v>453.32037778376849</v>
      </c>
      <c r="AD87" s="40">
        <v>270.38769121056782</v>
      </c>
      <c r="AE87" s="40">
        <v>177.84329200415135</v>
      </c>
      <c r="AF87" s="4"/>
      <c r="AH87" s="13">
        <f t="shared" si="35"/>
        <v>101.75450245055906</v>
      </c>
      <c r="AI87" s="13">
        <f t="shared" si="36"/>
        <v>98.790779078212694</v>
      </c>
      <c r="AJ87" s="13">
        <f t="shared" si="37"/>
        <v>98.312688737801551</v>
      </c>
      <c r="AK87" s="13">
        <f t="shared" si="38"/>
        <v>97.423308598907866</v>
      </c>
      <c r="AL87" s="13">
        <f t="shared" si="39"/>
        <v>84.707725962737968</v>
      </c>
      <c r="AM87" s="13">
        <f t="shared" si="40"/>
        <v>73.977428897515821</v>
      </c>
      <c r="AN87" s="13">
        <f t="shared" si="41"/>
        <v>61.504659993412695</v>
      </c>
      <c r="AO87" s="13">
        <f t="shared" si="42"/>
        <v>50.179350792887682</v>
      </c>
      <c r="AP87" s="13">
        <f t="shared" si="43"/>
        <v>38.758892300512208</v>
      </c>
      <c r="AQ87" s="13">
        <f t="shared" si="44"/>
        <v>23.118147598503548</v>
      </c>
      <c r="AR87" s="13">
        <f t="shared" si="45"/>
        <v>15.205601466354942</v>
      </c>
      <c r="AS87" s="13">
        <f t="shared" si="46"/>
        <v>0</v>
      </c>
    </row>
    <row r="88" spans="1:45" ht="14.25">
      <c r="S88" s="2" t="s">
        <v>16</v>
      </c>
      <c r="T88" s="2" t="s">
        <v>67</v>
      </c>
      <c r="U88" s="40">
        <v>1256.2410290043283</v>
      </c>
      <c r="V88" s="40">
        <v>1219.6514844702217</v>
      </c>
      <c r="W88" s="40">
        <v>1216.9669080700817</v>
      </c>
      <c r="X88" s="40">
        <v>1208.3989376919606</v>
      </c>
      <c r="Y88" s="40">
        <v>1078.0442629425113</v>
      </c>
      <c r="Z88" s="40">
        <v>965.29926739658504</v>
      </c>
      <c r="AA88" s="40">
        <v>814.29150241230036</v>
      </c>
      <c r="AB88" s="40">
        <v>669.70925836345384</v>
      </c>
      <c r="AC88" s="40">
        <v>521.64503344498212</v>
      </c>
      <c r="AD88" s="40">
        <v>304.10780017504607</v>
      </c>
      <c r="AE88" s="40">
        <v>192.45442003811857</v>
      </c>
      <c r="AF88" s="4"/>
      <c r="AH88" s="13">
        <f t="shared" si="35"/>
        <v>107.40860797987008</v>
      </c>
      <c r="AI88" s="13">
        <f t="shared" si="36"/>
        <v>104.28020192220397</v>
      </c>
      <c r="AJ88" s="13">
        <f t="shared" si="37"/>
        <v>104.05067063999199</v>
      </c>
      <c r="AK88" s="13">
        <f t="shared" si="38"/>
        <v>103.31810917266262</v>
      </c>
      <c r="AL88" s="13">
        <f t="shared" si="39"/>
        <v>92.172784481584713</v>
      </c>
      <c r="AM88" s="13">
        <f t="shared" si="40"/>
        <v>82.533087362408025</v>
      </c>
      <c r="AN88" s="13">
        <f t="shared" si="41"/>
        <v>69.621923456251679</v>
      </c>
      <c r="AO88" s="13">
        <f t="shared" si="42"/>
        <v>57.260141590075307</v>
      </c>
      <c r="AP88" s="13">
        <f t="shared" si="43"/>
        <v>44.600650359545973</v>
      </c>
      <c r="AQ88" s="13">
        <f t="shared" si="44"/>
        <v>26.001216914966442</v>
      </c>
      <c r="AR88" s="13">
        <f t="shared" si="45"/>
        <v>16.454852913259135</v>
      </c>
      <c r="AS88" s="13">
        <f t="shared" si="46"/>
        <v>0</v>
      </c>
    </row>
    <row r="89" spans="1:45">
      <c r="S89" s="2" t="s">
        <v>17</v>
      </c>
      <c r="T89" s="2" t="s">
        <v>67</v>
      </c>
      <c r="U89" s="8"/>
      <c r="V89" s="8"/>
      <c r="W89" s="8"/>
      <c r="X89" s="8"/>
      <c r="Y89" s="8"/>
      <c r="Z89" s="8"/>
      <c r="AA89" s="8"/>
      <c r="AB89" s="8"/>
      <c r="AC89" s="8"/>
      <c r="AD89" s="8"/>
      <c r="AE89" s="8"/>
      <c r="AF89" s="4"/>
    </row>
    <row r="90" spans="1:45">
      <c r="S90" s="2" t="s">
        <v>18</v>
      </c>
      <c r="T90" s="2" t="s">
        <v>67</v>
      </c>
      <c r="U90" s="8"/>
      <c r="V90" s="8"/>
      <c r="W90" s="8"/>
      <c r="X90" s="8"/>
      <c r="Y90" s="8"/>
      <c r="Z90" s="8"/>
      <c r="AA90" s="8"/>
      <c r="AB90" s="8"/>
      <c r="AC90" s="8"/>
      <c r="AD90" s="8"/>
      <c r="AE90" s="8"/>
      <c r="AF90" s="4"/>
    </row>
    <row r="91" spans="1:45">
      <c r="S91" s="1" t="s">
        <v>21</v>
      </c>
      <c r="T91" s="2" t="s">
        <v>67</v>
      </c>
      <c r="U91" s="4"/>
      <c r="V91" s="4"/>
      <c r="W91" s="4"/>
      <c r="X91" s="4"/>
      <c r="Y91" s="4"/>
      <c r="Z91" s="4"/>
      <c r="AA91" s="4"/>
      <c r="AB91" s="4"/>
      <c r="AC91" s="4"/>
      <c r="AD91" s="4"/>
      <c r="AE91" s="4"/>
      <c r="AF91" s="4"/>
    </row>
  </sheetData>
  <sortState ref="A73:R85">
    <sortCondition ref="A73"/>
  </sortState>
  <mergeCells count="8">
    <mergeCell ref="S71:AF71"/>
    <mergeCell ref="S72:T72"/>
    <mergeCell ref="S50:T50"/>
    <mergeCell ref="S2:AF2"/>
    <mergeCell ref="S3:T3"/>
    <mergeCell ref="S25:AF25"/>
    <mergeCell ref="S26:T26"/>
    <mergeCell ref="S49:AF49"/>
  </mergeCells>
  <phoneticPr fontId="2" type="noConversion"/>
  <conditionalFormatting sqref="U21:AF23">
    <cfRule type="cellIs" dxfId="21" priority="3" operator="greaterThanOrEqual">
      <formula>150</formula>
    </cfRule>
  </conditionalFormatting>
  <conditionalFormatting sqref="U44:AF46">
    <cfRule type="cellIs" dxfId="20" priority="2" operator="greaterThanOrEqual">
      <formula>150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A1:U28"/>
  <sheetViews>
    <sheetView zoomScale="120" zoomScaleNormal="120" workbookViewId="0">
      <selection activeCell="J26" sqref="J26"/>
    </sheetView>
  </sheetViews>
  <sheetFormatPr defaultRowHeight="13.5"/>
  <cols>
    <col min="1" max="1" width="10.25" style="5" customWidth="1"/>
    <col min="2" max="2" width="9.625" style="5" customWidth="1"/>
    <col min="3" max="3" width="10.25" style="5" customWidth="1"/>
    <col min="4" max="4" width="9.625" style="5" customWidth="1"/>
    <col min="5" max="5" width="9.875" style="5" customWidth="1"/>
    <col min="6" max="6" width="10.5" style="5" customWidth="1"/>
    <col min="7" max="7" width="10.125" style="5" customWidth="1"/>
    <col min="8" max="8" width="10.5" style="5" customWidth="1"/>
    <col min="9" max="9" width="10.625" style="5" customWidth="1"/>
    <col min="10" max="12" width="9" style="5"/>
    <col min="13" max="13" width="10.625" style="5" bestFit="1" customWidth="1"/>
    <col min="14" max="16384" width="9" style="5"/>
  </cols>
  <sheetData>
    <row r="1" spans="1:21" ht="23.25" thickBot="1">
      <c r="A1" s="383" t="s">
        <v>328</v>
      </c>
      <c r="B1" s="384"/>
      <c r="C1" s="384"/>
      <c r="D1" s="384"/>
      <c r="E1" s="384"/>
      <c r="F1" s="384"/>
      <c r="G1" s="384"/>
      <c r="H1" s="384"/>
      <c r="I1" s="385"/>
    </row>
    <row r="2" spans="1:21">
      <c r="A2" s="241"/>
      <c r="B2" s="241"/>
      <c r="C2" s="242"/>
      <c r="D2" s="242"/>
      <c r="E2" s="242"/>
      <c r="F2" s="242"/>
      <c r="G2" s="242"/>
      <c r="H2" s="242"/>
      <c r="I2" s="242"/>
    </row>
    <row r="3" spans="1:21">
      <c r="A3" s="413" t="s">
        <v>329</v>
      </c>
      <c r="B3" s="414"/>
      <c r="C3" s="414"/>
      <c r="D3" s="414"/>
      <c r="E3" s="414"/>
      <c r="F3" s="414"/>
      <c r="G3" s="414"/>
      <c r="H3" s="414"/>
      <c r="I3" s="415"/>
      <c r="M3" s="413" t="s">
        <v>334</v>
      </c>
      <c r="N3" s="414"/>
      <c r="O3" s="414"/>
      <c r="P3" s="414"/>
      <c r="Q3" s="414"/>
      <c r="R3" s="414"/>
      <c r="S3" s="414"/>
      <c r="T3" s="414"/>
      <c r="U3" s="415"/>
    </row>
    <row r="4" spans="1:21">
      <c r="A4" s="416" t="s">
        <v>330</v>
      </c>
      <c r="B4" s="418">
        <v>-35</v>
      </c>
      <c r="C4" s="418">
        <v>-20</v>
      </c>
      <c r="D4" s="418">
        <v>-10</v>
      </c>
      <c r="E4" s="418">
        <v>0</v>
      </c>
      <c r="F4" s="418">
        <v>10</v>
      </c>
      <c r="G4" s="418">
        <v>25</v>
      </c>
      <c r="H4" s="418">
        <v>35</v>
      </c>
      <c r="I4" s="418">
        <v>40</v>
      </c>
      <c r="M4" s="416" t="s">
        <v>335</v>
      </c>
      <c r="N4" s="418">
        <v>-35</v>
      </c>
      <c r="O4" s="418">
        <v>-20</v>
      </c>
      <c r="P4" s="418">
        <v>-10</v>
      </c>
      <c r="Q4" s="418">
        <v>0</v>
      </c>
      <c r="R4" s="418">
        <v>10</v>
      </c>
      <c r="S4" s="418">
        <v>25</v>
      </c>
      <c r="T4" s="418">
        <v>35</v>
      </c>
      <c r="U4" s="418">
        <v>40</v>
      </c>
    </row>
    <row r="5" spans="1:21">
      <c r="A5" s="417"/>
      <c r="B5" s="419"/>
      <c r="C5" s="419"/>
      <c r="D5" s="419"/>
      <c r="E5" s="419"/>
      <c r="F5" s="419"/>
      <c r="G5" s="419"/>
      <c r="H5" s="419"/>
      <c r="I5" s="419"/>
      <c r="M5" s="417"/>
      <c r="N5" s="419"/>
      <c r="O5" s="419"/>
      <c r="P5" s="419"/>
      <c r="Q5" s="419"/>
      <c r="R5" s="419"/>
      <c r="S5" s="419"/>
      <c r="T5" s="419"/>
      <c r="U5" s="419"/>
    </row>
    <row r="6" spans="1:21" ht="16.5">
      <c r="A6" s="247">
        <v>0</v>
      </c>
      <c r="B6" s="284">
        <v>0</v>
      </c>
      <c r="C6" s="284">
        <v>0</v>
      </c>
      <c r="D6" s="284">
        <v>0</v>
      </c>
      <c r="E6" s="284">
        <v>0</v>
      </c>
      <c r="F6" s="284">
        <v>0</v>
      </c>
      <c r="G6" s="284">
        <v>0</v>
      </c>
      <c r="H6" s="284">
        <v>0</v>
      </c>
      <c r="I6" s="284">
        <v>0</v>
      </c>
      <c r="M6" s="247">
        <v>0</v>
      </c>
      <c r="N6" s="284">
        <v>57.37</v>
      </c>
      <c r="O6" s="284">
        <v>70.02000000000001</v>
      </c>
      <c r="P6" s="284">
        <v>81.760000000000005</v>
      </c>
      <c r="Q6" s="284">
        <v>90.600000000000009</v>
      </c>
      <c r="R6" s="284">
        <v>96.179999999999993</v>
      </c>
      <c r="S6" s="284">
        <v>100</v>
      </c>
      <c r="T6" s="284">
        <v>100</v>
      </c>
      <c r="U6" s="284">
        <v>100</v>
      </c>
    </row>
    <row r="7" spans="1:21" ht="16.5">
      <c r="A7" s="247">
        <v>0.05</v>
      </c>
      <c r="B7" s="284">
        <v>0</v>
      </c>
      <c r="C7" s="284">
        <v>0</v>
      </c>
      <c r="D7" s="284">
        <v>0</v>
      </c>
      <c r="E7" s="284">
        <v>0</v>
      </c>
      <c r="F7" s="284">
        <f>F8-5</f>
        <v>1.1799999999999926</v>
      </c>
      <c r="G7" s="284">
        <f>G8-5</f>
        <v>5</v>
      </c>
      <c r="H7" s="284">
        <f>H8-5</f>
        <v>5</v>
      </c>
      <c r="I7" s="284">
        <f>I8-5</f>
        <v>5</v>
      </c>
      <c r="M7" s="247">
        <v>0.05</v>
      </c>
      <c r="N7" s="284">
        <f t="shared" ref="N7:S8" si="0">N6-5</f>
        <v>52.37</v>
      </c>
      <c r="O7" s="284">
        <f t="shared" si="0"/>
        <v>65.02000000000001</v>
      </c>
      <c r="P7" s="284">
        <f t="shared" si="0"/>
        <v>76.760000000000005</v>
      </c>
      <c r="Q7" s="284">
        <f t="shared" si="0"/>
        <v>85.600000000000009</v>
      </c>
      <c r="R7" s="284">
        <f t="shared" si="0"/>
        <v>91.179999999999993</v>
      </c>
      <c r="S7" s="284">
        <f t="shared" si="0"/>
        <v>95</v>
      </c>
      <c r="T7" s="284">
        <f t="shared" ref="T7:U7" si="1">T6-5</f>
        <v>95</v>
      </c>
      <c r="U7" s="284">
        <f t="shared" si="1"/>
        <v>95</v>
      </c>
    </row>
    <row r="8" spans="1:21" ht="16.5">
      <c r="A8" s="247">
        <v>0.1</v>
      </c>
      <c r="B8" s="284">
        <v>0</v>
      </c>
      <c r="C8" s="284">
        <v>0</v>
      </c>
      <c r="D8" s="284">
        <v>0</v>
      </c>
      <c r="E8" s="284">
        <f t="shared" ref="E8:E15" si="2">E9-10</f>
        <v>0.60000000000000853</v>
      </c>
      <c r="F8" s="284">
        <f t="shared" ref="F8:F15" si="3">F9-10</f>
        <v>6.1799999999999926</v>
      </c>
      <c r="G8" s="284">
        <f t="shared" ref="G8:G13" si="4">G9-10</f>
        <v>10</v>
      </c>
      <c r="H8" s="284">
        <f t="shared" ref="H8:H13" si="5">H9-10</f>
        <v>10</v>
      </c>
      <c r="I8" s="284">
        <f t="shared" ref="I8:I13" si="6">I9-10</f>
        <v>10</v>
      </c>
      <c r="M8" s="247">
        <v>0.1</v>
      </c>
      <c r="N8" s="284">
        <f t="shared" si="0"/>
        <v>47.37</v>
      </c>
      <c r="O8" s="284">
        <f t="shared" si="0"/>
        <v>60.02000000000001</v>
      </c>
      <c r="P8" s="284">
        <f t="shared" si="0"/>
        <v>71.760000000000005</v>
      </c>
      <c r="Q8" s="284">
        <f t="shared" si="0"/>
        <v>80.600000000000009</v>
      </c>
      <c r="R8" s="284">
        <f t="shared" si="0"/>
        <v>86.179999999999993</v>
      </c>
      <c r="S8" s="284">
        <f t="shared" si="0"/>
        <v>90</v>
      </c>
      <c r="T8" s="284">
        <f t="shared" ref="T8" si="7">T7-5</f>
        <v>90</v>
      </c>
      <c r="U8" s="284">
        <f t="shared" ref="U8" si="8">U7-5</f>
        <v>90</v>
      </c>
    </row>
    <row r="9" spans="1:21" ht="16.5">
      <c r="A9" s="247">
        <v>0.2</v>
      </c>
      <c r="B9" s="284">
        <v>0</v>
      </c>
      <c r="C9" s="284">
        <v>0</v>
      </c>
      <c r="D9" s="284">
        <f>D10-10</f>
        <v>1.7600000000000051</v>
      </c>
      <c r="E9" s="284">
        <f t="shared" si="2"/>
        <v>10.600000000000009</v>
      </c>
      <c r="F9" s="284">
        <f t="shared" si="3"/>
        <v>16.179999999999993</v>
      </c>
      <c r="G9" s="284">
        <f t="shared" si="4"/>
        <v>20</v>
      </c>
      <c r="H9" s="284">
        <f t="shared" si="5"/>
        <v>20</v>
      </c>
      <c r="I9" s="284">
        <f t="shared" si="6"/>
        <v>20</v>
      </c>
      <c r="M9" s="247">
        <v>0.2</v>
      </c>
      <c r="N9" s="284">
        <f t="shared" ref="N9:S9" si="9">N8-10</f>
        <v>37.369999999999997</v>
      </c>
      <c r="O9" s="284">
        <f t="shared" si="9"/>
        <v>50.02000000000001</v>
      </c>
      <c r="P9" s="284">
        <f t="shared" si="9"/>
        <v>61.760000000000005</v>
      </c>
      <c r="Q9" s="284">
        <f t="shared" si="9"/>
        <v>70.600000000000009</v>
      </c>
      <c r="R9" s="284">
        <f t="shared" si="9"/>
        <v>76.179999999999993</v>
      </c>
      <c r="S9" s="284">
        <f t="shared" si="9"/>
        <v>80</v>
      </c>
      <c r="T9" s="284">
        <f t="shared" ref="T9:U9" si="10">T8-10</f>
        <v>80</v>
      </c>
      <c r="U9" s="284">
        <f t="shared" si="10"/>
        <v>80</v>
      </c>
    </row>
    <row r="10" spans="1:21" ht="16.5">
      <c r="A10" s="247">
        <v>0.3</v>
      </c>
      <c r="B10" s="284">
        <v>0</v>
      </c>
      <c r="C10" s="284">
        <f>C11-10</f>
        <v>2.0000000000010232E-2</v>
      </c>
      <c r="D10" s="284">
        <f t="shared" ref="D10:D13" si="11">D11-10</f>
        <v>11.760000000000005</v>
      </c>
      <c r="E10" s="284">
        <f t="shared" si="2"/>
        <v>20.600000000000009</v>
      </c>
      <c r="F10" s="284">
        <f t="shared" si="3"/>
        <v>26.179999999999993</v>
      </c>
      <c r="G10" s="284">
        <f t="shared" si="4"/>
        <v>30</v>
      </c>
      <c r="H10" s="284">
        <f t="shared" si="5"/>
        <v>30</v>
      </c>
      <c r="I10" s="284">
        <f t="shared" si="6"/>
        <v>30</v>
      </c>
      <c r="M10" s="247">
        <v>0.3</v>
      </c>
      <c r="N10" s="284">
        <f t="shared" ref="N10:N12" si="12">N9-10</f>
        <v>27.369999999999997</v>
      </c>
      <c r="O10" s="284">
        <f t="shared" ref="O10:O14" si="13">O9-10</f>
        <v>40.02000000000001</v>
      </c>
      <c r="P10" s="284">
        <f t="shared" ref="P10:P14" si="14">P9-10</f>
        <v>51.760000000000005</v>
      </c>
      <c r="Q10" s="284">
        <f t="shared" ref="Q10:Q16" si="15">Q9-10</f>
        <v>60.600000000000009</v>
      </c>
      <c r="R10" s="284">
        <f t="shared" ref="R10:R14" si="16">R9-10</f>
        <v>66.179999999999993</v>
      </c>
      <c r="S10" s="284">
        <f t="shared" ref="S10:S16" si="17">S9-10</f>
        <v>70</v>
      </c>
      <c r="T10" s="284">
        <f t="shared" ref="T10:T16" si="18">T9-10</f>
        <v>70</v>
      </c>
      <c r="U10" s="284">
        <f t="shared" ref="U10:U16" si="19">U9-10</f>
        <v>70</v>
      </c>
    </row>
    <row r="11" spans="1:21" ht="16.5">
      <c r="A11" s="247">
        <v>0.4</v>
      </c>
      <c r="B11" s="284">
        <v>0</v>
      </c>
      <c r="C11" s="284">
        <f t="shared" ref="C11:C13" si="20">C12-10</f>
        <v>10.02000000000001</v>
      </c>
      <c r="D11" s="284">
        <f t="shared" si="11"/>
        <v>21.760000000000005</v>
      </c>
      <c r="E11" s="284">
        <f t="shared" si="2"/>
        <v>30.600000000000009</v>
      </c>
      <c r="F11" s="284">
        <f t="shared" si="3"/>
        <v>36.179999999999993</v>
      </c>
      <c r="G11" s="284">
        <f t="shared" si="4"/>
        <v>40</v>
      </c>
      <c r="H11" s="284">
        <f t="shared" si="5"/>
        <v>40</v>
      </c>
      <c r="I11" s="284">
        <f t="shared" si="6"/>
        <v>40</v>
      </c>
      <c r="M11" s="247">
        <v>0.4</v>
      </c>
      <c r="N11" s="284">
        <f t="shared" si="12"/>
        <v>17.369999999999997</v>
      </c>
      <c r="O11" s="284">
        <f t="shared" si="13"/>
        <v>30.02000000000001</v>
      </c>
      <c r="P11" s="284">
        <f t="shared" si="14"/>
        <v>41.760000000000005</v>
      </c>
      <c r="Q11" s="284">
        <f t="shared" si="15"/>
        <v>50.600000000000009</v>
      </c>
      <c r="R11" s="284">
        <f t="shared" si="16"/>
        <v>56.179999999999993</v>
      </c>
      <c r="S11" s="284">
        <f t="shared" si="17"/>
        <v>60</v>
      </c>
      <c r="T11" s="284">
        <f t="shared" si="18"/>
        <v>60</v>
      </c>
      <c r="U11" s="284">
        <f t="shared" si="19"/>
        <v>60</v>
      </c>
    </row>
    <row r="12" spans="1:21" ht="16.5">
      <c r="A12" s="247">
        <v>0.5</v>
      </c>
      <c r="B12" s="284">
        <f t="shared" ref="B12:B13" si="21">B13-10</f>
        <v>7.3699999999999974</v>
      </c>
      <c r="C12" s="284">
        <f t="shared" si="20"/>
        <v>20.02000000000001</v>
      </c>
      <c r="D12" s="284">
        <f t="shared" si="11"/>
        <v>31.760000000000005</v>
      </c>
      <c r="E12" s="284">
        <f t="shared" si="2"/>
        <v>40.600000000000009</v>
      </c>
      <c r="F12" s="284">
        <f t="shared" si="3"/>
        <v>46.179999999999993</v>
      </c>
      <c r="G12" s="284">
        <f t="shared" si="4"/>
        <v>50</v>
      </c>
      <c r="H12" s="284">
        <f t="shared" si="5"/>
        <v>50</v>
      </c>
      <c r="I12" s="284">
        <f t="shared" si="6"/>
        <v>50</v>
      </c>
      <c r="M12" s="247">
        <v>0.5</v>
      </c>
      <c r="N12" s="284">
        <f t="shared" si="12"/>
        <v>7.3699999999999974</v>
      </c>
      <c r="O12" s="284">
        <f t="shared" si="13"/>
        <v>20.02000000000001</v>
      </c>
      <c r="P12" s="284">
        <f t="shared" si="14"/>
        <v>31.760000000000005</v>
      </c>
      <c r="Q12" s="284">
        <f t="shared" si="15"/>
        <v>40.600000000000009</v>
      </c>
      <c r="R12" s="284">
        <f t="shared" si="16"/>
        <v>46.179999999999993</v>
      </c>
      <c r="S12" s="284">
        <f t="shared" si="17"/>
        <v>50</v>
      </c>
      <c r="T12" s="284">
        <f t="shared" si="18"/>
        <v>50</v>
      </c>
      <c r="U12" s="284">
        <f t="shared" si="19"/>
        <v>50</v>
      </c>
    </row>
    <row r="13" spans="1:21" ht="16.5">
      <c r="A13" s="247">
        <v>0.6</v>
      </c>
      <c r="B13" s="284">
        <f t="shared" si="21"/>
        <v>17.369999999999997</v>
      </c>
      <c r="C13" s="284">
        <f t="shared" si="20"/>
        <v>30.02000000000001</v>
      </c>
      <c r="D13" s="284">
        <f t="shared" si="11"/>
        <v>41.760000000000005</v>
      </c>
      <c r="E13" s="284">
        <f t="shared" si="2"/>
        <v>50.600000000000009</v>
      </c>
      <c r="F13" s="284">
        <f t="shared" si="3"/>
        <v>56.179999999999993</v>
      </c>
      <c r="G13" s="284">
        <f t="shared" si="4"/>
        <v>60</v>
      </c>
      <c r="H13" s="284">
        <f t="shared" si="5"/>
        <v>60</v>
      </c>
      <c r="I13" s="284">
        <f t="shared" si="6"/>
        <v>60</v>
      </c>
      <c r="M13" s="247">
        <v>0.6</v>
      </c>
      <c r="N13" s="284">
        <v>0</v>
      </c>
      <c r="O13" s="284">
        <f t="shared" si="13"/>
        <v>10.02000000000001</v>
      </c>
      <c r="P13" s="284">
        <f t="shared" si="14"/>
        <v>21.760000000000005</v>
      </c>
      <c r="Q13" s="284">
        <f t="shared" si="15"/>
        <v>30.600000000000009</v>
      </c>
      <c r="R13" s="284">
        <f t="shared" si="16"/>
        <v>36.179999999999993</v>
      </c>
      <c r="S13" s="284">
        <f t="shared" si="17"/>
        <v>40</v>
      </c>
      <c r="T13" s="284">
        <f t="shared" si="18"/>
        <v>40</v>
      </c>
      <c r="U13" s="284">
        <f t="shared" si="19"/>
        <v>40</v>
      </c>
    </row>
    <row r="14" spans="1:21" ht="16.5">
      <c r="A14" s="247">
        <v>0.7</v>
      </c>
      <c r="B14" s="284">
        <f>B15-10</f>
        <v>27.369999999999997</v>
      </c>
      <c r="C14" s="284">
        <f t="shared" ref="C14:I14" si="22">C15-10</f>
        <v>40.02000000000001</v>
      </c>
      <c r="D14" s="284">
        <f t="shared" si="22"/>
        <v>51.760000000000005</v>
      </c>
      <c r="E14" s="284">
        <f t="shared" si="22"/>
        <v>60.600000000000009</v>
      </c>
      <c r="F14" s="284">
        <f t="shared" si="22"/>
        <v>66.179999999999993</v>
      </c>
      <c r="G14" s="284">
        <f t="shared" si="22"/>
        <v>70</v>
      </c>
      <c r="H14" s="284">
        <f t="shared" si="22"/>
        <v>70</v>
      </c>
      <c r="I14" s="284">
        <f t="shared" si="22"/>
        <v>70</v>
      </c>
      <c r="M14" s="247">
        <v>0.7</v>
      </c>
      <c r="N14" s="284">
        <v>0</v>
      </c>
      <c r="O14" s="284">
        <f t="shared" si="13"/>
        <v>2.0000000000010232E-2</v>
      </c>
      <c r="P14" s="284">
        <f t="shared" si="14"/>
        <v>11.760000000000005</v>
      </c>
      <c r="Q14" s="284">
        <f t="shared" si="15"/>
        <v>20.600000000000009</v>
      </c>
      <c r="R14" s="284">
        <f t="shared" si="16"/>
        <v>26.179999999999993</v>
      </c>
      <c r="S14" s="284">
        <f t="shared" si="17"/>
        <v>30</v>
      </c>
      <c r="T14" s="284">
        <f t="shared" si="18"/>
        <v>30</v>
      </c>
      <c r="U14" s="284">
        <f t="shared" si="19"/>
        <v>30</v>
      </c>
    </row>
    <row r="15" spans="1:21" ht="16.5">
      <c r="A15" s="247">
        <v>0.8</v>
      </c>
      <c r="B15" s="284">
        <f>B16-10</f>
        <v>37.369999999999997</v>
      </c>
      <c r="C15" s="284">
        <f>C16-10</f>
        <v>50.02000000000001</v>
      </c>
      <c r="D15" s="284">
        <f>D16-10</f>
        <v>61.760000000000005</v>
      </c>
      <c r="E15" s="284">
        <f t="shared" si="2"/>
        <v>70.600000000000009</v>
      </c>
      <c r="F15" s="284">
        <f t="shared" si="3"/>
        <v>76.179999999999993</v>
      </c>
      <c r="G15" s="284">
        <f>G16-10</f>
        <v>80</v>
      </c>
      <c r="H15" s="284">
        <f t="shared" ref="H15:I15" si="23">H16-10</f>
        <v>80</v>
      </c>
      <c r="I15" s="284">
        <f t="shared" si="23"/>
        <v>80</v>
      </c>
      <c r="M15" s="247">
        <v>0.8</v>
      </c>
      <c r="N15" s="284">
        <v>0</v>
      </c>
      <c r="O15" s="284">
        <v>0</v>
      </c>
      <c r="P15" s="284">
        <f t="shared" ref="P15:U15" si="24">P14-10</f>
        <v>1.7600000000000051</v>
      </c>
      <c r="Q15" s="284">
        <f t="shared" si="24"/>
        <v>10.600000000000009</v>
      </c>
      <c r="R15" s="284">
        <f t="shared" si="24"/>
        <v>16.179999999999993</v>
      </c>
      <c r="S15" s="284">
        <f t="shared" si="24"/>
        <v>20</v>
      </c>
      <c r="T15" s="284">
        <f t="shared" si="24"/>
        <v>20</v>
      </c>
      <c r="U15" s="284">
        <f t="shared" si="24"/>
        <v>20</v>
      </c>
    </row>
    <row r="16" spans="1:21" ht="16.5">
      <c r="A16" s="247">
        <v>0.9</v>
      </c>
      <c r="B16" s="284">
        <f t="shared" ref="B16:G17" si="25">B17-5</f>
        <v>47.37</v>
      </c>
      <c r="C16" s="284">
        <f t="shared" si="25"/>
        <v>60.02000000000001</v>
      </c>
      <c r="D16" s="284">
        <f t="shared" si="25"/>
        <v>71.760000000000005</v>
      </c>
      <c r="E16" s="284">
        <f t="shared" si="25"/>
        <v>80.600000000000009</v>
      </c>
      <c r="F16" s="284">
        <f t="shared" si="25"/>
        <v>86.179999999999993</v>
      </c>
      <c r="G16" s="284">
        <f t="shared" si="25"/>
        <v>90</v>
      </c>
      <c r="H16" s="284">
        <f t="shared" ref="H16" si="26">H17-5</f>
        <v>90</v>
      </c>
      <c r="I16" s="284">
        <f t="shared" ref="I16" si="27">I17-5</f>
        <v>90</v>
      </c>
      <c r="M16" s="247">
        <v>0.9</v>
      </c>
      <c r="N16" s="284">
        <v>0</v>
      </c>
      <c r="O16" s="284">
        <v>0</v>
      </c>
      <c r="P16" s="284">
        <v>0</v>
      </c>
      <c r="Q16" s="284">
        <f t="shared" si="15"/>
        <v>0.60000000000000853</v>
      </c>
      <c r="R16" s="284">
        <f>R15-10</f>
        <v>6.1799999999999926</v>
      </c>
      <c r="S16" s="284">
        <f t="shared" si="17"/>
        <v>10</v>
      </c>
      <c r="T16" s="284">
        <f t="shared" si="18"/>
        <v>10</v>
      </c>
      <c r="U16" s="284">
        <f t="shared" si="19"/>
        <v>10</v>
      </c>
    </row>
    <row r="17" spans="1:21" ht="16.5">
      <c r="A17" s="247">
        <v>0.95</v>
      </c>
      <c r="B17" s="284">
        <f t="shared" si="25"/>
        <v>52.37</v>
      </c>
      <c r="C17" s="284">
        <f t="shared" si="25"/>
        <v>65.02000000000001</v>
      </c>
      <c r="D17" s="284">
        <f t="shared" si="25"/>
        <v>76.760000000000005</v>
      </c>
      <c r="E17" s="284">
        <f t="shared" si="25"/>
        <v>85.600000000000009</v>
      </c>
      <c r="F17" s="284">
        <f t="shared" si="25"/>
        <v>91.179999999999993</v>
      </c>
      <c r="G17" s="284">
        <f t="shared" si="25"/>
        <v>95</v>
      </c>
      <c r="H17" s="284">
        <f t="shared" ref="H17:I17" si="28">H18-5</f>
        <v>95</v>
      </c>
      <c r="I17" s="284">
        <f t="shared" si="28"/>
        <v>95</v>
      </c>
      <c r="M17" s="247">
        <v>0.95</v>
      </c>
      <c r="N17" s="284">
        <v>0</v>
      </c>
      <c r="O17" s="284">
        <v>0</v>
      </c>
      <c r="P17" s="284">
        <v>0</v>
      </c>
      <c r="Q17" s="284">
        <v>0</v>
      </c>
      <c r="R17" s="284">
        <f>R16-5</f>
        <v>1.1799999999999926</v>
      </c>
      <c r="S17" s="284">
        <f>S16-5</f>
        <v>5</v>
      </c>
      <c r="T17" s="284">
        <f>T16-5</f>
        <v>5</v>
      </c>
      <c r="U17" s="284">
        <f>U16-5</f>
        <v>5</v>
      </c>
    </row>
    <row r="18" spans="1:21" ht="16.5">
      <c r="A18" s="247">
        <v>1</v>
      </c>
      <c r="B18" s="284">
        <v>57.37</v>
      </c>
      <c r="C18" s="284">
        <v>70.02000000000001</v>
      </c>
      <c r="D18" s="284">
        <v>81.760000000000005</v>
      </c>
      <c r="E18" s="284">
        <v>90.600000000000009</v>
      </c>
      <c r="F18" s="284">
        <v>96.179999999999993</v>
      </c>
      <c r="G18" s="284">
        <v>100</v>
      </c>
      <c r="H18" s="284">
        <v>100</v>
      </c>
      <c r="I18" s="284">
        <v>100</v>
      </c>
      <c r="M18" s="247">
        <v>1</v>
      </c>
      <c r="N18" s="284">
        <v>0</v>
      </c>
      <c r="O18" s="284">
        <v>0</v>
      </c>
      <c r="P18" s="284">
        <v>0</v>
      </c>
      <c r="Q18" s="284">
        <v>0</v>
      </c>
      <c r="R18" s="284">
        <v>0</v>
      </c>
      <c r="S18" s="284">
        <v>0</v>
      </c>
      <c r="T18" s="284">
        <v>0</v>
      </c>
      <c r="U18" s="284">
        <f>U17-5</f>
        <v>0</v>
      </c>
    </row>
    <row r="19" spans="1:21">
      <c r="A19" s="243"/>
      <c r="B19" s="243"/>
      <c r="C19" s="243"/>
      <c r="D19" s="243"/>
      <c r="E19" s="243"/>
      <c r="F19" s="243"/>
      <c r="G19" s="243"/>
      <c r="H19" s="243"/>
      <c r="I19" s="243"/>
    </row>
    <row r="20" spans="1:21">
      <c r="A20" s="244"/>
      <c r="B20" s="244"/>
      <c r="C20" s="245"/>
      <c r="D20" s="243"/>
      <c r="E20" s="243"/>
      <c r="F20" s="243"/>
      <c r="G20" s="243"/>
      <c r="H20" s="243"/>
      <c r="I20" s="243"/>
    </row>
    <row r="21" spans="1:21">
      <c r="A21" s="413" t="s">
        <v>331</v>
      </c>
      <c r="B21" s="414"/>
      <c r="C21" s="414"/>
      <c r="D21" s="414"/>
      <c r="E21" s="414"/>
      <c r="F21" s="414"/>
      <c r="G21" s="414"/>
      <c r="H21" s="414"/>
      <c r="I21" s="415"/>
    </row>
    <row r="22" spans="1:21">
      <c r="A22" s="246" t="s">
        <v>332</v>
      </c>
      <c r="B22" s="283">
        <f>100-B18</f>
        <v>42.63</v>
      </c>
      <c r="C22" s="283">
        <f t="shared" ref="C22:I22" si="29">100-C18</f>
        <v>29.97999999999999</v>
      </c>
      <c r="D22" s="283">
        <f t="shared" si="29"/>
        <v>18.239999999999995</v>
      </c>
      <c r="E22" s="283">
        <f t="shared" si="29"/>
        <v>9.3999999999999915</v>
      </c>
      <c r="F22" s="283">
        <f t="shared" si="29"/>
        <v>3.8200000000000074</v>
      </c>
      <c r="G22" s="283">
        <f t="shared" si="29"/>
        <v>0</v>
      </c>
      <c r="H22" s="283">
        <f t="shared" si="29"/>
        <v>0</v>
      </c>
      <c r="I22" s="283">
        <f t="shared" si="29"/>
        <v>0</v>
      </c>
    </row>
    <row r="28" spans="1:21">
      <c r="I28" s="5" t="s">
        <v>424</v>
      </c>
    </row>
  </sheetData>
  <mergeCells count="22">
    <mergeCell ref="G4:G5"/>
    <mergeCell ref="H4:H5"/>
    <mergeCell ref="I4:I5"/>
    <mergeCell ref="A21:I21"/>
    <mergeCell ref="A1:I1"/>
    <mergeCell ref="A3:I3"/>
    <mergeCell ref="A4:A5"/>
    <mergeCell ref="B4:B5"/>
    <mergeCell ref="C4:C5"/>
    <mergeCell ref="D4:D5"/>
    <mergeCell ref="E4:E5"/>
    <mergeCell ref="F4:F5"/>
    <mergeCell ref="M3:U3"/>
    <mergeCell ref="M4:M5"/>
    <mergeCell ref="N4:N5"/>
    <mergeCell ref="O4:O5"/>
    <mergeCell ref="P4:P5"/>
    <mergeCell ref="Q4:Q5"/>
    <mergeCell ref="R4:R5"/>
    <mergeCell ref="S4:S5"/>
    <mergeCell ref="T4:T5"/>
    <mergeCell ref="U4:U5"/>
  </mergeCells>
  <phoneticPr fontId="2" type="noConversion"/>
  <conditionalFormatting sqref="E6:I18">
    <cfRule type="colorScale" priority="99">
      <colorScale>
        <cfvo type="min"/>
        <cfvo type="percentile" val="50"/>
        <cfvo type="max"/>
        <color rgb="FFF8696B"/>
        <color rgb="FFFCFCFF"/>
        <color rgb="FF5A8AC6"/>
      </colorScale>
    </cfRule>
  </conditionalFormatting>
  <conditionalFormatting sqref="D6:D18">
    <cfRule type="colorScale" priority="101">
      <colorScale>
        <cfvo type="min"/>
        <cfvo type="percentile" val="50"/>
        <cfvo type="max"/>
        <color rgb="FFF8696B"/>
        <color rgb="FFFCFCFF"/>
        <color rgb="FF5A8AC6"/>
      </colorScale>
    </cfRule>
  </conditionalFormatting>
  <conditionalFormatting sqref="C6:C18">
    <cfRule type="colorScale" priority="103">
      <colorScale>
        <cfvo type="min"/>
        <cfvo type="percentile" val="50"/>
        <cfvo type="max"/>
        <color rgb="FFF8696B"/>
        <color rgb="FFFCFCFF"/>
        <color rgb="FF5A8AC6"/>
      </colorScale>
    </cfRule>
  </conditionalFormatting>
  <conditionalFormatting sqref="Q6:U18">
    <cfRule type="colorScale" priority="107">
      <colorScale>
        <cfvo type="min"/>
        <cfvo type="percentile" val="50"/>
        <cfvo type="max"/>
        <color rgb="FFF8696B"/>
        <color rgb="FFFCFCFF"/>
        <color rgb="FF5A8AC6"/>
      </colorScale>
    </cfRule>
  </conditionalFormatting>
  <conditionalFormatting sqref="P6:P18">
    <cfRule type="colorScale" priority="109">
      <colorScale>
        <cfvo type="min"/>
        <cfvo type="percentile" val="50"/>
        <cfvo type="max"/>
        <color rgb="FFF8696B"/>
        <color rgb="FFFCFCFF"/>
        <color rgb="FF5A8AC6"/>
      </colorScale>
    </cfRule>
  </conditionalFormatting>
  <conditionalFormatting sqref="O6:O18">
    <cfRule type="colorScale" priority="111">
      <colorScale>
        <cfvo type="min"/>
        <cfvo type="percentile" val="50"/>
        <cfvo type="max"/>
        <color rgb="FFF8696B"/>
        <color rgb="FFFCFCFF"/>
        <color rgb="FF5A8AC6"/>
      </colorScale>
    </cfRule>
  </conditionalFormatting>
  <conditionalFormatting sqref="N6:N18">
    <cfRule type="colorScale" priority="113">
      <colorScale>
        <cfvo type="min"/>
        <cfvo type="percentile" val="50"/>
        <cfvo type="max"/>
        <color rgb="FFF8696B"/>
        <color rgb="FFFCFCFF"/>
        <color rgb="FF5A8AC6"/>
      </colorScale>
    </cfRule>
  </conditionalFormatting>
  <conditionalFormatting sqref="A22:I22">
    <cfRule type="colorScale" priority="114">
      <colorScale>
        <cfvo type="min"/>
        <cfvo type="percentile" val="50"/>
        <cfvo type="max"/>
        <color rgb="FF5A8AC6"/>
        <color rgb="FFFCFCFF"/>
        <color rgb="FFF8696B"/>
      </colorScale>
    </cfRule>
  </conditionalFormatting>
  <conditionalFormatting sqref="B6:B18">
    <cfRule type="colorScale" priority="116">
      <colorScale>
        <cfvo type="min"/>
        <cfvo type="percentile" val="50"/>
        <cfvo type="max"/>
        <color rgb="FFF8696B"/>
        <color rgb="FFFCFCFF"/>
        <color rgb="FF5A8AC6"/>
      </colorScale>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8F45C-8E10-44A6-8BB9-E72EA587465F}">
  <dimension ref="B3:N38"/>
  <sheetViews>
    <sheetView workbookViewId="0">
      <selection activeCell="C43" sqref="C43"/>
    </sheetView>
  </sheetViews>
  <sheetFormatPr defaultRowHeight="13.5"/>
  <cols>
    <col min="1" max="1" width="4.125" style="422" customWidth="1"/>
    <col min="2" max="2" width="30" style="422" bestFit="1" customWidth="1"/>
    <col min="3" max="3" width="17.875" style="422" bestFit="1" customWidth="1"/>
    <col min="4" max="4" width="7.625" style="422" bestFit="1" customWidth="1"/>
    <col min="5" max="5" width="10" style="422" bestFit="1" customWidth="1"/>
    <col min="6" max="13" width="9" style="422"/>
    <col min="14" max="14" width="23.375" style="422" customWidth="1"/>
    <col min="15" max="16384" width="9" style="422"/>
  </cols>
  <sheetData>
    <row r="3" spans="2:14" ht="16.5">
      <c r="B3" s="420" t="s">
        <v>425</v>
      </c>
      <c r="C3" s="421" t="s">
        <v>426</v>
      </c>
      <c r="M3" s="423" t="s">
        <v>427</v>
      </c>
      <c r="N3" s="421" t="s">
        <v>428</v>
      </c>
    </row>
    <row r="4" spans="2:14" ht="16.5">
      <c r="B4" s="424" t="s">
        <v>429</v>
      </c>
      <c r="C4" s="425">
        <v>2000</v>
      </c>
      <c r="M4" s="426"/>
      <c r="N4" s="425">
        <v>2500</v>
      </c>
    </row>
    <row r="5" spans="2:14" ht="16.5">
      <c r="B5" s="424" t="s">
        <v>430</v>
      </c>
      <c r="C5" s="425">
        <v>3800</v>
      </c>
      <c r="M5" s="426"/>
      <c r="N5" s="425">
        <v>4400</v>
      </c>
    </row>
    <row r="6" spans="2:14" ht="16.5">
      <c r="B6" s="424" t="s">
        <v>431</v>
      </c>
      <c r="C6" s="427">
        <v>60.2</v>
      </c>
      <c r="M6" s="426"/>
      <c r="N6" s="427">
        <v>62.2</v>
      </c>
    </row>
    <row r="7" spans="2:14" ht="16.5">
      <c r="B7" s="424" t="s">
        <v>432</v>
      </c>
      <c r="C7" s="427">
        <v>59.3</v>
      </c>
      <c r="M7" s="426"/>
      <c r="N7" s="427">
        <v>60.8</v>
      </c>
    </row>
    <row r="8" spans="2:14" ht="16.5">
      <c r="B8" s="424" t="s">
        <v>433</v>
      </c>
      <c r="C8" s="427">
        <v>60.2</v>
      </c>
      <c r="M8" s="426"/>
      <c r="N8" s="427">
        <v>62.2</v>
      </c>
    </row>
    <row r="9" spans="2:14" ht="16.5">
      <c r="B9" s="424" t="s">
        <v>434</v>
      </c>
      <c r="C9" s="428" t="s">
        <v>435</v>
      </c>
      <c r="M9" s="426"/>
      <c r="N9" s="428" t="s">
        <v>435</v>
      </c>
    </row>
    <row r="10" spans="2:14" ht="16.5">
      <c r="B10" s="424" t="s">
        <v>436</v>
      </c>
      <c r="C10" s="425">
        <v>3220</v>
      </c>
      <c r="M10" s="426"/>
      <c r="N10" s="425">
        <v>3730</v>
      </c>
    </row>
    <row r="11" spans="2:14" ht="16.5">
      <c r="B11" s="424" t="s">
        <v>437</v>
      </c>
      <c r="C11" s="425">
        <v>3160</v>
      </c>
      <c r="M11" s="429"/>
      <c r="N11" s="425">
        <v>3670</v>
      </c>
    </row>
    <row r="12" spans="2:14" ht="16.5">
      <c r="B12" s="424" t="s">
        <v>438</v>
      </c>
      <c r="C12" s="425">
        <v>100</v>
      </c>
    </row>
    <row r="13" spans="2:14" ht="16.5">
      <c r="B13" s="424" t="s">
        <v>439</v>
      </c>
      <c r="C13" s="428" t="s">
        <v>440</v>
      </c>
    </row>
    <row r="14" spans="2:14" ht="16.5">
      <c r="B14" s="424" t="s">
        <v>441</v>
      </c>
      <c r="C14" s="425"/>
    </row>
    <row r="15" spans="2:14">
      <c r="C15" s="422" t="s">
        <v>442</v>
      </c>
    </row>
    <row r="16" spans="2:14" ht="14.25">
      <c r="B16" s="430" t="s">
        <v>443</v>
      </c>
      <c r="C16" s="430" t="s">
        <v>444</v>
      </c>
      <c r="D16" s="430" t="s">
        <v>445</v>
      </c>
      <c r="E16" s="430" t="s">
        <v>446</v>
      </c>
    </row>
    <row r="17" spans="2:5" ht="14.25">
      <c r="B17" s="430" t="s">
        <v>370</v>
      </c>
      <c r="C17" s="431">
        <v>3.4461500000000003</v>
      </c>
      <c r="D17" s="432">
        <f>B17*60.2/100</f>
        <v>60.2</v>
      </c>
      <c r="E17" s="433"/>
    </row>
    <row r="18" spans="2:5" ht="14.25">
      <c r="B18" s="430">
        <v>95</v>
      </c>
      <c r="C18" s="431">
        <v>3.3347499999999997</v>
      </c>
      <c r="D18" s="432">
        <f t="shared" ref="D18:D37" si="0">B18*60.2/100</f>
        <v>57.19</v>
      </c>
      <c r="E18" s="433"/>
    </row>
    <row r="19" spans="2:5" ht="14.25">
      <c r="B19" s="430" t="s">
        <v>376</v>
      </c>
      <c r="C19" s="431">
        <v>3.3324499999999997</v>
      </c>
      <c r="D19" s="432">
        <f t="shared" si="0"/>
        <v>54.18</v>
      </c>
      <c r="E19" s="433"/>
    </row>
    <row r="20" spans="2:5" ht="14.25">
      <c r="B20" s="430" t="s">
        <v>377</v>
      </c>
      <c r="C20" s="431">
        <v>3.3307000000000002</v>
      </c>
      <c r="D20" s="432">
        <f t="shared" si="0"/>
        <v>51.17</v>
      </c>
      <c r="E20" s="433"/>
    </row>
    <row r="21" spans="2:5" ht="14.25">
      <c r="B21" s="430" t="s">
        <v>378</v>
      </c>
      <c r="C21" s="431">
        <v>3.3295500000000002</v>
      </c>
      <c r="D21" s="432">
        <f t="shared" si="0"/>
        <v>48.16</v>
      </c>
      <c r="E21" s="433"/>
    </row>
    <row r="22" spans="2:5" ht="14.25">
      <c r="B22" s="430" t="s">
        <v>379</v>
      </c>
      <c r="C22" s="431">
        <v>3.3288500000000001</v>
      </c>
      <c r="D22" s="432">
        <f t="shared" si="0"/>
        <v>45.15</v>
      </c>
      <c r="E22" s="433"/>
    </row>
    <row r="23" spans="2:5" ht="14.25">
      <c r="B23" s="430" t="s">
        <v>380</v>
      </c>
      <c r="C23" s="431">
        <v>3.3285499999999999</v>
      </c>
      <c r="D23" s="432">
        <f t="shared" si="0"/>
        <v>42.14</v>
      </c>
      <c r="E23" s="433"/>
    </row>
    <row r="24" spans="2:5" ht="14.25">
      <c r="B24" s="430" t="s">
        <v>381</v>
      </c>
      <c r="C24" s="431">
        <v>3.3282499999999997</v>
      </c>
      <c r="D24" s="432">
        <f t="shared" si="0"/>
        <v>39.130000000000003</v>
      </c>
      <c r="E24" s="433"/>
    </row>
    <row r="25" spans="2:5" ht="14.25">
      <c r="B25" s="430" t="s">
        <v>382</v>
      </c>
      <c r="C25" s="431">
        <v>3.32565</v>
      </c>
      <c r="D25" s="432">
        <f t="shared" si="0"/>
        <v>36.119999999999997</v>
      </c>
      <c r="E25" s="433"/>
    </row>
    <row r="26" spans="2:5" ht="14.25">
      <c r="B26" s="430" t="s">
        <v>383</v>
      </c>
      <c r="C26" s="431">
        <v>3.2966499999999996</v>
      </c>
      <c r="D26" s="432">
        <f t="shared" si="0"/>
        <v>33.11</v>
      </c>
      <c r="E26" s="433"/>
    </row>
    <row r="27" spans="2:5" ht="14.25">
      <c r="B27" s="430" t="s">
        <v>384</v>
      </c>
      <c r="C27" s="431">
        <v>3.29135</v>
      </c>
      <c r="D27" s="432">
        <f t="shared" si="0"/>
        <v>30.1</v>
      </c>
      <c r="E27" s="433"/>
    </row>
    <row r="28" spans="2:5" ht="14.25">
      <c r="B28" s="430" t="s">
        <v>385</v>
      </c>
      <c r="C28" s="431">
        <v>3.2897499999999997</v>
      </c>
      <c r="D28" s="432">
        <f t="shared" si="0"/>
        <v>27.09</v>
      </c>
      <c r="E28" s="433"/>
    </row>
    <row r="29" spans="2:5" ht="14.25">
      <c r="B29" s="430" t="s">
        <v>386</v>
      </c>
      <c r="C29" s="431">
        <v>3.28905</v>
      </c>
      <c r="D29" s="432">
        <f t="shared" si="0"/>
        <v>24.08</v>
      </c>
      <c r="E29" s="433"/>
    </row>
    <row r="30" spans="2:5" ht="14.25">
      <c r="B30" s="430" t="s">
        <v>387</v>
      </c>
      <c r="C30" s="431">
        <v>3.2882499999999997</v>
      </c>
      <c r="D30" s="432">
        <f t="shared" si="0"/>
        <v>21.07</v>
      </c>
      <c r="E30" s="433"/>
    </row>
    <row r="31" spans="2:5" ht="14.25">
      <c r="B31" s="430" t="s">
        <v>388</v>
      </c>
      <c r="C31" s="431">
        <v>3.2862</v>
      </c>
      <c r="D31" s="432">
        <f t="shared" si="0"/>
        <v>18.059999999999999</v>
      </c>
      <c r="E31" s="433"/>
    </row>
    <row r="32" spans="2:5" ht="14.25">
      <c r="B32" s="430" t="s">
        <v>389</v>
      </c>
      <c r="C32" s="431">
        <v>3.2697500000000002</v>
      </c>
      <c r="D32" s="432">
        <f t="shared" si="0"/>
        <v>15.05</v>
      </c>
      <c r="E32" s="433"/>
    </row>
    <row r="33" spans="2:5" ht="14.25">
      <c r="B33" s="430" t="s">
        <v>390</v>
      </c>
      <c r="C33" s="431">
        <v>3.2530999999999999</v>
      </c>
      <c r="D33" s="432">
        <f t="shared" si="0"/>
        <v>12.04</v>
      </c>
      <c r="E33" s="433"/>
    </row>
    <row r="34" spans="2:5" ht="14.25">
      <c r="B34" s="430" t="s">
        <v>391</v>
      </c>
      <c r="C34" s="431">
        <v>3.2295499999999997</v>
      </c>
      <c r="D34" s="432">
        <f t="shared" si="0"/>
        <v>9.0299999999999994</v>
      </c>
      <c r="E34" s="433"/>
    </row>
    <row r="35" spans="2:5" ht="14.25">
      <c r="B35" s="430" t="s">
        <v>392</v>
      </c>
      <c r="C35" s="431">
        <v>3.2049500000000002</v>
      </c>
      <c r="D35" s="432">
        <f t="shared" si="0"/>
        <v>6.02</v>
      </c>
      <c r="E35" s="433"/>
    </row>
    <row r="36" spans="2:5" ht="14.25">
      <c r="B36" s="430" t="s">
        <v>393</v>
      </c>
      <c r="C36" s="431">
        <v>3.1812499999999999</v>
      </c>
      <c r="D36" s="432">
        <f t="shared" si="0"/>
        <v>3.01</v>
      </c>
      <c r="E36" s="433"/>
    </row>
    <row r="37" spans="2:5" ht="14.25">
      <c r="B37" s="430" t="s">
        <v>394</v>
      </c>
      <c r="C37" s="431">
        <v>2.8327999999999998</v>
      </c>
      <c r="D37" s="432">
        <f t="shared" si="0"/>
        <v>0</v>
      </c>
      <c r="E37" s="433"/>
    </row>
    <row r="38" spans="2:5" ht="14.25">
      <c r="B38" s="430" t="s">
        <v>447</v>
      </c>
      <c r="C38" s="433"/>
      <c r="D38" s="433"/>
      <c r="E38" s="433"/>
    </row>
  </sheetData>
  <protectedRanges>
    <protectedRange sqref="C4:C9" name="区域1"/>
    <protectedRange sqref="C10:C11" name="区域1_2"/>
    <protectedRange sqref="N4:N11" name="区域1_3"/>
  </protectedRanges>
  <mergeCells count="1">
    <mergeCell ref="M3:M11"/>
  </mergeCells>
  <phoneticPr fontId="2" type="noConversion"/>
  <conditionalFormatting sqref="C6:C9 D12:D13 N10:N11">
    <cfRule type="cellIs" dxfId="5" priority="6" operator="equal">
      <formula>"NA"</formula>
    </cfRule>
  </conditionalFormatting>
  <conditionalFormatting sqref="C10:C11">
    <cfRule type="cellIs" dxfId="4" priority="5" operator="equal">
      <formula>"NA"</formula>
    </cfRule>
  </conditionalFormatting>
  <conditionalFormatting sqref="N6:N10">
    <cfRule type="cellIs" dxfId="3" priority="4" operator="equal">
      <formula>"NA"</formula>
    </cfRule>
  </conditionalFormatting>
  <conditionalFormatting sqref="C12">
    <cfRule type="cellIs" dxfId="2" priority="3" operator="equal">
      <formula>"NA"</formula>
    </cfRule>
  </conditionalFormatting>
  <conditionalFormatting sqref="C13">
    <cfRule type="cellIs" dxfId="1" priority="2" operator="equal">
      <formula>"NA"</formula>
    </cfRule>
  </conditionalFormatting>
  <conditionalFormatting sqref="C14">
    <cfRule type="cellIs" dxfId="0" priority="1" operator="equal">
      <formula>"NA"</formula>
    </cfRule>
  </conditionalFormatting>
  <dataValidations count="1">
    <dataValidation type="list" allowBlank="1" showInputMessage="1" showErrorMessage="1" sqref="C9 N9" xr:uid="{C2DA1F83-28FA-47AC-B214-8090B855074F}">
      <formula1>"1/3,1,0.5P,1P"</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FA0A4-3A17-4163-B318-CBEB1997678A}">
  <dimension ref="A1:AS59"/>
  <sheetViews>
    <sheetView zoomScale="136" zoomScaleNormal="80" workbookViewId="0">
      <selection activeCell="A14" sqref="A14:V14"/>
    </sheetView>
  </sheetViews>
  <sheetFormatPr defaultColWidth="9" defaultRowHeight="13.5"/>
  <cols>
    <col min="1" max="1" width="9.5" style="438" customWidth="1"/>
    <col min="2" max="22" width="6.625" style="438" customWidth="1"/>
    <col min="23" max="23" width="6.625" style="452" customWidth="1"/>
    <col min="24" max="24" width="9.5" style="438" customWidth="1"/>
    <col min="25" max="45" width="6.625" style="438" customWidth="1"/>
    <col min="46" max="16384" width="9" style="438"/>
  </cols>
  <sheetData>
    <row r="1" spans="1:45" ht="14.25">
      <c r="A1" s="434" t="s">
        <v>448</v>
      </c>
      <c r="B1" s="435"/>
      <c r="C1" s="435"/>
      <c r="D1" s="435"/>
      <c r="E1" s="435"/>
      <c r="F1" s="435"/>
      <c r="G1" s="435"/>
      <c r="H1" s="435"/>
      <c r="I1" s="435"/>
      <c r="J1" s="435"/>
      <c r="K1" s="435"/>
      <c r="L1" s="435"/>
      <c r="M1" s="435"/>
      <c r="N1" s="435"/>
      <c r="O1" s="435"/>
      <c r="P1" s="435"/>
      <c r="Q1" s="435"/>
      <c r="R1" s="435"/>
      <c r="S1" s="435"/>
      <c r="T1" s="435"/>
      <c r="U1" s="435"/>
      <c r="V1" s="436"/>
      <c r="W1" s="437"/>
      <c r="X1" s="434" t="s">
        <v>449</v>
      </c>
      <c r="Y1" s="435"/>
      <c r="Z1" s="435"/>
      <c r="AA1" s="435"/>
      <c r="AB1" s="435"/>
      <c r="AC1" s="435"/>
      <c r="AD1" s="435"/>
      <c r="AE1" s="435"/>
      <c r="AF1" s="435"/>
      <c r="AG1" s="435"/>
      <c r="AH1" s="435"/>
      <c r="AI1" s="435"/>
      <c r="AJ1" s="435"/>
      <c r="AK1" s="435"/>
      <c r="AL1" s="435"/>
      <c r="AM1" s="435"/>
      <c r="AN1" s="435"/>
      <c r="AO1" s="435"/>
      <c r="AP1" s="435"/>
      <c r="AQ1" s="435"/>
      <c r="AR1" s="435"/>
      <c r="AS1" s="436"/>
    </row>
    <row r="2" spans="1:45" ht="13.9" customHeight="1">
      <c r="A2" s="439" t="s">
        <v>450</v>
      </c>
      <c r="B2" s="440" t="s">
        <v>0</v>
      </c>
      <c r="C2" s="440"/>
      <c r="D2" s="440"/>
      <c r="E2" s="440"/>
      <c r="F2" s="440"/>
      <c r="G2" s="440"/>
      <c r="H2" s="440"/>
      <c r="I2" s="440"/>
      <c r="J2" s="440"/>
      <c r="K2" s="440"/>
      <c r="L2" s="440"/>
      <c r="M2" s="440"/>
      <c r="N2" s="440"/>
      <c r="O2" s="440"/>
      <c r="P2" s="440"/>
      <c r="Q2" s="440"/>
      <c r="R2" s="440"/>
      <c r="S2" s="440"/>
      <c r="T2" s="440"/>
      <c r="U2" s="440"/>
      <c r="V2" s="441"/>
      <c r="W2" s="437"/>
      <c r="X2" s="439" t="s">
        <v>450</v>
      </c>
      <c r="Y2" s="440" t="s">
        <v>0</v>
      </c>
      <c r="Z2" s="440"/>
      <c r="AA2" s="440"/>
      <c r="AB2" s="440"/>
      <c r="AC2" s="440"/>
      <c r="AD2" s="440"/>
      <c r="AE2" s="440"/>
      <c r="AF2" s="440"/>
      <c r="AG2" s="440"/>
      <c r="AH2" s="440"/>
      <c r="AI2" s="440"/>
      <c r="AJ2" s="440"/>
      <c r="AK2" s="440"/>
      <c r="AL2" s="440"/>
      <c r="AM2" s="440"/>
      <c r="AN2" s="440"/>
      <c r="AO2" s="440"/>
      <c r="AP2" s="440"/>
      <c r="AQ2" s="440"/>
      <c r="AR2" s="440"/>
      <c r="AS2" s="441"/>
    </row>
    <row r="3" spans="1:45" ht="14.25">
      <c r="A3" s="442"/>
      <c r="B3" s="443">
        <v>0</v>
      </c>
      <c r="C3" s="443">
        <v>5</v>
      </c>
      <c r="D3" s="443">
        <v>10</v>
      </c>
      <c r="E3" s="443">
        <v>15</v>
      </c>
      <c r="F3" s="443">
        <v>20</v>
      </c>
      <c r="G3" s="443">
        <v>25</v>
      </c>
      <c r="H3" s="443">
        <v>30</v>
      </c>
      <c r="I3" s="443">
        <v>35</v>
      </c>
      <c r="J3" s="443">
        <v>40</v>
      </c>
      <c r="K3" s="443">
        <v>45</v>
      </c>
      <c r="L3" s="443">
        <v>50</v>
      </c>
      <c r="M3" s="443">
        <v>55</v>
      </c>
      <c r="N3" s="443">
        <v>60</v>
      </c>
      <c r="O3" s="443">
        <v>65</v>
      </c>
      <c r="P3" s="443">
        <v>70</v>
      </c>
      <c r="Q3" s="443">
        <v>75</v>
      </c>
      <c r="R3" s="443">
        <v>80</v>
      </c>
      <c r="S3" s="443">
        <v>85</v>
      </c>
      <c r="T3" s="443">
        <v>90</v>
      </c>
      <c r="U3" s="443">
        <v>95</v>
      </c>
      <c r="V3" s="444">
        <v>100</v>
      </c>
      <c r="W3" s="437"/>
      <c r="X3" s="442"/>
      <c r="Y3" s="443">
        <v>0</v>
      </c>
      <c r="Z3" s="443">
        <v>5</v>
      </c>
      <c r="AA3" s="443">
        <v>10</v>
      </c>
      <c r="AB3" s="443">
        <v>15</v>
      </c>
      <c r="AC3" s="443">
        <v>20</v>
      </c>
      <c r="AD3" s="443">
        <v>25</v>
      </c>
      <c r="AE3" s="443">
        <v>30</v>
      </c>
      <c r="AF3" s="443">
        <v>35</v>
      </c>
      <c r="AG3" s="443">
        <v>40</v>
      </c>
      <c r="AH3" s="443">
        <v>45</v>
      </c>
      <c r="AI3" s="443">
        <v>50</v>
      </c>
      <c r="AJ3" s="443">
        <v>55</v>
      </c>
      <c r="AK3" s="443">
        <v>60</v>
      </c>
      <c r="AL3" s="443">
        <v>65</v>
      </c>
      <c r="AM3" s="443">
        <v>70</v>
      </c>
      <c r="AN3" s="443">
        <v>75</v>
      </c>
      <c r="AO3" s="443">
        <v>80</v>
      </c>
      <c r="AP3" s="443">
        <v>85</v>
      </c>
      <c r="AQ3" s="443">
        <v>90</v>
      </c>
      <c r="AR3" s="443">
        <v>95</v>
      </c>
      <c r="AS3" s="444">
        <v>100</v>
      </c>
    </row>
    <row r="4" spans="1:45" ht="14.25">
      <c r="A4" s="445">
        <v>-35</v>
      </c>
      <c r="B4" s="446" t="s">
        <v>451</v>
      </c>
      <c r="C4" s="446" t="s">
        <v>451</v>
      </c>
      <c r="D4" s="446" t="s">
        <v>451</v>
      </c>
      <c r="E4" s="446" t="s">
        <v>451</v>
      </c>
      <c r="F4" s="446" t="s">
        <v>451</v>
      </c>
      <c r="G4" s="446" t="s">
        <v>451</v>
      </c>
      <c r="H4" s="446" t="s">
        <v>451</v>
      </c>
      <c r="I4" s="446" t="s">
        <v>451</v>
      </c>
      <c r="J4" s="446" t="s">
        <v>451</v>
      </c>
      <c r="K4" s="446" t="s">
        <v>451</v>
      </c>
      <c r="L4" s="446" t="s">
        <v>451</v>
      </c>
      <c r="M4" s="446" t="s">
        <v>451</v>
      </c>
      <c r="N4" s="446" t="s">
        <v>451</v>
      </c>
      <c r="O4" s="446" t="s">
        <v>451</v>
      </c>
      <c r="P4" s="446" t="s">
        <v>451</v>
      </c>
      <c r="Q4" s="446" t="s">
        <v>451</v>
      </c>
      <c r="R4" s="446" t="s">
        <v>451</v>
      </c>
      <c r="S4" s="446" t="s">
        <v>451</v>
      </c>
      <c r="T4" s="446" t="s">
        <v>451</v>
      </c>
      <c r="U4" s="446" t="s">
        <v>451</v>
      </c>
      <c r="V4" s="447" t="s">
        <v>451</v>
      </c>
      <c r="W4" s="437"/>
      <c r="X4" s="445">
        <v>-35</v>
      </c>
      <c r="Y4" s="446" t="s">
        <v>451</v>
      </c>
      <c r="Z4" s="446" t="s">
        <v>451</v>
      </c>
      <c r="AA4" s="446" t="s">
        <v>451</v>
      </c>
      <c r="AB4" s="446" t="s">
        <v>451</v>
      </c>
      <c r="AC4" s="446" t="s">
        <v>451</v>
      </c>
      <c r="AD4" s="446" t="s">
        <v>451</v>
      </c>
      <c r="AE4" s="446" t="s">
        <v>451</v>
      </c>
      <c r="AF4" s="446" t="s">
        <v>451</v>
      </c>
      <c r="AG4" s="446" t="s">
        <v>451</v>
      </c>
      <c r="AH4" s="446" t="s">
        <v>451</v>
      </c>
      <c r="AI4" s="446" t="s">
        <v>451</v>
      </c>
      <c r="AJ4" s="446" t="s">
        <v>451</v>
      </c>
      <c r="AK4" s="446" t="s">
        <v>451</v>
      </c>
      <c r="AL4" s="446" t="s">
        <v>451</v>
      </c>
      <c r="AM4" s="446" t="s">
        <v>451</v>
      </c>
      <c r="AN4" s="446" t="s">
        <v>451</v>
      </c>
      <c r="AO4" s="446" t="s">
        <v>451</v>
      </c>
      <c r="AP4" s="446" t="s">
        <v>451</v>
      </c>
      <c r="AQ4" s="446" t="s">
        <v>451</v>
      </c>
      <c r="AR4" s="446" t="s">
        <v>451</v>
      </c>
      <c r="AS4" s="447" t="s">
        <v>451</v>
      </c>
    </row>
    <row r="5" spans="1:45" ht="15">
      <c r="A5" s="445">
        <v>-30</v>
      </c>
      <c r="B5" s="446" t="s">
        <v>451</v>
      </c>
      <c r="C5" s="446">
        <v>1174.9187617296434</v>
      </c>
      <c r="D5" s="446">
        <v>1167.0228715478413</v>
      </c>
      <c r="E5" s="446">
        <v>1105.3486759279281</v>
      </c>
      <c r="F5" s="446">
        <v>1043.6744803080151</v>
      </c>
      <c r="G5" s="446">
        <v>994.3574882185676</v>
      </c>
      <c r="H5" s="446">
        <v>945.04049612911945</v>
      </c>
      <c r="I5" s="446">
        <v>917.82355767181048</v>
      </c>
      <c r="J5" s="446">
        <v>890.60661921450117</v>
      </c>
      <c r="K5" s="446">
        <v>863.38968075719185</v>
      </c>
      <c r="L5" s="446">
        <v>836.17274229988254</v>
      </c>
      <c r="M5" s="446">
        <v>763.96183630291625</v>
      </c>
      <c r="N5" s="446">
        <v>691.75093030594951</v>
      </c>
      <c r="O5" s="446">
        <v>619.54002430898299</v>
      </c>
      <c r="P5" s="446">
        <v>547.32911831201659</v>
      </c>
      <c r="Q5" s="446">
        <v>537.52955864407068</v>
      </c>
      <c r="R5" s="446">
        <v>527.72999897612476</v>
      </c>
      <c r="S5" s="446">
        <v>517.93043930817873</v>
      </c>
      <c r="T5" s="446">
        <v>508.13087964023282</v>
      </c>
      <c r="U5" s="446">
        <v>508.13087964023282</v>
      </c>
      <c r="V5" s="447">
        <v>508.13087964023282</v>
      </c>
      <c r="W5" s="448"/>
      <c r="X5" s="445">
        <v>-30</v>
      </c>
      <c r="Y5" s="446" t="s">
        <v>451</v>
      </c>
      <c r="Z5" s="446" t="s">
        <v>451</v>
      </c>
      <c r="AA5" s="446" t="s">
        <v>451</v>
      </c>
      <c r="AB5" s="446" t="s">
        <v>451</v>
      </c>
      <c r="AC5" s="446" t="s">
        <v>451</v>
      </c>
      <c r="AD5" s="446" t="s">
        <v>451</v>
      </c>
      <c r="AE5" s="446" t="s">
        <v>451</v>
      </c>
      <c r="AF5" s="446" t="s">
        <v>451</v>
      </c>
      <c r="AG5" s="446" t="s">
        <v>451</v>
      </c>
      <c r="AH5" s="446" t="s">
        <v>451</v>
      </c>
      <c r="AI5" s="446" t="s">
        <v>451</v>
      </c>
      <c r="AJ5" s="446" t="s">
        <v>451</v>
      </c>
      <c r="AK5" s="446" t="s">
        <v>451</v>
      </c>
      <c r="AL5" s="446" t="s">
        <v>451</v>
      </c>
      <c r="AM5" s="446" t="s">
        <v>451</v>
      </c>
      <c r="AN5" s="446" t="s">
        <v>451</v>
      </c>
      <c r="AO5" s="446" t="s">
        <v>451</v>
      </c>
      <c r="AP5" s="446" t="s">
        <v>451</v>
      </c>
      <c r="AQ5" s="446" t="s">
        <v>451</v>
      </c>
      <c r="AR5" s="446" t="s">
        <v>451</v>
      </c>
      <c r="AS5" s="447" t="s">
        <v>451</v>
      </c>
    </row>
    <row r="6" spans="1:45" ht="15">
      <c r="A6" s="445">
        <v>-20</v>
      </c>
      <c r="B6" s="446" t="s">
        <v>451</v>
      </c>
      <c r="C6" s="446">
        <v>700.87163421283253</v>
      </c>
      <c r="D6" s="446">
        <v>670.26149098503402</v>
      </c>
      <c r="E6" s="446">
        <v>627.23597597245396</v>
      </c>
      <c r="F6" s="446">
        <v>584.21046095987344</v>
      </c>
      <c r="G6" s="446">
        <v>561.26610567280977</v>
      </c>
      <c r="H6" s="446">
        <v>538.32175038574621</v>
      </c>
      <c r="I6" s="446">
        <v>523.21332919753206</v>
      </c>
      <c r="J6" s="446">
        <v>508.10490800931819</v>
      </c>
      <c r="K6" s="446">
        <v>492.99648682110399</v>
      </c>
      <c r="L6" s="446">
        <v>477.88806563289018</v>
      </c>
      <c r="M6" s="446">
        <v>456.12143811650645</v>
      </c>
      <c r="N6" s="446">
        <v>434.35481060012262</v>
      </c>
      <c r="O6" s="446">
        <v>412.58818308373895</v>
      </c>
      <c r="P6" s="446">
        <v>390.82155556735518</v>
      </c>
      <c r="Q6" s="446">
        <v>387.57957436361249</v>
      </c>
      <c r="R6" s="446">
        <v>384.33759315986987</v>
      </c>
      <c r="S6" s="446">
        <v>381.09561195612724</v>
      </c>
      <c r="T6" s="446">
        <v>377.85363075238456</v>
      </c>
      <c r="U6" s="446">
        <v>377.85363075238456</v>
      </c>
      <c r="V6" s="447">
        <v>377.85363075238456</v>
      </c>
      <c r="W6" s="448"/>
      <c r="X6" s="445">
        <v>-20</v>
      </c>
      <c r="Y6" s="446">
        <v>481.79108182947169</v>
      </c>
      <c r="Z6" s="446">
        <v>469.47765038859137</v>
      </c>
      <c r="AA6" s="446">
        <v>437.80182094370093</v>
      </c>
      <c r="AB6" s="446">
        <v>439.6592388895458</v>
      </c>
      <c r="AC6" s="446">
        <v>441.51665683539102</v>
      </c>
      <c r="AD6" s="446">
        <v>446.76754114729545</v>
      </c>
      <c r="AE6" s="446">
        <v>452.01842545919999</v>
      </c>
      <c r="AF6" s="446">
        <v>490.24045137558267</v>
      </c>
      <c r="AG6" s="446">
        <v>528.46247729196534</v>
      </c>
      <c r="AH6" s="446">
        <v>580.49256809701501</v>
      </c>
      <c r="AI6" s="446">
        <v>632.52265890206479</v>
      </c>
      <c r="AJ6" s="446">
        <v>744.59113406070173</v>
      </c>
      <c r="AK6" s="446">
        <v>856.65960921933902</v>
      </c>
      <c r="AL6" s="446">
        <v>1008.8164798143357</v>
      </c>
      <c r="AM6" s="446">
        <v>1160.9733504093326</v>
      </c>
      <c r="AN6" s="446">
        <v>1311.7712345126074</v>
      </c>
      <c r="AO6" s="446">
        <v>1462.5691186158822</v>
      </c>
      <c r="AP6" s="446">
        <v>1636.7213214710596</v>
      </c>
      <c r="AQ6" s="446">
        <v>1810.873524326237</v>
      </c>
      <c r="AR6" s="446">
        <v>2155.5669215473208</v>
      </c>
      <c r="AS6" s="447" t="s">
        <v>451</v>
      </c>
    </row>
    <row r="7" spans="1:45" ht="15">
      <c r="A7" s="445">
        <v>-10</v>
      </c>
      <c r="B7" s="446" t="s">
        <v>451</v>
      </c>
      <c r="C7" s="446">
        <v>591.55349658563216</v>
      </c>
      <c r="D7" s="446">
        <v>559.45439386889848</v>
      </c>
      <c r="E7" s="446">
        <v>509.67709464063989</v>
      </c>
      <c r="F7" s="446">
        <v>459.89979541238159</v>
      </c>
      <c r="G7" s="446">
        <v>418.32416385608678</v>
      </c>
      <c r="H7" s="446">
        <v>376.74853229979198</v>
      </c>
      <c r="I7" s="446">
        <v>363.77692008234209</v>
      </c>
      <c r="J7" s="446">
        <v>350.8053078648922</v>
      </c>
      <c r="K7" s="446">
        <v>337.83369564744225</v>
      </c>
      <c r="L7" s="446">
        <v>324.86208342999237</v>
      </c>
      <c r="M7" s="446">
        <v>315.40518844953209</v>
      </c>
      <c r="N7" s="446">
        <v>305.94829346907193</v>
      </c>
      <c r="O7" s="446">
        <v>296.49139848861176</v>
      </c>
      <c r="P7" s="446">
        <v>287.03450350815143</v>
      </c>
      <c r="Q7" s="446">
        <v>284.96595797601469</v>
      </c>
      <c r="R7" s="446">
        <v>282.8974124438779</v>
      </c>
      <c r="S7" s="446">
        <v>280.8288669117411</v>
      </c>
      <c r="T7" s="446">
        <v>278.76032137960431</v>
      </c>
      <c r="U7" s="446">
        <v>278.76032137960431</v>
      </c>
      <c r="V7" s="447">
        <v>278.76032137960431</v>
      </c>
      <c r="W7" s="448"/>
      <c r="X7" s="445">
        <v>-10</v>
      </c>
      <c r="Y7" s="446">
        <v>279.69476720281023</v>
      </c>
      <c r="Z7" s="446">
        <v>231.05244491457393</v>
      </c>
      <c r="AA7" s="446">
        <v>247.13577719244324</v>
      </c>
      <c r="AB7" s="446">
        <v>248.17451163849114</v>
      </c>
      <c r="AC7" s="446">
        <v>249.21324608453892</v>
      </c>
      <c r="AD7" s="446">
        <v>260.29956032755649</v>
      </c>
      <c r="AE7" s="446">
        <v>271.38587457057395</v>
      </c>
      <c r="AF7" s="446">
        <v>282.6659601299479</v>
      </c>
      <c r="AG7" s="446">
        <v>293.94604568932181</v>
      </c>
      <c r="AH7" s="446">
        <v>306.90455239463859</v>
      </c>
      <c r="AI7" s="446">
        <v>319.86305909995559</v>
      </c>
      <c r="AJ7" s="446">
        <v>357.27734975783864</v>
      </c>
      <c r="AK7" s="446">
        <v>394.69164041572185</v>
      </c>
      <c r="AL7" s="446">
        <v>464.12967932075026</v>
      </c>
      <c r="AM7" s="446">
        <v>533.56771822577889</v>
      </c>
      <c r="AN7" s="446">
        <v>576.22312939885535</v>
      </c>
      <c r="AO7" s="446">
        <v>618.87854057193158</v>
      </c>
      <c r="AP7" s="446">
        <v>670.58721830019954</v>
      </c>
      <c r="AQ7" s="446">
        <v>722.29589602846738</v>
      </c>
      <c r="AR7" s="446">
        <v>977.19491102927282</v>
      </c>
      <c r="AS7" s="447" t="s">
        <v>451</v>
      </c>
    </row>
    <row r="8" spans="1:45" ht="15">
      <c r="A8" s="445">
        <v>0</v>
      </c>
      <c r="B8" s="446" t="s">
        <v>451</v>
      </c>
      <c r="C8" s="446">
        <v>375.38751156787185</v>
      </c>
      <c r="D8" s="446">
        <v>361.32385138404345</v>
      </c>
      <c r="E8" s="446">
        <v>331.94848832609904</v>
      </c>
      <c r="F8" s="446">
        <v>302.57312526815463</v>
      </c>
      <c r="G8" s="446">
        <v>273.62926468947114</v>
      </c>
      <c r="H8" s="446">
        <v>244.68540411078772</v>
      </c>
      <c r="I8" s="446">
        <v>236.80296198241791</v>
      </c>
      <c r="J8" s="446">
        <v>228.92051985404817</v>
      </c>
      <c r="K8" s="446">
        <v>221.03807772567848</v>
      </c>
      <c r="L8" s="446">
        <v>213.15563559730867</v>
      </c>
      <c r="M8" s="446">
        <v>212.10259611053436</v>
      </c>
      <c r="N8" s="446">
        <v>211.04955662376011</v>
      </c>
      <c r="O8" s="446">
        <v>209.9965171369858</v>
      </c>
      <c r="P8" s="446">
        <v>208.94347765021152</v>
      </c>
      <c r="Q8" s="446">
        <v>208.93876800304685</v>
      </c>
      <c r="R8" s="446">
        <v>208.9340583558822</v>
      </c>
      <c r="S8" s="446">
        <v>208.92934870871755</v>
      </c>
      <c r="T8" s="446">
        <v>208.9246390615528</v>
      </c>
      <c r="U8" s="446">
        <v>208.9246390615528</v>
      </c>
      <c r="V8" s="447">
        <v>208.9246390615528</v>
      </c>
      <c r="W8" s="448"/>
      <c r="X8" s="445">
        <v>0</v>
      </c>
      <c r="Y8" s="446">
        <v>189.82933347498906</v>
      </c>
      <c r="Z8" s="446">
        <v>188.56395732542609</v>
      </c>
      <c r="AA8" s="446">
        <v>186.72249017983199</v>
      </c>
      <c r="AB8" s="446">
        <v>183.24228549636052</v>
      </c>
      <c r="AC8" s="446">
        <v>179.762080812889</v>
      </c>
      <c r="AD8" s="446">
        <v>179.94152979941842</v>
      </c>
      <c r="AE8" s="446">
        <v>180.12097878594784</v>
      </c>
      <c r="AF8" s="446">
        <v>182.88040341370433</v>
      </c>
      <c r="AG8" s="446">
        <v>185.63982804146093</v>
      </c>
      <c r="AH8" s="446">
        <v>189.81995063079822</v>
      </c>
      <c r="AI8" s="446">
        <v>194.00007322013562</v>
      </c>
      <c r="AJ8" s="446">
        <v>209.42684198272866</v>
      </c>
      <c r="AK8" s="446">
        <v>224.85361074532176</v>
      </c>
      <c r="AL8" s="446">
        <v>252.20614508750759</v>
      </c>
      <c r="AM8" s="446">
        <v>279.55867942969343</v>
      </c>
      <c r="AN8" s="446">
        <v>297.63113647978651</v>
      </c>
      <c r="AO8" s="446">
        <v>315.70359352987947</v>
      </c>
      <c r="AP8" s="446">
        <v>338.02261564733277</v>
      </c>
      <c r="AQ8" s="446">
        <v>360.34163776478607</v>
      </c>
      <c r="AR8" s="446">
        <v>452.81067430564985</v>
      </c>
      <c r="AS8" s="447" t="s">
        <v>451</v>
      </c>
    </row>
    <row r="9" spans="1:45" ht="15">
      <c r="A9" s="445">
        <v>10</v>
      </c>
      <c r="B9" s="446" t="s">
        <v>451</v>
      </c>
      <c r="C9" s="446">
        <v>333.37883592216514</v>
      </c>
      <c r="D9" s="446">
        <v>301.15527489212178</v>
      </c>
      <c r="E9" s="446">
        <v>256.5405258130491</v>
      </c>
      <c r="F9" s="446">
        <v>211.92577673397642</v>
      </c>
      <c r="G9" s="446">
        <v>185.63179512311612</v>
      </c>
      <c r="H9" s="446">
        <v>159.33781351225582</v>
      </c>
      <c r="I9" s="446">
        <v>158.1313209594712</v>
      </c>
      <c r="J9" s="446">
        <v>156.92482840668654</v>
      </c>
      <c r="K9" s="446">
        <v>155.71833585390192</v>
      </c>
      <c r="L9" s="446">
        <v>154.5118433011173</v>
      </c>
      <c r="M9" s="446">
        <v>155.42518986066</v>
      </c>
      <c r="N9" s="446">
        <v>156.33853642020267</v>
      </c>
      <c r="O9" s="446">
        <v>157.2518829797454</v>
      </c>
      <c r="P9" s="446">
        <v>158.16522953928808</v>
      </c>
      <c r="Q9" s="446">
        <v>158.0612639476484</v>
      </c>
      <c r="R9" s="446">
        <v>157.95729835600869</v>
      </c>
      <c r="S9" s="446">
        <v>157.85333276436901</v>
      </c>
      <c r="T9" s="446">
        <v>157.74936717272931</v>
      </c>
      <c r="U9" s="446">
        <v>157.74936717272931</v>
      </c>
      <c r="V9" s="447">
        <v>157.74936717272931</v>
      </c>
      <c r="W9" s="448"/>
      <c r="X9" s="445">
        <v>10</v>
      </c>
      <c r="Y9" s="446">
        <v>132.56067859541429</v>
      </c>
      <c r="Z9" s="446">
        <v>135.10915209913045</v>
      </c>
      <c r="AA9" s="446">
        <v>143.5385556721476</v>
      </c>
      <c r="AB9" s="446">
        <v>139.58879229087296</v>
      </c>
      <c r="AC9" s="446">
        <v>135.63902890959832</v>
      </c>
      <c r="AD9" s="446">
        <v>138.03767414871223</v>
      </c>
      <c r="AE9" s="446">
        <v>140.4363193878261</v>
      </c>
      <c r="AF9" s="446">
        <v>140.88915300667261</v>
      </c>
      <c r="AG9" s="446">
        <v>141.34198662551916</v>
      </c>
      <c r="AH9" s="446">
        <v>141.79482024436561</v>
      </c>
      <c r="AI9" s="446">
        <v>142.24765386321218</v>
      </c>
      <c r="AJ9" s="446">
        <v>148.13614224694066</v>
      </c>
      <c r="AK9" s="446">
        <v>154.02463063066909</v>
      </c>
      <c r="AL9" s="446">
        <v>159.91311901439758</v>
      </c>
      <c r="AM9" s="446">
        <v>165.80160739812601</v>
      </c>
      <c r="AN9" s="446">
        <v>171.6900957818545</v>
      </c>
      <c r="AO9" s="446">
        <v>177.57858416558295</v>
      </c>
      <c r="AP9" s="446">
        <v>185.81831060581598</v>
      </c>
      <c r="AQ9" s="446">
        <v>194.05803704604898</v>
      </c>
      <c r="AR9" s="446">
        <v>229.99400063208449</v>
      </c>
      <c r="AS9" s="447" t="s">
        <v>451</v>
      </c>
    </row>
    <row r="10" spans="1:45" ht="15">
      <c r="A10" s="445">
        <v>25</v>
      </c>
      <c r="B10" s="446" t="s">
        <v>451</v>
      </c>
      <c r="C10" s="446">
        <v>217.56976809226143</v>
      </c>
      <c r="D10" s="446">
        <v>193.140672568399</v>
      </c>
      <c r="E10" s="446">
        <v>153.975562722088</v>
      </c>
      <c r="F10" s="446">
        <v>114.81045287577693</v>
      </c>
      <c r="G10" s="446">
        <v>110.49350658656645</v>
      </c>
      <c r="H10" s="446">
        <v>106.17656029735598</v>
      </c>
      <c r="I10" s="446">
        <v>106.72756987590496</v>
      </c>
      <c r="J10" s="446">
        <v>107.27857945445396</v>
      </c>
      <c r="K10" s="446">
        <v>107.82958903300297</v>
      </c>
      <c r="L10" s="446">
        <v>108.38059861155196</v>
      </c>
      <c r="M10" s="446">
        <v>109.93185013164289</v>
      </c>
      <c r="N10" s="446">
        <v>111.48310165173386</v>
      </c>
      <c r="O10" s="446">
        <v>113.03435317182479</v>
      </c>
      <c r="P10" s="446">
        <v>114.58560469191572</v>
      </c>
      <c r="Q10" s="446">
        <v>114.41869205173535</v>
      </c>
      <c r="R10" s="446">
        <v>114.25177941155501</v>
      </c>
      <c r="S10" s="446">
        <v>114.08486677137466</v>
      </c>
      <c r="T10" s="446">
        <v>113.91795413119425</v>
      </c>
      <c r="U10" s="446">
        <v>113.91795413119425</v>
      </c>
      <c r="V10" s="447">
        <v>113.91795413119425</v>
      </c>
      <c r="W10" s="448"/>
      <c r="X10" s="445">
        <v>25</v>
      </c>
      <c r="Y10" s="446">
        <v>108.41668714695655</v>
      </c>
      <c r="Z10" s="446">
        <v>108.41668714695655</v>
      </c>
      <c r="AA10" s="446">
        <v>108.53568428441433</v>
      </c>
      <c r="AB10" s="446">
        <v>106.48449818517224</v>
      </c>
      <c r="AC10" s="446">
        <v>104.43331208593014</v>
      </c>
      <c r="AD10" s="446">
        <v>104.41575550326755</v>
      </c>
      <c r="AE10" s="446">
        <v>104.39819892060495</v>
      </c>
      <c r="AF10" s="446">
        <v>104.38064233794238</v>
      </c>
      <c r="AG10" s="446">
        <v>104.36308575527978</v>
      </c>
      <c r="AH10" s="446">
        <v>104.34552917261718</v>
      </c>
      <c r="AI10" s="446">
        <v>104.3279725899546</v>
      </c>
      <c r="AJ10" s="446">
        <v>104.71500501915122</v>
      </c>
      <c r="AK10" s="446">
        <v>105.10203744834783</v>
      </c>
      <c r="AL10" s="446">
        <v>107.41966259410702</v>
      </c>
      <c r="AM10" s="446">
        <v>109.73728773986622</v>
      </c>
      <c r="AN10" s="446">
        <v>110.48295487806601</v>
      </c>
      <c r="AO10" s="446">
        <v>111.22862201626575</v>
      </c>
      <c r="AP10" s="446">
        <v>113.12669874833728</v>
      </c>
      <c r="AQ10" s="446">
        <v>115.02477548040882</v>
      </c>
      <c r="AR10" s="446">
        <v>125.85580663045712</v>
      </c>
      <c r="AS10" s="447" t="s">
        <v>451</v>
      </c>
    </row>
    <row r="11" spans="1:45" ht="15">
      <c r="A11" s="445">
        <v>45</v>
      </c>
      <c r="B11" s="446" t="s">
        <v>451</v>
      </c>
      <c r="C11" s="446">
        <v>139.61447422162078</v>
      </c>
      <c r="D11" s="446">
        <v>100.86027974740362</v>
      </c>
      <c r="E11" s="446">
        <v>95.350375618572087</v>
      </c>
      <c r="F11" s="446">
        <v>89.840471489740537</v>
      </c>
      <c r="G11" s="446">
        <v>88.912467637794407</v>
      </c>
      <c r="H11" s="446">
        <v>87.984463785848305</v>
      </c>
      <c r="I11" s="446">
        <v>88.218178049151632</v>
      </c>
      <c r="J11" s="446">
        <v>88.451892312454959</v>
      </c>
      <c r="K11" s="446">
        <v>88.685606575758285</v>
      </c>
      <c r="L11" s="446">
        <v>88.919320839061584</v>
      </c>
      <c r="M11" s="446">
        <v>89.983144690873715</v>
      </c>
      <c r="N11" s="446">
        <v>91.046968542685846</v>
      </c>
      <c r="O11" s="446">
        <v>92.110792394497963</v>
      </c>
      <c r="P11" s="446">
        <v>93.174616246310109</v>
      </c>
      <c r="Q11" s="446">
        <v>92.470201914228028</v>
      </c>
      <c r="R11" s="446">
        <v>91.765787582145975</v>
      </c>
      <c r="S11" s="446">
        <v>91.061373250063895</v>
      </c>
      <c r="T11" s="446">
        <v>90.356958917981828</v>
      </c>
      <c r="U11" s="446">
        <v>90.356958917981828</v>
      </c>
      <c r="V11" s="447">
        <v>90.356958917981828</v>
      </c>
      <c r="W11" s="448"/>
      <c r="X11" s="445">
        <v>45</v>
      </c>
      <c r="Y11" s="446">
        <v>75.609788959312823</v>
      </c>
      <c r="Z11" s="446">
        <v>78.328266271194281</v>
      </c>
      <c r="AA11" s="446">
        <v>90.606931738949001</v>
      </c>
      <c r="AB11" s="446">
        <v>88.561830016292177</v>
      </c>
      <c r="AC11" s="446">
        <v>86.51672829363531</v>
      </c>
      <c r="AD11" s="446">
        <v>86.480666601403811</v>
      </c>
      <c r="AE11" s="446">
        <v>86.444604909172313</v>
      </c>
      <c r="AF11" s="446">
        <v>86.408543216940828</v>
      </c>
      <c r="AG11" s="446">
        <v>86.372481524709372</v>
      </c>
      <c r="AH11" s="446">
        <v>86.336419832477873</v>
      </c>
      <c r="AI11" s="446">
        <v>86.300358140246388</v>
      </c>
      <c r="AJ11" s="446">
        <v>86.814929155771608</v>
      </c>
      <c r="AK11" s="446">
        <v>87.329500171296857</v>
      </c>
      <c r="AL11" s="446">
        <v>87.844071186822077</v>
      </c>
      <c r="AM11" s="446">
        <v>88.358642202347312</v>
      </c>
      <c r="AN11" s="446">
        <v>88.351804439065262</v>
      </c>
      <c r="AO11" s="446">
        <v>88.344966675783212</v>
      </c>
      <c r="AP11" s="446">
        <v>88.71571860404471</v>
      </c>
      <c r="AQ11" s="446">
        <v>89.086470532306222</v>
      </c>
      <c r="AR11" s="446">
        <v>89.827974388829219</v>
      </c>
      <c r="AS11" s="447" t="s">
        <v>451</v>
      </c>
    </row>
    <row r="12" spans="1:45" ht="15.75" thickBot="1">
      <c r="A12" s="449">
        <v>55</v>
      </c>
      <c r="B12" s="450" t="s">
        <v>451</v>
      </c>
      <c r="C12" s="450">
        <v>114.93193983185517</v>
      </c>
      <c r="D12" s="450">
        <v>76.650693254019728</v>
      </c>
      <c r="E12" s="450">
        <v>78.65692976082417</v>
      </c>
      <c r="F12" s="450">
        <v>80.663166267628668</v>
      </c>
      <c r="G12" s="450">
        <v>80.814298103600933</v>
      </c>
      <c r="H12" s="450">
        <v>80.965429939573184</v>
      </c>
      <c r="I12" s="450">
        <v>81.094394447999875</v>
      </c>
      <c r="J12" s="450">
        <v>81.223358956426537</v>
      </c>
      <c r="K12" s="450">
        <v>81.732220280120629</v>
      </c>
      <c r="L12" s="450">
        <v>82.241081603814692</v>
      </c>
      <c r="M12" s="450">
        <v>82.749942927508769</v>
      </c>
      <c r="N12" s="450">
        <v>83.258804251202889</v>
      </c>
      <c r="O12" s="450">
        <v>84.148579295231258</v>
      </c>
      <c r="P12" s="450">
        <v>85.038354339259641</v>
      </c>
      <c r="Q12" s="450">
        <v>84.167730428556439</v>
      </c>
      <c r="R12" s="450">
        <v>83.297106517853209</v>
      </c>
      <c r="S12" s="450">
        <v>82.44073742922393</v>
      </c>
      <c r="T12" s="450">
        <v>81.584368340594665</v>
      </c>
      <c r="U12" s="450">
        <v>81.584368340594665</v>
      </c>
      <c r="V12" s="451">
        <v>81.584368340594665</v>
      </c>
      <c r="W12" s="448"/>
      <c r="X12" s="449">
        <v>55</v>
      </c>
      <c r="Y12" s="450">
        <v>64.795361525682921</v>
      </c>
      <c r="Z12" s="450">
        <v>68.073639526541811</v>
      </c>
      <c r="AA12" s="450">
        <v>73.58708869565217</v>
      </c>
      <c r="AB12" s="450">
        <v>76.599693356874965</v>
      </c>
      <c r="AC12" s="450">
        <v>79.612298018097732</v>
      </c>
      <c r="AD12" s="450">
        <v>79.568438731704916</v>
      </c>
      <c r="AE12" s="450">
        <v>79.524579445312057</v>
      </c>
      <c r="AF12" s="450">
        <v>79.48077970290889</v>
      </c>
      <c r="AG12" s="450">
        <v>79.43697996050571</v>
      </c>
      <c r="AH12" s="450">
        <v>79.4030505516468</v>
      </c>
      <c r="AI12" s="450">
        <v>79.369121142787876</v>
      </c>
      <c r="AJ12" s="450">
        <v>79.910397988173855</v>
      </c>
      <c r="AK12" s="450">
        <v>80.451674833559835</v>
      </c>
      <c r="AL12" s="450">
        <v>80.384058173114497</v>
      </c>
      <c r="AM12" s="450">
        <v>80.316441512669172</v>
      </c>
      <c r="AN12" s="450">
        <v>80.384058173114497</v>
      </c>
      <c r="AO12" s="450">
        <v>80.451674833559835</v>
      </c>
      <c r="AP12" s="450">
        <v>80.451674833559835</v>
      </c>
      <c r="AQ12" s="450">
        <v>80.451674833559835</v>
      </c>
      <c r="AR12" s="450">
        <v>80.451674833559835</v>
      </c>
      <c r="AS12" s="451" t="s">
        <v>451</v>
      </c>
    </row>
    <row r="13" spans="1:45" ht="14.25" thickBot="1"/>
    <row r="14" spans="1:45" ht="14.25">
      <c r="A14" s="434" t="s">
        <v>452</v>
      </c>
      <c r="B14" s="435"/>
      <c r="C14" s="435"/>
      <c r="D14" s="435"/>
      <c r="E14" s="435"/>
      <c r="F14" s="435"/>
      <c r="G14" s="435"/>
      <c r="H14" s="435"/>
      <c r="I14" s="435"/>
      <c r="J14" s="435"/>
      <c r="K14" s="435"/>
      <c r="L14" s="435"/>
      <c r="M14" s="435"/>
      <c r="N14" s="435"/>
      <c r="O14" s="435"/>
      <c r="P14" s="435"/>
      <c r="Q14" s="435"/>
      <c r="R14" s="435"/>
      <c r="S14" s="435"/>
      <c r="T14" s="435"/>
      <c r="U14" s="435"/>
      <c r="V14" s="436"/>
      <c r="W14" s="437"/>
      <c r="X14" s="434" t="s">
        <v>453</v>
      </c>
      <c r="Y14" s="435"/>
      <c r="Z14" s="435"/>
      <c r="AA14" s="435"/>
      <c r="AB14" s="435"/>
      <c r="AC14" s="435"/>
      <c r="AD14" s="435"/>
      <c r="AE14" s="435"/>
      <c r="AF14" s="435"/>
      <c r="AG14" s="435"/>
      <c r="AH14" s="435"/>
      <c r="AI14" s="435"/>
      <c r="AJ14" s="435"/>
      <c r="AK14" s="435"/>
      <c r="AL14" s="435"/>
      <c r="AM14" s="435"/>
      <c r="AN14" s="435"/>
      <c r="AO14" s="435"/>
      <c r="AP14" s="435"/>
      <c r="AQ14" s="435"/>
      <c r="AR14" s="435"/>
      <c r="AS14" s="436"/>
    </row>
    <row r="15" spans="1:45" ht="13.9" customHeight="1">
      <c r="A15" s="439" t="s">
        <v>450</v>
      </c>
      <c r="B15" s="440" t="s">
        <v>0</v>
      </c>
      <c r="C15" s="440"/>
      <c r="D15" s="440"/>
      <c r="E15" s="440"/>
      <c r="F15" s="440"/>
      <c r="G15" s="440"/>
      <c r="H15" s="440"/>
      <c r="I15" s="440"/>
      <c r="J15" s="440"/>
      <c r="K15" s="440"/>
      <c r="L15" s="440"/>
      <c r="M15" s="440"/>
      <c r="N15" s="440"/>
      <c r="O15" s="440"/>
      <c r="P15" s="440"/>
      <c r="Q15" s="440"/>
      <c r="R15" s="440"/>
      <c r="S15" s="440"/>
      <c r="T15" s="440"/>
      <c r="U15" s="440"/>
      <c r="V15" s="441"/>
      <c r="W15" s="437"/>
      <c r="X15" s="439" t="s">
        <v>450</v>
      </c>
      <c r="Y15" s="440" t="s">
        <v>0</v>
      </c>
      <c r="Z15" s="440"/>
      <c r="AA15" s="440"/>
      <c r="AB15" s="440"/>
      <c r="AC15" s="440"/>
      <c r="AD15" s="440"/>
      <c r="AE15" s="440"/>
      <c r="AF15" s="440"/>
      <c r="AG15" s="440"/>
      <c r="AH15" s="440"/>
      <c r="AI15" s="440"/>
      <c r="AJ15" s="440"/>
      <c r="AK15" s="440"/>
      <c r="AL15" s="440"/>
      <c r="AM15" s="440"/>
      <c r="AN15" s="440"/>
      <c r="AO15" s="440"/>
      <c r="AP15" s="440"/>
      <c r="AQ15" s="440"/>
      <c r="AR15" s="440"/>
      <c r="AS15" s="441"/>
    </row>
    <row r="16" spans="1:45" ht="14.25">
      <c r="A16" s="442"/>
      <c r="B16" s="443">
        <v>0</v>
      </c>
      <c r="C16" s="443">
        <v>5</v>
      </c>
      <c r="D16" s="443">
        <v>10</v>
      </c>
      <c r="E16" s="443">
        <v>15</v>
      </c>
      <c r="F16" s="443">
        <v>20</v>
      </c>
      <c r="G16" s="443">
        <v>25</v>
      </c>
      <c r="H16" s="443">
        <v>30</v>
      </c>
      <c r="I16" s="443">
        <v>35</v>
      </c>
      <c r="J16" s="443">
        <v>40</v>
      </c>
      <c r="K16" s="443">
        <v>45</v>
      </c>
      <c r="L16" s="443">
        <v>50</v>
      </c>
      <c r="M16" s="443">
        <v>55</v>
      </c>
      <c r="N16" s="443">
        <v>60</v>
      </c>
      <c r="O16" s="443">
        <v>65</v>
      </c>
      <c r="P16" s="443">
        <v>70</v>
      </c>
      <c r="Q16" s="443">
        <v>75</v>
      </c>
      <c r="R16" s="443">
        <v>80</v>
      </c>
      <c r="S16" s="443">
        <v>85</v>
      </c>
      <c r="T16" s="443">
        <v>90</v>
      </c>
      <c r="U16" s="443">
        <v>95</v>
      </c>
      <c r="V16" s="444">
        <v>100</v>
      </c>
      <c r="W16" s="437"/>
      <c r="X16" s="442"/>
      <c r="Y16" s="443">
        <v>0</v>
      </c>
      <c r="Z16" s="443">
        <v>5</v>
      </c>
      <c r="AA16" s="443">
        <v>10</v>
      </c>
      <c r="AB16" s="443">
        <v>15</v>
      </c>
      <c r="AC16" s="443">
        <v>20</v>
      </c>
      <c r="AD16" s="443">
        <v>25</v>
      </c>
      <c r="AE16" s="443">
        <v>30</v>
      </c>
      <c r="AF16" s="443">
        <v>35</v>
      </c>
      <c r="AG16" s="443">
        <v>40</v>
      </c>
      <c r="AH16" s="443">
        <v>45</v>
      </c>
      <c r="AI16" s="443">
        <v>50</v>
      </c>
      <c r="AJ16" s="443">
        <v>55</v>
      </c>
      <c r="AK16" s="443">
        <v>60</v>
      </c>
      <c r="AL16" s="443">
        <v>65</v>
      </c>
      <c r="AM16" s="443">
        <v>70</v>
      </c>
      <c r="AN16" s="443">
        <v>75</v>
      </c>
      <c r="AO16" s="443">
        <v>80</v>
      </c>
      <c r="AP16" s="443">
        <v>85</v>
      </c>
      <c r="AQ16" s="443">
        <v>90</v>
      </c>
      <c r="AR16" s="443">
        <v>95</v>
      </c>
      <c r="AS16" s="444">
        <v>100</v>
      </c>
    </row>
    <row r="17" spans="1:45" ht="14.25">
      <c r="A17" s="445">
        <v>-35</v>
      </c>
      <c r="B17" s="446" t="s">
        <v>451</v>
      </c>
      <c r="C17" s="446" t="s">
        <v>451</v>
      </c>
      <c r="D17" s="446" t="s">
        <v>451</v>
      </c>
      <c r="E17" s="446" t="s">
        <v>451</v>
      </c>
      <c r="F17" s="446" t="s">
        <v>451</v>
      </c>
      <c r="G17" s="446" t="s">
        <v>451</v>
      </c>
      <c r="H17" s="446" t="s">
        <v>451</v>
      </c>
      <c r="I17" s="446" t="s">
        <v>451</v>
      </c>
      <c r="J17" s="446" t="s">
        <v>451</v>
      </c>
      <c r="K17" s="446" t="s">
        <v>451</v>
      </c>
      <c r="L17" s="446" t="s">
        <v>451</v>
      </c>
      <c r="M17" s="446" t="s">
        <v>451</v>
      </c>
      <c r="N17" s="446" t="s">
        <v>451</v>
      </c>
      <c r="O17" s="446" t="s">
        <v>451</v>
      </c>
      <c r="P17" s="446" t="s">
        <v>451</v>
      </c>
      <c r="Q17" s="446" t="s">
        <v>451</v>
      </c>
      <c r="R17" s="446" t="s">
        <v>451</v>
      </c>
      <c r="S17" s="446" t="s">
        <v>451</v>
      </c>
      <c r="T17" s="446" t="s">
        <v>451</v>
      </c>
      <c r="U17" s="446" t="s">
        <v>451</v>
      </c>
      <c r="V17" s="447" t="s">
        <v>451</v>
      </c>
      <c r="W17" s="437"/>
      <c r="X17" s="445">
        <v>-35</v>
      </c>
      <c r="Y17" s="446" t="s">
        <v>451</v>
      </c>
      <c r="Z17" s="446" t="s">
        <v>451</v>
      </c>
      <c r="AA17" s="446" t="s">
        <v>451</v>
      </c>
      <c r="AB17" s="446" t="s">
        <v>451</v>
      </c>
      <c r="AC17" s="446" t="s">
        <v>451</v>
      </c>
      <c r="AD17" s="446" t="s">
        <v>451</v>
      </c>
      <c r="AE17" s="446" t="s">
        <v>451</v>
      </c>
      <c r="AF17" s="446" t="s">
        <v>451</v>
      </c>
      <c r="AG17" s="446" t="s">
        <v>451</v>
      </c>
      <c r="AH17" s="446" t="s">
        <v>451</v>
      </c>
      <c r="AI17" s="446" t="s">
        <v>451</v>
      </c>
      <c r="AJ17" s="446" t="s">
        <v>451</v>
      </c>
      <c r="AK17" s="446" t="s">
        <v>451</v>
      </c>
      <c r="AL17" s="446" t="s">
        <v>451</v>
      </c>
      <c r="AM17" s="446" t="s">
        <v>451</v>
      </c>
      <c r="AN17" s="446" t="s">
        <v>451</v>
      </c>
      <c r="AO17" s="446" t="s">
        <v>451</v>
      </c>
      <c r="AP17" s="446" t="s">
        <v>451</v>
      </c>
      <c r="AQ17" s="446" t="s">
        <v>451</v>
      </c>
      <c r="AR17" s="446" t="s">
        <v>451</v>
      </c>
      <c r="AS17" s="447" t="s">
        <v>451</v>
      </c>
    </row>
    <row r="18" spans="1:45" ht="15">
      <c r="A18" s="445">
        <v>-30</v>
      </c>
      <c r="B18" s="446" t="s">
        <v>451</v>
      </c>
      <c r="C18" s="446">
        <v>1873.9613001499256</v>
      </c>
      <c r="D18" s="446">
        <v>1828.0345259370315</v>
      </c>
      <c r="E18" s="446">
        <v>1804.7628437408057</v>
      </c>
      <c r="F18" s="446">
        <v>1781.4911615445803</v>
      </c>
      <c r="G18" s="446">
        <v>1727.3409891735321</v>
      </c>
      <c r="H18" s="446">
        <v>1673.1908168024841</v>
      </c>
      <c r="I18" s="446">
        <v>1619.0406444314358</v>
      </c>
      <c r="J18" s="446">
        <v>1564.8904720603873</v>
      </c>
      <c r="K18" s="446">
        <v>1529.1903144945472</v>
      </c>
      <c r="L18" s="446">
        <v>1493.4901569287065</v>
      </c>
      <c r="M18" s="446">
        <v>1304.5957829972583</v>
      </c>
      <c r="N18" s="446">
        <v>1115.7014090658106</v>
      </c>
      <c r="O18" s="446">
        <v>1017.5148194354542</v>
      </c>
      <c r="P18" s="446">
        <v>919.32822980509775</v>
      </c>
      <c r="Q18" s="446">
        <v>871.22714900092421</v>
      </c>
      <c r="R18" s="446">
        <v>823.12606819675068</v>
      </c>
      <c r="S18" s="446">
        <v>814.00327200974482</v>
      </c>
      <c r="T18" s="446">
        <v>804.88047582273884</v>
      </c>
      <c r="U18" s="446">
        <v>804.88047582273884</v>
      </c>
      <c r="V18" s="447">
        <v>804.88047582273884</v>
      </c>
      <c r="W18" s="448"/>
      <c r="X18" s="445">
        <v>-30</v>
      </c>
      <c r="Y18" s="446" t="s">
        <v>451</v>
      </c>
      <c r="Z18" s="446" t="s">
        <v>451</v>
      </c>
      <c r="AA18" s="446" t="s">
        <v>451</v>
      </c>
      <c r="AB18" s="446" t="s">
        <v>451</v>
      </c>
      <c r="AC18" s="446" t="s">
        <v>451</v>
      </c>
      <c r="AD18" s="446" t="s">
        <v>451</v>
      </c>
      <c r="AE18" s="446" t="s">
        <v>451</v>
      </c>
      <c r="AF18" s="446" t="s">
        <v>451</v>
      </c>
      <c r="AG18" s="446" t="s">
        <v>451</v>
      </c>
      <c r="AH18" s="446" t="s">
        <v>451</v>
      </c>
      <c r="AI18" s="446" t="s">
        <v>451</v>
      </c>
      <c r="AJ18" s="446" t="s">
        <v>451</v>
      </c>
      <c r="AK18" s="446" t="s">
        <v>451</v>
      </c>
      <c r="AL18" s="446" t="s">
        <v>451</v>
      </c>
      <c r="AM18" s="446" t="s">
        <v>451</v>
      </c>
      <c r="AN18" s="446" t="s">
        <v>451</v>
      </c>
      <c r="AO18" s="446" t="s">
        <v>451</v>
      </c>
      <c r="AP18" s="446" t="s">
        <v>451</v>
      </c>
      <c r="AQ18" s="446" t="s">
        <v>451</v>
      </c>
      <c r="AR18" s="446" t="s">
        <v>451</v>
      </c>
      <c r="AS18" s="447" t="s">
        <v>451</v>
      </c>
    </row>
    <row r="19" spans="1:45" ht="15">
      <c r="A19" s="445">
        <v>-20</v>
      </c>
      <c r="B19" s="446" t="s">
        <v>451</v>
      </c>
      <c r="C19" s="446">
        <v>1333.5260586651359</v>
      </c>
      <c r="D19" s="446">
        <v>1247.875173832108</v>
      </c>
      <c r="E19" s="446">
        <v>1211.7466782648637</v>
      </c>
      <c r="F19" s="446">
        <v>1175.6181826976194</v>
      </c>
      <c r="G19" s="446">
        <v>1124.4953897005939</v>
      </c>
      <c r="H19" s="446">
        <v>1073.3725967035682</v>
      </c>
      <c r="I19" s="446">
        <v>1015.4046163531036</v>
      </c>
      <c r="J19" s="446">
        <v>957.43663600263903</v>
      </c>
      <c r="K19" s="446">
        <v>939.64564808136515</v>
      </c>
      <c r="L19" s="446">
        <v>921.85466016009104</v>
      </c>
      <c r="M19" s="446">
        <v>835.8087312079615</v>
      </c>
      <c r="N19" s="446">
        <v>749.76280225583196</v>
      </c>
      <c r="O19" s="446">
        <v>677.90745981718624</v>
      </c>
      <c r="P19" s="446">
        <v>606.0521173785404</v>
      </c>
      <c r="Q19" s="446">
        <v>602.72412648347051</v>
      </c>
      <c r="R19" s="446">
        <v>599.39613558840051</v>
      </c>
      <c r="S19" s="446">
        <v>593.99511336688965</v>
      </c>
      <c r="T19" s="446">
        <v>588.59409114537846</v>
      </c>
      <c r="U19" s="446">
        <v>588.59409114537846</v>
      </c>
      <c r="V19" s="447">
        <v>588.59409114537846</v>
      </c>
      <c r="W19" s="448"/>
      <c r="X19" s="445">
        <v>-20</v>
      </c>
      <c r="Y19" s="446">
        <v>760.14918959287684</v>
      </c>
      <c r="Z19" s="446">
        <v>760.14918959287684</v>
      </c>
      <c r="AA19" s="446">
        <v>760.14918959287684</v>
      </c>
      <c r="AB19" s="446">
        <v>782.67648817876443</v>
      </c>
      <c r="AC19" s="446">
        <v>805.2037867646518</v>
      </c>
      <c r="AD19" s="446">
        <v>807.32663086267394</v>
      </c>
      <c r="AE19" s="446">
        <v>809.44947496069585</v>
      </c>
      <c r="AF19" s="446">
        <v>882.93642366886957</v>
      </c>
      <c r="AG19" s="446">
        <v>956.42337237704362</v>
      </c>
      <c r="AH19" s="446">
        <v>1041.248604554858</v>
      </c>
      <c r="AI19" s="446">
        <v>1126.0738367326721</v>
      </c>
      <c r="AJ19" s="446">
        <v>1366.1313883656403</v>
      </c>
      <c r="AK19" s="446">
        <v>1606.1889399986087</v>
      </c>
      <c r="AL19" s="446">
        <v>1941.5569787167431</v>
      </c>
      <c r="AM19" s="446">
        <v>2276.9250174348786</v>
      </c>
      <c r="AN19" s="446">
        <v>2562.5967203125701</v>
      </c>
      <c r="AO19" s="446">
        <v>2848.2684231902622</v>
      </c>
      <c r="AP19" s="446">
        <v>3201.1940134624524</v>
      </c>
      <c r="AQ19" s="446">
        <v>3554.1196037346426</v>
      </c>
      <c r="AR19" s="446">
        <v>4367.6300988559196</v>
      </c>
      <c r="AS19" s="447" t="s">
        <v>451</v>
      </c>
    </row>
    <row r="20" spans="1:45" ht="15">
      <c r="A20" s="445">
        <v>-10</v>
      </c>
      <c r="B20" s="446" t="s">
        <v>451</v>
      </c>
      <c r="C20" s="446">
        <v>907.78215292353843</v>
      </c>
      <c r="D20" s="446">
        <v>857.90681187187965</v>
      </c>
      <c r="E20" s="446">
        <v>817.0888040197417</v>
      </c>
      <c r="F20" s="446">
        <v>776.2707961676042</v>
      </c>
      <c r="G20" s="446">
        <v>735.18294208332213</v>
      </c>
      <c r="H20" s="446">
        <v>694.09508799904052</v>
      </c>
      <c r="I20" s="446">
        <v>657.65772962734638</v>
      </c>
      <c r="J20" s="446">
        <v>621.22037125565225</v>
      </c>
      <c r="K20" s="446">
        <v>602.83838222491238</v>
      </c>
      <c r="L20" s="446">
        <v>584.45639319417251</v>
      </c>
      <c r="M20" s="446">
        <v>548.03374794557203</v>
      </c>
      <c r="N20" s="446">
        <v>511.6111026969715</v>
      </c>
      <c r="O20" s="446">
        <v>483.00148045163428</v>
      </c>
      <c r="P20" s="446">
        <v>454.39185820629712</v>
      </c>
      <c r="Q20" s="446">
        <v>454.0191964346028</v>
      </c>
      <c r="R20" s="446">
        <v>453.64653466290855</v>
      </c>
      <c r="S20" s="446">
        <v>451.21898632673503</v>
      </c>
      <c r="T20" s="446">
        <v>448.79143799056152</v>
      </c>
      <c r="U20" s="446">
        <v>448.79143799056152</v>
      </c>
      <c r="V20" s="447">
        <v>448.79143799056152</v>
      </c>
      <c r="W20" s="448"/>
      <c r="X20" s="445">
        <v>-10</v>
      </c>
      <c r="Y20" s="446">
        <v>456.88673560814647</v>
      </c>
      <c r="Z20" s="446">
        <v>456.88673560814647</v>
      </c>
      <c r="AA20" s="446">
        <v>456.88673560814647</v>
      </c>
      <c r="AB20" s="446">
        <v>457.69233628091627</v>
      </c>
      <c r="AC20" s="446">
        <v>458.49793695368624</v>
      </c>
      <c r="AD20" s="446">
        <v>459.81412074119095</v>
      </c>
      <c r="AE20" s="446">
        <v>461.13030452869555</v>
      </c>
      <c r="AF20" s="446">
        <v>479.18906717217385</v>
      </c>
      <c r="AG20" s="446">
        <v>497.24782981565221</v>
      </c>
      <c r="AH20" s="446">
        <v>512.53309563563448</v>
      </c>
      <c r="AI20" s="446">
        <v>527.81836145561715</v>
      </c>
      <c r="AJ20" s="446">
        <v>614.95380737128676</v>
      </c>
      <c r="AK20" s="446">
        <v>702.08925328695659</v>
      </c>
      <c r="AL20" s="446">
        <v>848.24307375063233</v>
      </c>
      <c r="AM20" s="446">
        <v>994.39689421430808</v>
      </c>
      <c r="AN20" s="446">
        <v>1082.0430785367193</v>
      </c>
      <c r="AO20" s="446">
        <v>1169.6892628591308</v>
      </c>
      <c r="AP20" s="446">
        <v>1264.8669761376004</v>
      </c>
      <c r="AQ20" s="446">
        <v>1360.04468941607</v>
      </c>
      <c r="AR20" s="446">
        <v>1870.5027052310729</v>
      </c>
      <c r="AS20" s="447" t="s">
        <v>451</v>
      </c>
    </row>
    <row r="21" spans="1:45" ht="15">
      <c r="A21" s="445">
        <v>0</v>
      </c>
      <c r="B21" s="446" t="s">
        <v>451</v>
      </c>
      <c r="C21" s="446">
        <v>696.41796580103323</v>
      </c>
      <c r="D21" s="446">
        <v>627.67449660425837</v>
      </c>
      <c r="E21" s="446">
        <v>587.11589069841068</v>
      </c>
      <c r="F21" s="446">
        <v>546.557284792563</v>
      </c>
      <c r="G21" s="446">
        <v>500.28482276353787</v>
      </c>
      <c r="H21" s="446">
        <v>454.01236073451264</v>
      </c>
      <c r="I21" s="446">
        <v>427.05937484329831</v>
      </c>
      <c r="J21" s="446">
        <v>400.10638895208399</v>
      </c>
      <c r="K21" s="446">
        <v>378.85003112054443</v>
      </c>
      <c r="L21" s="446">
        <v>357.59367328900487</v>
      </c>
      <c r="M21" s="446">
        <v>352.99317139424744</v>
      </c>
      <c r="N21" s="446">
        <v>348.39266949949024</v>
      </c>
      <c r="O21" s="446">
        <v>347.86078054324423</v>
      </c>
      <c r="P21" s="446">
        <v>347.32889158699805</v>
      </c>
      <c r="Q21" s="446">
        <v>347.06012000432509</v>
      </c>
      <c r="R21" s="446">
        <v>346.79134842165217</v>
      </c>
      <c r="S21" s="446">
        <v>346.52257683897926</v>
      </c>
      <c r="T21" s="446">
        <v>346.25380525630635</v>
      </c>
      <c r="U21" s="446">
        <v>346.25380525630635</v>
      </c>
      <c r="V21" s="447">
        <v>346.25380525630635</v>
      </c>
      <c r="W21" s="448"/>
      <c r="X21" s="445">
        <v>0</v>
      </c>
      <c r="Y21" s="446">
        <v>316.48332600822437</v>
      </c>
      <c r="Z21" s="446">
        <v>305.35822136302176</v>
      </c>
      <c r="AA21" s="446">
        <v>283.11191582608694</v>
      </c>
      <c r="AB21" s="446">
        <v>294.94546319287747</v>
      </c>
      <c r="AC21" s="446">
        <v>306.779010559668</v>
      </c>
      <c r="AD21" s="446">
        <v>312.42747315461656</v>
      </c>
      <c r="AE21" s="446">
        <v>318.07593574956525</v>
      </c>
      <c r="AF21" s="446">
        <v>325.58378207999999</v>
      </c>
      <c r="AG21" s="446">
        <v>333.09162841043485</v>
      </c>
      <c r="AH21" s="446">
        <v>336.0939416842682</v>
      </c>
      <c r="AI21" s="446">
        <v>339.09625495810155</v>
      </c>
      <c r="AJ21" s="446">
        <v>369.73781318339866</v>
      </c>
      <c r="AK21" s="446">
        <v>400.37937140869565</v>
      </c>
      <c r="AL21" s="446">
        <v>455.05613589964008</v>
      </c>
      <c r="AM21" s="446">
        <v>509.73290039058452</v>
      </c>
      <c r="AN21" s="446">
        <v>541.6635740352923</v>
      </c>
      <c r="AO21" s="446">
        <v>573.59424768000008</v>
      </c>
      <c r="AP21" s="446">
        <v>611.41027833497708</v>
      </c>
      <c r="AQ21" s="446">
        <v>649.22630898995442</v>
      </c>
      <c r="AR21" s="446">
        <v>861.28590811061258</v>
      </c>
      <c r="AS21" s="447" t="s">
        <v>451</v>
      </c>
    </row>
    <row r="22" spans="1:45" ht="15">
      <c r="A22" s="445">
        <v>10</v>
      </c>
      <c r="B22" s="446" t="s">
        <v>451</v>
      </c>
      <c r="C22" s="446">
        <v>538.59122304559457</v>
      </c>
      <c r="D22" s="446">
        <v>482.94717805220989</v>
      </c>
      <c r="E22" s="446">
        <v>440.07869364032615</v>
      </c>
      <c r="F22" s="446">
        <v>397.21020922844241</v>
      </c>
      <c r="G22" s="446">
        <v>341.72279125410125</v>
      </c>
      <c r="H22" s="446">
        <v>286.2353732797601</v>
      </c>
      <c r="I22" s="446">
        <v>283.81391630104952</v>
      </c>
      <c r="J22" s="446">
        <v>281.39245932233905</v>
      </c>
      <c r="K22" s="446">
        <v>276.34207030853895</v>
      </c>
      <c r="L22" s="446">
        <v>271.29168129473885</v>
      </c>
      <c r="M22" s="446">
        <v>271.29168129473885</v>
      </c>
      <c r="N22" s="446">
        <v>271.29168129473885</v>
      </c>
      <c r="O22" s="446">
        <v>271.29168129473885</v>
      </c>
      <c r="P22" s="446">
        <v>271.29168129473885</v>
      </c>
      <c r="Q22" s="446">
        <v>270.98116565300921</v>
      </c>
      <c r="R22" s="446">
        <v>270.67065001127946</v>
      </c>
      <c r="S22" s="446">
        <v>270.36013436954988</v>
      </c>
      <c r="T22" s="446">
        <v>270.04961872782008</v>
      </c>
      <c r="U22" s="446">
        <v>270.04961872782008</v>
      </c>
      <c r="V22" s="447">
        <v>270.04961872782008</v>
      </c>
      <c r="W22" s="448"/>
      <c r="X22" s="445">
        <v>10</v>
      </c>
      <c r="Y22" s="446">
        <v>229.92626945326745</v>
      </c>
      <c r="Z22" s="446">
        <v>231.29673997356525</v>
      </c>
      <c r="AA22" s="446">
        <v>234.01484550678265</v>
      </c>
      <c r="AB22" s="446">
        <v>236.25251887775235</v>
      </c>
      <c r="AC22" s="446">
        <v>238.49019224872208</v>
      </c>
      <c r="AD22" s="446">
        <v>239.3544694085349</v>
      </c>
      <c r="AE22" s="446">
        <v>240.21874656834785</v>
      </c>
      <c r="AF22" s="446">
        <v>242.48735602643478</v>
      </c>
      <c r="AG22" s="446">
        <v>244.75596548452177</v>
      </c>
      <c r="AH22" s="446">
        <v>245.3558703826269</v>
      </c>
      <c r="AI22" s="446">
        <v>245.9557752807319</v>
      </c>
      <c r="AJ22" s="446">
        <v>257.38033058158339</v>
      </c>
      <c r="AK22" s="446">
        <v>268.80488588243486</v>
      </c>
      <c r="AL22" s="446">
        <v>289.12618583896204</v>
      </c>
      <c r="AM22" s="446">
        <v>309.44748579548923</v>
      </c>
      <c r="AN22" s="446">
        <v>319.20293161148373</v>
      </c>
      <c r="AO22" s="446">
        <v>328.9583774274783</v>
      </c>
      <c r="AP22" s="446">
        <v>339.26514611019331</v>
      </c>
      <c r="AQ22" s="446">
        <v>349.57191479290839</v>
      </c>
      <c r="AR22" s="446">
        <v>428.71748490574998</v>
      </c>
      <c r="AS22" s="447" t="s">
        <v>451</v>
      </c>
    </row>
    <row r="23" spans="1:45" ht="15">
      <c r="A23" s="445">
        <v>25</v>
      </c>
      <c r="B23" s="446" t="s">
        <v>451</v>
      </c>
      <c r="C23" s="446">
        <v>510.42090604228559</v>
      </c>
      <c r="D23" s="446">
        <v>380.54518765570498</v>
      </c>
      <c r="E23" s="446">
        <v>294.61184495524168</v>
      </c>
      <c r="F23" s="446">
        <v>208.67850225477838</v>
      </c>
      <c r="G23" s="446">
        <v>207.36889365177302</v>
      </c>
      <c r="H23" s="446">
        <v>206.05928504876758</v>
      </c>
      <c r="I23" s="446">
        <v>204.74967644576205</v>
      </c>
      <c r="J23" s="446">
        <v>203.44006784275666</v>
      </c>
      <c r="K23" s="446">
        <v>202.13045923975116</v>
      </c>
      <c r="L23" s="446">
        <v>200.8208506367458</v>
      </c>
      <c r="M23" s="446">
        <v>200.8208506367458</v>
      </c>
      <c r="N23" s="446">
        <v>200.8208506367458</v>
      </c>
      <c r="O23" s="446">
        <v>200.8208506367458</v>
      </c>
      <c r="P23" s="446">
        <v>200.8208506367458</v>
      </c>
      <c r="Q23" s="446">
        <v>200.40757196507087</v>
      </c>
      <c r="R23" s="446">
        <v>199.99429329339591</v>
      </c>
      <c r="S23" s="446">
        <v>199.58101462172101</v>
      </c>
      <c r="T23" s="446">
        <v>199.16773595004611</v>
      </c>
      <c r="U23" s="446">
        <v>199.16773595004611</v>
      </c>
      <c r="V23" s="447">
        <v>199.16773595004611</v>
      </c>
      <c r="W23" s="448"/>
      <c r="X23" s="445">
        <v>25</v>
      </c>
      <c r="Y23" s="446">
        <v>165.60820041942262</v>
      </c>
      <c r="Z23" s="446">
        <v>167.42439891130437</v>
      </c>
      <c r="AA23" s="446">
        <v>171.38057330086957</v>
      </c>
      <c r="AB23" s="446">
        <v>174.46232258532405</v>
      </c>
      <c r="AC23" s="446">
        <v>177.54407186977852</v>
      </c>
      <c r="AD23" s="446">
        <v>179.25221011228058</v>
      </c>
      <c r="AE23" s="446">
        <v>180.96034835478264</v>
      </c>
      <c r="AF23" s="446">
        <v>182.29946683826086</v>
      </c>
      <c r="AG23" s="446">
        <v>183.63858532173919</v>
      </c>
      <c r="AH23" s="446">
        <v>183.67136148049607</v>
      </c>
      <c r="AI23" s="446">
        <v>183.70413763925305</v>
      </c>
      <c r="AJ23" s="446">
        <v>186.57409494832217</v>
      </c>
      <c r="AK23" s="446">
        <v>189.44405225739132</v>
      </c>
      <c r="AL23" s="446">
        <v>194.61890756170155</v>
      </c>
      <c r="AM23" s="446">
        <v>199.79376286601169</v>
      </c>
      <c r="AN23" s="446">
        <v>200.93583244517976</v>
      </c>
      <c r="AO23" s="446">
        <v>202.07790202434785</v>
      </c>
      <c r="AP23" s="446">
        <v>202.92509366277417</v>
      </c>
      <c r="AQ23" s="446">
        <v>203.77228530120058</v>
      </c>
      <c r="AR23" s="446">
        <v>226.86449356380007</v>
      </c>
      <c r="AS23" s="447" t="s">
        <v>451</v>
      </c>
    </row>
    <row r="24" spans="1:45" ht="15">
      <c r="A24" s="445">
        <v>45</v>
      </c>
      <c r="B24" s="446" t="s">
        <v>451</v>
      </c>
      <c r="C24" s="446">
        <v>321.17159475434926</v>
      </c>
      <c r="D24" s="446">
        <v>236.75308293269327</v>
      </c>
      <c r="E24" s="446">
        <v>197.9142406035941</v>
      </c>
      <c r="F24" s="446">
        <v>159.07539827449477</v>
      </c>
      <c r="G24" s="446">
        <v>150.47237191360455</v>
      </c>
      <c r="H24" s="446">
        <v>141.86934555271426</v>
      </c>
      <c r="I24" s="446">
        <v>141.86934555271426</v>
      </c>
      <c r="J24" s="446">
        <v>141.86934555271426</v>
      </c>
      <c r="K24" s="446">
        <v>141.86934555271426</v>
      </c>
      <c r="L24" s="446">
        <v>141.86934555271426</v>
      </c>
      <c r="M24" s="446">
        <v>141.86934555271426</v>
      </c>
      <c r="N24" s="446">
        <v>141.86934555271426</v>
      </c>
      <c r="O24" s="446">
        <v>141.86934555271426</v>
      </c>
      <c r="P24" s="446">
        <v>141.86934555271426</v>
      </c>
      <c r="Q24" s="446">
        <v>141.42887889646019</v>
      </c>
      <c r="R24" s="446">
        <v>140.98841224020617</v>
      </c>
      <c r="S24" s="446">
        <v>140.57156570720954</v>
      </c>
      <c r="T24" s="446">
        <v>140.15471917421291</v>
      </c>
      <c r="U24" s="446">
        <v>140.15471917421291</v>
      </c>
      <c r="V24" s="447">
        <v>140.15471917421291</v>
      </c>
      <c r="W24" s="448"/>
      <c r="X24" s="445">
        <v>45</v>
      </c>
      <c r="Y24" s="446">
        <v>113.7741463089872</v>
      </c>
      <c r="Z24" s="446">
        <v>115.6299934529554</v>
      </c>
      <c r="AA24" s="446">
        <v>132.38379130434785</v>
      </c>
      <c r="AB24" s="446">
        <v>129.38337034814603</v>
      </c>
      <c r="AC24" s="446">
        <v>126.38294939194428</v>
      </c>
      <c r="AD24" s="446">
        <v>128.45055298257307</v>
      </c>
      <c r="AE24" s="446">
        <v>130.51815657320185</v>
      </c>
      <c r="AF24" s="446">
        <v>131.16851078416391</v>
      </c>
      <c r="AG24" s="446">
        <v>131.81886499512601</v>
      </c>
      <c r="AH24" s="446">
        <v>132.58999999704133</v>
      </c>
      <c r="AI24" s="446">
        <v>133.36113499895663</v>
      </c>
      <c r="AJ24" s="446">
        <v>134.0375782876028</v>
      </c>
      <c r="AK24" s="446">
        <v>134.71402157624894</v>
      </c>
      <c r="AL24" s="446">
        <v>135.2859462276341</v>
      </c>
      <c r="AM24" s="446">
        <v>135.85787087901929</v>
      </c>
      <c r="AN24" s="446">
        <v>136.35329454670176</v>
      </c>
      <c r="AO24" s="446">
        <v>136.84871821438421</v>
      </c>
      <c r="AP24" s="446">
        <v>137.28571285937932</v>
      </c>
      <c r="AQ24" s="446">
        <v>137.72270750437443</v>
      </c>
      <c r="AR24" s="446">
        <v>138.12390426472632</v>
      </c>
      <c r="AS24" s="447" t="s">
        <v>451</v>
      </c>
    </row>
    <row r="25" spans="1:45" ht="15.75" thickBot="1">
      <c r="A25" s="449">
        <v>55</v>
      </c>
      <c r="B25" s="450" t="s">
        <v>451</v>
      </c>
      <c r="C25" s="450">
        <v>275.65530350884057</v>
      </c>
      <c r="D25" s="450">
        <v>197.07361685507681</v>
      </c>
      <c r="E25" s="450">
        <v>178.07450756478582</v>
      </c>
      <c r="F25" s="450">
        <v>159.07539827449477</v>
      </c>
      <c r="G25" s="450">
        <v>140.37728739026636</v>
      </c>
      <c r="H25" s="450">
        <v>121.67917650603792</v>
      </c>
      <c r="I25" s="450">
        <v>121.67917650603792</v>
      </c>
      <c r="J25" s="450">
        <v>121.67917650603792</v>
      </c>
      <c r="K25" s="450">
        <v>121.67917650603792</v>
      </c>
      <c r="L25" s="450">
        <v>121.67917650603792</v>
      </c>
      <c r="M25" s="450">
        <v>121.67917650603792</v>
      </c>
      <c r="N25" s="450">
        <v>121.67917650603792</v>
      </c>
      <c r="O25" s="450">
        <v>121.67917650603792</v>
      </c>
      <c r="P25" s="450">
        <v>121.67917650603792</v>
      </c>
      <c r="Q25" s="450">
        <v>121.2509984707587</v>
      </c>
      <c r="R25" s="450">
        <v>120.82282043547943</v>
      </c>
      <c r="S25" s="450">
        <v>120.41432550545142</v>
      </c>
      <c r="T25" s="450">
        <v>120.00583057542339</v>
      </c>
      <c r="U25" s="450">
        <v>120.00583057542339</v>
      </c>
      <c r="V25" s="451">
        <v>120.00583057542339</v>
      </c>
      <c r="W25" s="448"/>
      <c r="X25" s="449">
        <v>55</v>
      </c>
      <c r="Y25" s="450">
        <v>96.544282573203134</v>
      </c>
      <c r="Z25" s="450">
        <v>98.329270639668806</v>
      </c>
      <c r="AA25" s="450">
        <v>108.90703304347826</v>
      </c>
      <c r="AB25" s="450">
        <v>113.51853913043479</v>
      </c>
      <c r="AC25" s="450">
        <v>118.1300452173913</v>
      </c>
      <c r="AD25" s="450">
        <v>117.71081739130433</v>
      </c>
      <c r="AE25" s="450">
        <v>117.29158956521741</v>
      </c>
      <c r="AF25" s="450">
        <v>117.50120347826086</v>
      </c>
      <c r="AG25" s="450">
        <v>117.71081739130433</v>
      </c>
      <c r="AH25" s="450">
        <v>116.61618597198137</v>
      </c>
      <c r="AI25" s="450">
        <v>115.52155455265844</v>
      </c>
      <c r="AJ25" s="450">
        <v>116.1788892738287</v>
      </c>
      <c r="AK25" s="450">
        <v>116.83622399499895</v>
      </c>
      <c r="AL25" s="450">
        <v>117.39199258278572</v>
      </c>
      <c r="AM25" s="450">
        <v>117.94776117057248</v>
      </c>
      <c r="AN25" s="450">
        <v>118.42918981939381</v>
      </c>
      <c r="AO25" s="450">
        <v>118.91061846821515</v>
      </c>
      <c r="AP25" s="450">
        <v>119.33526863171323</v>
      </c>
      <c r="AQ25" s="450">
        <v>119.75991879521128</v>
      </c>
      <c r="AR25" s="450">
        <v>120.14978231374533</v>
      </c>
      <c r="AS25" s="451" t="s">
        <v>451</v>
      </c>
    </row>
    <row r="26" spans="1:45" ht="14.25" thickBot="1">
      <c r="A26" s="453"/>
      <c r="B26" s="454"/>
      <c r="C26" s="454"/>
      <c r="D26" s="454"/>
      <c r="E26" s="454"/>
      <c r="F26" s="454"/>
      <c r="G26" s="454"/>
      <c r="H26" s="454"/>
      <c r="I26" s="454"/>
      <c r="J26" s="454"/>
      <c r="K26" s="454"/>
      <c r="L26" s="454"/>
      <c r="M26" s="454"/>
      <c r="N26" s="454"/>
      <c r="O26" s="454"/>
      <c r="P26" s="454"/>
      <c r="Q26" s="454"/>
      <c r="R26" s="454"/>
      <c r="S26" s="454"/>
      <c r="T26" s="454"/>
      <c r="U26" s="454"/>
      <c r="V26" s="455"/>
      <c r="X26" s="453"/>
      <c r="Y26" s="454"/>
      <c r="Z26" s="454"/>
      <c r="AA26" s="454"/>
      <c r="AB26" s="454"/>
      <c r="AC26" s="454"/>
      <c r="AD26" s="454"/>
      <c r="AE26" s="454"/>
      <c r="AF26" s="454"/>
      <c r="AG26" s="454"/>
      <c r="AH26" s="454"/>
      <c r="AI26" s="454"/>
      <c r="AJ26" s="454"/>
      <c r="AK26" s="454"/>
      <c r="AL26" s="454"/>
      <c r="AM26" s="454"/>
      <c r="AN26" s="454"/>
      <c r="AO26" s="454"/>
      <c r="AP26" s="454"/>
      <c r="AQ26" s="454"/>
      <c r="AR26" s="454"/>
      <c r="AS26" s="455"/>
    </row>
    <row r="27" spans="1:45" ht="14.25">
      <c r="A27" s="434" t="s">
        <v>454</v>
      </c>
      <c r="B27" s="435"/>
      <c r="C27" s="435"/>
      <c r="D27" s="435"/>
      <c r="E27" s="435"/>
      <c r="F27" s="435"/>
      <c r="G27" s="435"/>
      <c r="H27" s="435"/>
      <c r="I27" s="435"/>
      <c r="J27" s="435"/>
      <c r="K27" s="435"/>
      <c r="L27" s="435"/>
      <c r="M27" s="435"/>
      <c r="N27" s="435"/>
      <c r="O27" s="435"/>
      <c r="P27" s="435"/>
      <c r="Q27" s="435"/>
      <c r="R27" s="435"/>
      <c r="S27" s="435"/>
      <c r="T27" s="435"/>
      <c r="U27" s="435"/>
      <c r="V27" s="436"/>
      <c r="W27" s="437"/>
      <c r="X27" s="434" t="s">
        <v>455</v>
      </c>
      <c r="Y27" s="435"/>
      <c r="Z27" s="435"/>
      <c r="AA27" s="435"/>
      <c r="AB27" s="435"/>
      <c r="AC27" s="435"/>
      <c r="AD27" s="435"/>
      <c r="AE27" s="435"/>
      <c r="AF27" s="435"/>
      <c r="AG27" s="435"/>
      <c r="AH27" s="435"/>
      <c r="AI27" s="435"/>
      <c r="AJ27" s="435"/>
      <c r="AK27" s="435"/>
      <c r="AL27" s="435"/>
      <c r="AM27" s="435"/>
      <c r="AN27" s="435"/>
      <c r="AO27" s="435"/>
      <c r="AP27" s="435"/>
      <c r="AQ27" s="435"/>
      <c r="AR27" s="435"/>
      <c r="AS27" s="436"/>
    </row>
    <row r="28" spans="1:45" ht="14.25">
      <c r="A28" s="439" t="s">
        <v>450</v>
      </c>
      <c r="B28" s="440" t="s">
        <v>0</v>
      </c>
      <c r="C28" s="440"/>
      <c r="D28" s="440"/>
      <c r="E28" s="440"/>
      <c r="F28" s="440"/>
      <c r="G28" s="440"/>
      <c r="H28" s="440"/>
      <c r="I28" s="440"/>
      <c r="J28" s="440"/>
      <c r="K28" s="440"/>
      <c r="L28" s="440"/>
      <c r="M28" s="440"/>
      <c r="N28" s="440"/>
      <c r="O28" s="440"/>
      <c r="P28" s="440"/>
      <c r="Q28" s="440"/>
      <c r="R28" s="440"/>
      <c r="S28" s="440"/>
      <c r="T28" s="440"/>
      <c r="U28" s="440"/>
      <c r="V28" s="441"/>
      <c r="W28" s="437"/>
      <c r="X28" s="439" t="s">
        <v>450</v>
      </c>
      <c r="Y28" s="440" t="s">
        <v>0</v>
      </c>
      <c r="Z28" s="440"/>
      <c r="AA28" s="440"/>
      <c r="AB28" s="440"/>
      <c r="AC28" s="440"/>
      <c r="AD28" s="440"/>
      <c r="AE28" s="440"/>
      <c r="AF28" s="440"/>
      <c r="AG28" s="440"/>
      <c r="AH28" s="440"/>
      <c r="AI28" s="440"/>
      <c r="AJ28" s="440"/>
      <c r="AK28" s="440"/>
      <c r="AL28" s="440"/>
      <c r="AM28" s="440"/>
      <c r="AN28" s="440"/>
      <c r="AO28" s="440"/>
      <c r="AP28" s="440"/>
      <c r="AQ28" s="440"/>
      <c r="AR28" s="440"/>
      <c r="AS28" s="441"/>
    </row>
    <row r="29" spans="1:45" ht="14.25">
      <c r="A29" s="442"/>
      <c r="B29" s="443">
        <v>0</v>
      </c>
      <c r="C29" s="443">
        <v>5</v>
      </c>
      <c r="D29" s="443">
        <v>10</v>
      </c>
      <c r="E29" s="443">
        <v>15</v>
      </c>
      <c r="F29" s="443">
        <v>20</v>
      </c>
      <c r="G29" s="443">
        <v>25</v>
      </c>
      <c r="H29" s="443">
        <v>30</v>
      </c>
      <c r="I29" s="443">
        <v>35</v>
      </c>
      <c r="J29" s="443">
        <v>40</v>
      </c>
      <c r="K29" s="443">
        <v>45</v>
      </c>
      <c r="L29" s="443">
        <v>50</v>
      </c>
      <c r="M29" s="443">
        <v>55</v>
      </c>
      <c r="N29" s="443">
        <v>60</v>
      </c>
      <c r="O29" s="443">
        <v>65</v>
      </c>
      <c r="P29" s="443">
        <v>70</v>
      </c>
      <c r="Q29" s="443">
        <v>75</v>
      </c>
      <c r="R29" s="443">
        <v>80</v>
      </c>
      <c r="S29" s="443">
        <v>85</v>
      </c>
      <c r="T29" s="443">
        <v>90</v>
      </c>
      <c r="U29" s="443">
        <v>95</v>
      </c>
      <c r="V29" s="444">
        <v>100</v>
      </c>
      <c r="W29" s="437"/>
      <c r="X29" s="442"/>
      <c r="Y29" s="443">
        <v>0</v>
      </c>
      <c r="Z29" s="443">
        <v>5</v>
      </c>
      <c r="AA29" s="443">
        <v>10</v>
      </c>
      <c r="AB29" s="443">
        <v>15</v>
      </c>
      <c r="AC29" s="443">
        <v>20</v>
      </c>
      <c r="AD29" s="443">
        <v>25</v>
      </c>
      <c r="AE29" s="443">
        <v>30</v>
      </c>
      <c r="AF29" s="443">
        <v>35</v>
      </c>
      <c r="AG29" s="443">
        <v>40</v>
      </c>
      <c r="AH29" s="443">
        <v>45</v>
      </c>
      <c r="AI29" s="443">
        <v>50</v>
      </c>
      <c r="AJ29" s="443">
        <v>55</v>
      </c>
      <c r="AK29" s="443">
        <v>60</v>
      </c>
      <c r="AL29" s="443">
        <v>65</v>
      </c>
      <c r="AM29" s="443">
        <v>70</v>
      </c>
      <c r="AN29" s="443">
        <v>75</v>
      </c>
      <c r="AO29" s="443">
        <v>80</v>
      </c>
      <c r="AP29" s="443">
        <v>85</v>
      </c>
      <c r="AQ29" s="443">
        <v>90</v>
      </c>
      <c r="AR29" s="443">
        <v>95</v>
      </c>
      <c r="AS29" s="444">
        <v>100</v>
      </c>
    </row>
    <row r="30" spans="1:45" ht="14.25">
      <c r="A30" s="445">
        <v>-35</v>
      </c>
      <c r="B30" s="446" t="s">
        <v>451</v>
      </c>
      <c r="C30" s="446" t="s">
        <v>451</v>
      </c>
      <c r="D30" s="446" t="s">
        <v>451</v>
      </c>
      <c r="E30" s="446" t="s">
        <v>451</v>
      </c>
      <c r="F30" s="446" t="s">
        <v>451</v>
      </c>
      <c r="G30" s="446" t="s">
        <v>451</v>
      </c>
      <c r="H30" s="446" t="s">
        <v>451</v>
      </c>
      <c r="I30" s="446" t="s">
        <v>451</v>
      </c>
      <c r="J30" s="446" t="s">
        <v>451</v>
      </c>
      <c r="K30" s="446" t="s">
        <v>451</v>
      </c>
      <c r="L30" s="446" t="s">
        <v>451</v>
      </c>
      <c r="M30" s="446" t="s">
        <v>451</v>
      </c>
      <c r="N30" s="446" t="s">
        <v>451</v>
      </c>
      <c r="O30" s="446" t="s">
        <v>451</v>
      </c>
      <c r="P30" s="446" t="s">
        <v>451</v>
      </c>
      <c r="Q30" s="446" t="s">
        <v>451</v>
      </c>
      <c r="R30" s="446" t="s">
        <v>451</v>
      </c>
      <c r="S30" s="446" t="s">
        <v>451</v>
      </c>
      <c r="T30" s="446" t="s">
        <v>451</v>
      </c>
      <c r="U30" s="446" t="s">
        <v>451</v>
      </c>
      <c r="V30" s="446" t="s">
        <v>451</v>
      </c>
      <c r="W30" s="437"/>
      <c r="X30" s="445">
        <v>-35</v>
      </c>
      <c r="Y30" s="446" t="s">
        <v>451</v>
      </c>
      <c r="Z30" s="446" t="s">
        <v>451</v>
      </c>
      <c r="AA30" s="446" t="s">
        <v>451</v>
      </c>
      <c r="AB30" s="446" t="s">
        <v>451</v>
      </c>
      <c r="AC30" s="446" t="s">
        <v>451</v>
      </c>
      <c r="AD30" s="446" t="s">
        <v>451</v>
      </c>
      <c r="AE30" s="446" t="s">
        <v>451</v>
      </c>
      <c r="AF30" s="446" t="s">
        <v>451</v>
      </c>
      <c r="AG30" s="446" t="s">
        <v>451</v>
      </c>
      <c r="AH30" s="446" t="s">
        <v>451</v>
      </c>
      <c r="AI30" s="446" t="s">
        <v>451</v>
      </c>
      <c r="AJ30" s="446" t="s">
        <v>451</v>
      </c>
      <c r="AK30" s="446" t="s">
        <v>451</v>
      </c>
      <c r="AL30" s="446" t="s">
        <v>451</v>
      </c>
      <c r="AM30" s="446" t="s">
        <v>451</v>
      </c>
      <c r="AN30" s="446" t="s">
        <v>451</v>
      </c>
      <c r="AO30" s="446" t="s">
        <v>451</v>
      </c>
      <c r="AP30" s="446" t="s">
        <v>451</v>
      </c>
      <c r="AQ30" s="446" t="s">
        <v>451</v>
      </c>
      <c r="AR30" s="446" t="s">
        <v>451</v>
      </c>
      <c r="AS30" s="447" t="s">
        <v>451</v>
      </c>
    </row>
    <row r="31" spans="1:45" ht="15">
      <c r="A31" s="445">
        <v>-30</v>
      </c>
      <c r="B31" s="446" t="s">
        <v>451</v>
      </c>
      <c r="C31" s="446">
        <v>3116.9627519832798</v>
      </c>
      <c r="D31" s="446">
        <v>3106.2238307002517</v>
      </c>
      <c r="E31" s="446">
        <v>3062.2195974086048</v>
      </c>
      <c r="F31" s="446">
        <v>3018.2153641169602</v>
      </c>
      <c r="G31" s="446">
        <v>2974.2111308253134</v>
      </c>
      <c r="H31" s="446">
        <v>2930.206897533667</v>
      </c>
      <c r="I31" s="446">
        <v>2691.6353634865886</v>
      </c>
      <c r="J31" s="446">
        <v>2453.0638294395112</v>
      </c>
      <c r="K31" s="446">
        <v>2122.3693710460757</v>
      </c>
      <c r="L31" s="446">
        <v>1791.6749126526404</v>
      </c>
      <c r="M31" s="446">
        <v>1557.2978940047465</v>
      </c>
      <c r="N31" s="446">
        <v>1322.9208753568523</v>
      </c>
      <c r="O31" s="446">
        <v>1167.6095701435088</v>
      </c>
      <c r="P31" s="446">
        <v>1012.298264930165</v>
      </c>
      <c r="Q31" s="446">
        <v>997.94423591223017</v>
      </c>
      <c r="R31" s="446">
        <v>983.59020689429497</v>
      </c>
      <c r="S31" s="446">
        <v>969.23617787636022</v>
      </c>
      <c r="T31" s="446">
        <v>954.88214885842501</v>
      </c>
      <c r="U31" s="446">
        <v>954.88214885842501</v>
      </c>
      <c r="V31" s="446">
        <v>954.88214885842501</v>
      </c>
      <c r="W31" s="448"/>
      <c r="X31" s="445">
        <v>-30</v>
      </c>
      <c r="Y31" s="446" t="s">
        <v>451</v>
      </c>
      <c r="Z31" s="446" t="s">
        <v>451</v>
      </c>
      <c r="AA31" s="446" t="s">
        <v>451</v>
      </c>
      <c r="AB31" s="446" t="s">
        <v>451</v>
      </c>
      <c r="AC31" s="446" t="s">
        <v>451</v>
      </c>
      <c r="AD31" s="446" t="s">
        <v>451</v>
      </c>
      <c r="AE31" s="446" t="s">
        <v>451</v>
      </c>
      <c r="AF31" s="446" t="s">
        <v>451</v>
      </c>
      <c r="AG31" s="446" t="s">
        <v>451</v>
      </c>
      <c r="AH31" s="446" t="s">
        <v>451</v>
      </c>
      <c r="AI31" s="446" t="s">
        <v>451</v>
      </c>
      <c r="AJ31" s="446" t="s">
        <v>451</v>
      </c>
      <c r="AK31" s="446" t="s">
        <v>451</v>
      </c>
      <c r="AL31" s="446" t="s">
        <v>451</v>
      </c>
      <c r="AM31" s="446" t="s">
        <v>451</v>
      </c>
      <c r="AN31" s="446" t="s">
        <v>451</v>
      </c>
      <c r="AO31" s="446" t="s">
        <v>451</v>
      </c>
      <c r="AP31" s="446" t="s">
        <v>451</v>
      </c>
      <c r="AQ31" s="446" t="s">
        <v>451</v>
      </c>
      <c r="AR31" s="446" t="s">
        <v>451</v>
      </c>
      <c r="AS31" s="447" t="s">
        <v>451</v>
      </c>
    </row>
    <row r="32" spans="1:45" ht="15">
      <c r="A32" s="445">
        <v>-20</v>
      </c>
      <c r="B32" s="446" t="s">
        <v>451</v>
      </c>
      <c r="C32" s="446">
        <v>2364.8542680840119</v>
      </c>
      <c r="D32" s="446">
        <v>2290.8322805806702</v>
      </c>
      <c r="E32" s="446">
        <v>2091.8464112391184</v>
      </c>
      <c r="F32" s="446">
        <v>1892.8605418975671</v>
      </c>
      <c r="G32" s="446">
        <v>1755.299128645695</v>
      </c>
      <c r="H32" s="446">
        <v>1617.7377153938237</v>
      </c>
      <c r="I32" s="446">
        <v>1476.0809584004801</v>
      </c>
      <c r="J32" s="446">
        <v>1334.4242014071367</v>
      </c>
      <c r="K32" s="446">
        <v>1221.2264977945997</v>
      </c>
      <c r="L32" s="446">
        <v>1108.0287941820627</v>
      </c>
      <c r="M32" s="446">
        <v>995.40291794548443</v>
      </c>
      <c r="N32" s="446">
        <v>882.77704170890581</v>
      </c>
      <c r="O32" s="446">
        <v>798.49975190283726</v>
      </c>
      <c r="P32" s="446">
        <v>714.22246209676894</v>
      </c>
      <c r="Q32" s="446">
        <v>706.55258054077876</v>
      </c>
      <c r="R32" s="446">
        <v>698.8826989847887</v>
      </c>
      <c r="S32" s="446">
        <v>691.2128174287983</v>
      </c>
      <c r="T32" s="446">
        <v>683.54293587280847</v>
      </c>
      <c r="U32" s="446">
        <v>683.54293587280847</v>
      </c>
      <c r="V32" s="446">
        <v>683.54293587280847</v>
      </c>
      <c r="W32" s="448"/>
      <c r="X32" s="445">
        <v>-20</v>
      </c>
      <c r="Y32" s="446">
        <v>797.40664907252085</v>
      </c>
      <c r="Z32" s="446">
        <v>797.40664907252085</v>
      </c>
      <c r="AA32" s="446">
        <v>797.40664907252085</v>
      </c>
      <c r="AB32" s="446">
        <v>821.06031258770258</v>
      </c>
      <c r="AC32" s="446">
        <v>844.71397610288466</v>
      </c>
      <c r="AD32" s="446">
        <v>846.94296240580763</v>
      </c>
      <c r="AE32" s="446">
        <v>849.17194870873061</v>
      </c>
      <c r="AF32" s="446">
        <v>926.33324485231333</v>
      </c>
      <c r="AG32" s="446">
        <v>1003.4945409958958</v>
      </c>
      <c r="AH32" s="446">
        <v>1092.5610347826009</v>
      </c>
      <c r="AI32" s="446">
        <v>1181.6275285693059</v>
      </c>
      <c r="AJ32" s="446">
        <v>1424.22444299074</v>
      </c>
      <c r="AK32" s="446">
        <v>1666.8213574121737</v>
      </c>
      <c r="AL32" s="446">
        <v>2153.5486380574885</v>
      </c>
      <c r="AM32" s="446">
        <v>2640.2759187028023</v>
      </c>
      <c r="AN32" s="446">
        <v>2927.2184988992276</v>
      </c>
      <c r="AO32" s="446">
        <v>3214.1610790956524</v>
      </c>
      <c r="AP32" s="446">
        <v>3504.9795122812038</v>
      </c>
      <c r="AQ32" s="446">
        <v>3795.7979454667557</v>
      </c>
      <c r="AR32" s="446">
        <v>5520.8946467807982</v>
      </c>
      <c r="AS32" s="447" t="s">
        <v>451</v>
      </c>
    </row>
    <row r="33" spans="1:45" ht="15">
      <c r="A33" s="445">
        <v>-10</v>
      </c>
      <c r="B33" s="446" t="s">
        <v>451</v>
      </c>
      <c r="C33" s="446">
        <v>1726.7376646709477</v>
      </c>
      <c r="D33" s="446">
        <v>1587.8651781001226</v>
      </c>
      <c r="E33" s="446">
        <v>1456.4982311260733</v>
      </c>
      <c r="F33" s="446">
        <v>1325.1312841520246</v>
      </c>
      <c r="G33" s="446">
        <v>1179.1870263797009</v>
      </c>
      <c r="H33" s="446">
        <v>1033.2427686073765</v>
      </c>
      <c r="I33" s="446">
        <v>932.73043512035997</v>
      </c>
      <c r="J33" s="446">
        <v>832.21810163334351</v>
      </c>
      <c r="K33" s="446">
        <v>740.92097272646788</v>
      </c>
      <c r="L33" s="446">
        <v>649.62384381959271</v>
      </c>
      <c r="M33" s="446">
        <v>613.17019913150534</v>
      </c>
      <c r="N33" s="446">
        <v>576.71655444341854</v>
      </c>
      <c r="O33" s="446">
        <v>555.16383111667301</v>
      </c>
      <c r="P33" s="446">
        <v>533.61110778992759</v>
      </c>
      <c r="Q33" s="446">
        <v>529.74276635609692</v>
      </c>
      <c r="R33" s="446">
        <v>525.87442492226637</v>
      </c>
      <c r="S33" s="446">
        <v>522.00608348843559</v>
      </c>
      <c r="T33" s="446">
        <v>518.1377420546047</v>
      </c>
      <c r="U33" s="446">
        <v>518.1377420546047</v>
      </c>
      <c r="V33" s="446">
        <v>518.1377420546047</v>
      </c>
      <c r="W33" s="448"/>
      <c r="X33" s="445">
        <v>-10</v>
      </c>
      <c r="Y33" s="446">
        <v>492.23767445679823</v>
      </c>
      <c r="Z33" s="446">
        <v>492.23767445679823</v>
      </c>
      <c r="AA33" s="446">
        <v>492.23767445679823</v>
      </c>
      <c r="AB33" s="446">
        <v>493.10772318338957</v>
      </c>
      <c r="AC33" s="446">
        <v>493.97777190998113</v>
      </c>
      <c r="AD33" s="446">
        <v>495.39925040048615</v>
      </c>
      <c r="AE33" s="446">
        <v>496.82072889099118</v>
      </c>
      <c r="AF33" s="446">
        <v>516.32419254594788</v>
      </c>
      <c r="AG33" s="446">
        <v>535.82765620090436</v>
      </c>
      <c r="AH33" s="446">
        <v>552.33574328648535</v>
      </c>
      <c r="AI33" s="446">
        <v>568.84383037206635</v>
      </c>
      <c r="AJ33" s="446">
        <v>699.76636426568541</v>
      </c>
      <c r="AK33" s="446">
        <v>830.68889815930447</v>
      </c>
      <c r="AL33" s="446">
        <v>1010.4250971907718</v>
      </c>
      <c r="AM33" s="446">
        <v>1190.1612962222389</v>
      </c>
      <c r="AN33" s="446">
        <v>1304.3888226808592</v>
      </c>
      <c r="AO33" s="446">
        <v>1418.6163491394786</v>
      </c>
      <c r="AP33" s="446">
        <v>1541.7591027962853</v>
      </c>
      <c r="AQ33" s="446">
        <v>1664.9018564530911</v>
      </c>
      <c r="AR33" s="446">
        <v>2100.1682994141574</v>
      </c>
      <c r="AS33" s="447" t="s">
        <v>451</v>
      </c>
    </row>
    <row r="34" spans="1:45" ht="15">
      <c r="A34" s="445">
        <v>0</v>
      </c>
      <c r="B34" s="446" t="s">
        <v>451</v>
      </c>
      <c r="C34" s="446">
        <v>1339.2057431090561</v>
      </c>
      <c r="D34" s="446">
        <v>1230.0254465483811</v>
      </c>
      <c r="E34" s="446">
        <v>1070.8770845713991</v>
      </c>
      <c r="F34" s="446">
        <v>911.72872259441715</v>
      </c>
      <c r="G34" s="446">
        <v>805.36074665109163</v>
      </c>
      <c r="H34" s="446">
        <v>698.99277070776611</v>
      </c>
      <c r="I34" s="446">
        <v>625.34798643526233</v>
      </c>
      <c r="J34" s="446">
        <v>551.70320216275854</v>
      </c>
      <c r="K34" s="446">
        <v>489.11730246701882</v>
      </c>
      <c r="L34" s="446">
        <v>426.53140277127892</v>
      </c>
      <c r="M34" s="446">
        <v>421.93900371565331</v>
      </c>
      <c r="N34" s="446">
        <v>417.34660466002771</v>
      </c>
      <c r="O34" s="446">
        <v>412.75420560440193</v>
      </c>
      <c r="P34" s="446">
        <v>408.16180654877644</v>
      </c>
      <c r="Q34" s="446">
        <v>406.27491839934561</v>
      </c>
      <c r="R34" s="446">
        <v>404.38803024991472</v>
      </c>
      <c r="S34" s="446">
        <v>402.50114210048366</v>
      </c>
      <c r="T34" s="446">
        <v>400.61425395105294</v>
      </c>
      <c r="U34" s="446">
        <v>400.61425395105294</v>
      </c>
      <c r="V34" s="446">
        <v>400.61425395105294</v>
      </c>
      <c r="W34" s="448"/>
      <c r="X34" s="445">
        <v>0</v>
      </c>
      <c r="Y34" s="446">
        <v>345.63757324012624</v>
      </c>
      <c r="Z34" s="446">
        <v>345.63757324012624</v>
      </c>
      <c r="AA34" s="446">
        <v>345.63757324012624</v>
      </c>
      <c r="AB34" s="446">
        <v>345.63757324012624</v>
      </c>
      <c r="AC34" s="446">
        <v>345.63757324012624</v>
      </c>
      <c r="AD34" s="446">
        <v>347.73841641844251</v>
      </c>
      <c r="AE34" s="446">
        <v>349.83925959675878</v>
      </c>
      <c r="AF34" s="446">
        <v>351.94010277507505</v>
      </c>
      <c r="AG34" s="446">
        <v>354.04094595339143</v>
      </c>
      <c r="AH34" s="446">
        <v>368.36094038040744</v>
      </c>
      <c r="AI34" s="446">
        <v>382.68093480742357</v>
      </c>
      <c r="AJ34" s="446">
        <v>425.77536500092924</v>
      </c>
      <c r="AK34" s="446">
        <v>468.86979519443491</v>
      </c>
      <c r="AL34" s="446">
        <v>535.03874016286147</v>
      </c>
      <c r="AM34" s="446">
        <v>601.20768513128814</v>
      </c>
      <c r="AN34" s="446">
        <v>649.79246377747018</v>
      </c>
      <c r="AO34" s="446">
        <v>698.37724242365232</v>
      </c>
      <c r="AP34" s="446">
        <v>749.78400869254381</v>
      </c>
      <c r="AQ34" s="446">
        <v>801.19077496143518</v>
      </c>
      <c r="AR34" s="446">
        <v>990.56915770382739</v>
      </c>
      <c r="AS34" s="447" t="s">
        <v>451</v>
      </c>
    </row>
    <row r="35" spans="1:45" ht="15">
      <c r="A35" s="445">
        <v>10</v>
      </c>
      <c r="B35" s="446" t="s">
        <v>451</v>
      </c>
      <c r="C35" s="446">
        <v>1107.8841005177073</v>
      </c>
      <c r="D35" s="446">
        <v>975.35241055480833</v>
      </c>
      <c r="E35" s="446">
        <v>740.73388564201434</v>
      </c>
      <c r="F35" s="446">
        <v>506.11536072922019</v>
      </c>
      <c r="G35" s="446">
        <v>445.69325870641512</v>
      </c>
      <c r="H35" s="446">
        <v>385.27115668361023</v>
      </c>
      <c r="I35" s="446">
        <v>345.11666977266577</v>
      </c>
      <c r="J35" s="446">
        <v>304.96218286172132</v>
      </c>
      <c r="K35" s="446">
        <v>304.40084040881578</v>
      </c>
      <c r="L35" s="446">
        <v>303.83949795591036</v>
      </c>
      <c r="M35" s="446">
        <v>303.31653991143509</v>
      </c>
      <c r="N35" s="446">
        <v>302.79358186695993</v>
      </c>
      <c r="O35" s="446">
        <v>302.27062382248471</v>
      </c>
      <c r="P35" s="446">
        <v>301.74766577800949</v>
      </c>
      <c r="Q35" s="446">
        <v>301.22470773353433</v>
      </c>
      <c r="R35" s="446">
        <v>300.70174968905906</v>
      </c>
      <c r="S35" s="446">
        <v>300.1787916445839</v>
      </c>
      <c r="T35" s="446">
        <v>299.65583360010868</v>
      </c>
      <c r="U35" s="446">
        <v>299.65583360010868</v>
      </c>
      <c r="V35" s="446">
        <v>299.65583360010868</v>
      </c>
      <c r="W35" s="448"/>
      <c r="X35" s="445">
        <v>10</v>
      </c>
      <c r="Y35" s="446">
        <v>240.6725829259309</v>
      </c>
      <c r="Z35" s="446">
        <v>242.11157697224348</v>
      </c>
      <c r="AA35" s="446">
        <v>244.96558778212182</v>
      </c>
      <c r="AB35" s="446">
        <v>257.42540218290446</v>
      </c>
      <c r="AC35" s="446">
        <v>269.88521658368711</v>
      </c>
      <c r="AD35" s="446">
        <v>272.87442051753737</v>
      </c>
      <c r="AE35" s="446">
        <v>275.86362445138775</v>
      </c>
      <c r="AF35" s="446">
        <v>278.85282838523801</v>
      </c>
      <c r="AG35" s="446">
        <v>281.84203231908828</v>
      </c>
      <c r="AH35" s="446">
        <v>284.8312362529386</v>
      </c>
      <c r="AI35" s="446">
        <v>287.82044018678891</v>
      </c>
      <c r="AJ35" s="446">
        <v>294.63018386382925</v>
      </c>
      <c r="AK35" s="446">
        <v>301.43992754086958</v>
      </c>
      <c r="AL35" s="446">
        <v>324.05175309139179</v>
      </c>
      <c r="AM35" s="446">
        <v>346.663578641914</v>
      </c>
      <c r="AN35" s="446">
        <v>354.43235519226118</v>
      </c>
      <c r="AO35" s="446">
        <v>362.20113174260848</v>
      </c>
      <c r="AP35" s="446">
        <v>379.29187857290765</v>
      </c>
      <c r="AQ35" s="446">
        <v>396.38262540320687</v>
      </c>
      <c r="AR35" s="446">
        <v>545.90127819562372</v>
      </c>
      <c r="AS35" s="447" t="s">
        <v>451</v>
      </c>
    </row>
    <row r="36" spans="1:45" ht="15">
      <c r="A36" s="445">
        <v>25</v>
      </c>
      <c r="B36" s="446" t="s">
        <v>451</v>
      </c>
      <c r="C36" s="446">
        <v>652.73906190652258</v>
      </c>
      <c r="D36" s="446">
        <v>557.01971339840713</v>
      </c>
      <c r="E36" s="446">
        <v>461.47588449400905</v>
      </c>
      <c r="F36" s="446">
        <v>365.93205558961114</v>
      </c>
      <c r="G36" s="446">
        <v>318.6322647893752</v>
      </c>
      <c r="H36" s="446">
        <v>271.33247398913915</v>
      </c>
      <c r="I36" s="446">
        <v>260.81654981572092</v>
      </c>
      <c r="J36" s="446">
        <v>250.30062564230246</v>
      </c>
      <c r="K36" s="446">
        <v>247.77250843925577</v>
      </c>
      <c r="L36" s="446">
        <v>245.24439123620908</v>
      </c>
      <c r="M36" s="446">
        <v>242.51454635254669</v>
      </c>
      <c r="N36" s="446">
        <v>239.78470146888421</v>
      </c>
      <c r="O36" s="446">
        <v>237.05485658522178</v>
      </c>
      <c r="P36" s="446">
        <v>234.32501170155936</v>
      </c>
      <c r="Q36" s="446">
        <v>230.23485387836655</v>
      </c>
      <c r="R36" s="446">
        <v>226.14469605517382</v>
      </c>
      <c r="S36" s="446">
        <v>225.27894028444024</v>
      </c>
      <c r="T36" s="446">
        <v>224.41318451370663</v>
      </c>
      <c r="U36" s="446">
        <v>224.41318451370663</v>
      </c>
      <c r="V36" s="446">
        <v>224.41318451370663</v>
      </c>
      <c r="W36" s="448"/>
      <c r="X36" s="445">
        <v>25</v>
      </c>
      <c r="Y36" s="446">
        <v>179.97281269217257</v>
      </c>
      <c r="Z36" s="446">
        <v>179.97281269217257</v>
      </c>
      <c r="AA36" s="446">
        <v>179.97281269217257</v>
      </c>
      <c r="AB36" s="446">
        <v>193.94179075632277</v>
      </c>
      <c r="AC36" s="446">
        <v>207.91076882047309</v>
      </c>
      <c r="AD36" s="446">
        <v>209.19437938140533</v>
      </c>
      <c r="AE36" s="446">
        <v>210.47798994233762</v>
      </c>
      <c r="AF36" s="446">
        <v>211.76160050326979</v>
      </c>
      <c r="AG36" s="446">
        <v>213.04521106420202</v>
      </c>
      <c r="AH36" s="446">
        <v>214.32882162513425</v>
      </c>
      <c r="AI36" s="446">
        <v>215.61243218606651</v>
      </c>
      <c r="AJ36" s="446">
        <v>216.48081503842454</v>
      </c>
      <c r="AK36" s="446">
        <v>217.34919789078265</v>
      </c>
      <c r="AL36" s="446">
        <v>222.03676314214664</v>
      </c>
      <c r="AM36" s="446">
        <v>226.72432839351058</v>
      </c>
      <c r="AN36" s="446">
        <v>227.21322064753792</v>
      </c>
      <c r="AO36" s="446">
        <v>227.70211290156521</v>
      </c>
      <c r="AP36" s="446">
        <v>230.64746123496724</v>
      </c>
      <c r="AQ36" s="446">
        <v>233.5928095683692</v>
      </c>
      <c r="AR36" s="446">
        <v>272.13892453812986</v>
      </c>
      <c r="AS36" s="447" t="s">
        <v>451</v>
      </c>
    </row>
    <row r="37" spans="1:45" ht="15">
      <c r="A37" s="445">
        <v>45</v>
      </c>
      <c r="B37" s="446" t="s">
        <v>451</v>
      </c>
      <c r="C37" s="446">
        <v>351.50028253351564</v>
      </c>
      <c r="D37" s="446">
        <v>289.91783515036076</v>
      </c>
      <c r="E37" s="446">
        <v>265.67674292042778</v>
      </c>
      <c r="F37" s="446">
        <v>241.43565069049478</v>
      </c>
      <c r="G37" s="446">
        <v>224.69049544886394</v>
      </c>
      <c r="H37" s="446">
        <v>207.94534020723322</v>
      </c>
      <c r="I37" s="446">
        <v>203.69984587123966</v>
      </c>
      <c r="J37" s="446">
        <v>199.45435153524608</v>
      </c>
      <c r="K37" s="446">
        <v>195.20885719925241</v>
      </c>
      <c r="L37" s="446">
        <v>190.96336286325879</v>
      </c>
      <c r="M37" s="446">
        <v>186.86424324789911</v>
      </c>
      <c r="N37" s="446">
        <v>182.76512363253937</v>
      </c>
      <c r="O37" s="446">
        <v>178.66600401717969</v>
      </c>
      <c r="P37" s="446">
        <v>174.56688440182003</v>
      </c>
      <c r="Q37" s="446">
        <v>168.53523854080552</v>
      </c>
      <c r="R37" s="446">
        <v>162.50359267979107</v>
      </c>
      <c r="S37" s="446">
        <v>161.49859195811024</v>
      </c>
      <c r="T37" s="446">
        <v>160.49359123642935</v>
      </c>
      <c r="U37" s="446">
        <v>160.49359123642935</v>
      </c>
      <c r="V37" s="446">
        <v>160.49359123642935</v>
      </c>
      <c r="W37" s="448"/>
      <c r="X37" s="445">
        <v>45</v>
      </c>
      <c r="Y37" s="446">
        <v>153.61304581024098</v>
      </c>
      <c r="Z37" s="446">
        <v>153.61304581024098</v>
      </c>
      <c r="AA37" s="446">
        <v>153.61304581024098</v>
      </c>
      <c r="AB37" s="446">
        <v>153.61304581024098</v>
      </c>
      <c r="AC37" s="446">
        <v>153.61304581024098</v>
      </c>
      <c r="AD37" s="446">
        <v>153.71018654449699</v>
      </c>
      <c r="AE37" s="446">
        <v>153.80732727875309</v>
      </c>
      <c r="AF37" s="446">
        <v>153.91229777813157</v>
      </c>
      <c r="AG37" s="446">
        <v>154.01726827751011</v>
      </c>
      <c r="AH37" s="446">
        <v>154.15300805552147</v>
      </c>
      <c r="AI37" s="446">
        <v>154.28874783353291</v>
      </c>
      <c r="AJ37" s="446">
        <v>154.32666166576098</v>
      </c>
      <c r="AK37" s="446">
        <v>154.36457549798905</v>
      </c>
      <c r="AL37" s="446">
        <v>154.41950611422379</v>
      </c>
      <c r="AM37" s="446">
        <v>154.47443673045851</v>
      </c>
      <c r="AN37" s="446">
        <v>154.52201979458619</v>
      </c>
      <c r="AO37" s="446">
        <v>154.56960285871386</v>
      </c>
      <c r="AP37" s="446">
        <v>154.6115740958038</v>
      </c>
      <c r="AQ37" s="446">
        <v>154.65354533289371</v>
      </c>
      <c r="AR37" s="446">
        <v>154.69207835507441</v>
      </c>
      <c r="AS37" s="447" t="s">
        <v>451</v>
      </c>
    </row>
    <row r="38" spans="1:45" ht="15.75" thickBot="1">
      <c r="A38" s="449">
        <v>55</v>
      </c>
      <c r="B38" s="446" t="s">
        <v>451</v>
      </c>
      <c r="C38" s="446">
        <v>305.37322540240075</v>
      </c>
      <c r="D38" s="446">
        <v>216.97067346033498</v>
      </c>
      <c r="E38" s="446">
        <v>206.35755353760382</v>
      </c>
      <c r="F38" s="446">
        <v>195.74443361487258</v>
      </c>
      <c r="G38" s="446">
        <v>191.19649027144857</v>
      </c>
      <c r="H38" s="446">
        <v>186.64854692802459</v>
      </c>
      <c r="I38" s="446">
        <v>182.10060358460061</v>
      </c>
      <c r="J38" s="446">
        <v>177.55266024117668</v>
      </c>
      <c r="K38" s="446">
        <v>174.13520617027098</v>
      </c>
      <c r="L38" s="446">
        <v>170.7177520993653</v>
      </c>
      <c r="M38" s="446">
        <v>166.31277800843228</v>
      </c>
      <c r="N38" s="446">
        <v>161.90780391749922</v>
      </c>
      <c r="O38" s="446">
        <v>157.50282982656614</v>
      </c>
      <c r="P38" s="446">
        <v>153.09785573563309</v>
      </c>
      <c r="Q38" s="446">
        <v>146.70621394359711</v>
      </c>
      <c r="R38" s="446">
        <v>140.31457215156118</v>
      </c>
      <c r="S38" s="446">
        <v>139.30880179152234</v>
      </c>
      <c r="T38" s="446">
        <v>138.30303143148353</v>
      </c>
      <c r="U38" s="446">
        <v>138.30303143148353</v>
      </c>
      <c r="V38" s="446">
        <v>138.30303143148353</v>
      </c>
      <c r="W38" s="448"/>
      <c r="X38" s="449">
        <v>55</v>
      </c>
      <c r="Y38" s="450">
        <v>134.30873077985567</v>
      </c>
      <c r="Z38" s="450">
        <v>134.30873077985567</v>
      </c>
      <c r="AA38" s="450">
        <v>134.30873077985567</v>
      </c>
      <c r="AB38" s="450">
        <v>134.30873077985567</v>
      </c>
      <c r="AC38" s="450">
        <v>134.30873077985567</v>
      </c>
      <c r="AD38" s="450">
        <v>134.30873077985567</v>
      </c>
      <c r="AE38" s="450">
        <v>134.30873077985567</v>
      </c>
      <c r="AF38" s="450">
        <v>134.30873077985567</v>
      </c>
      <c r="AG38" s="450">
        <v>134.30873077985567</v>
      </c>
      <c r="AH38" s="450">
        <v>134.30873077985567</v>
      </c>
      <c r="AI38" s="450">
        <v>134.30873077985567</v>
      </c>
      <c r="AJ38" s="450">
        <v>134.30873077985567</v>
      </c>
      <c r="AK38" s="450">
        <v>134.30873077985567</v>
      </c>
      <c r="AL38" s="450">
        <v>134.30873077985567</v>
      </c>
      <c r="AM38" s="450">
        <v>134.30873077985567</v>
      </c>
      <c r="AN38" s="450">
        <v>134.30873077985567</v>
      </c>
      <c r="AO38" s="450">
        <v>134.30873077985567</v>
      </c>
      <c r="AP38" s="450">
        <v>134.30873077985567</v>
      </c>
      <c r="AQ38" s="450">
        <v>134.30873077985567</v>
      </c>
      <c r="AR38" s="450">
        <v>134.30873077985567</v>
      </c>
      <c r="AS38" s="451" t="s">
        <v>451</v>
      </c>
    </row>
    <row r="39" spans="1:45" ht="15">
      <c r="A39" s="437"/>
      <c r="B39" s="456"/>
      <c r="C39" s="457"/>
      <c r="D39" s="457"/>
      <c r="E39" s="457"/>
      <c r="F39" s="457"/>
      <c r="G39" s="457"/>
      <c r="H39" s="457"/>
      <c r="I39" s="457"/>
      <c r="J39" s="457"/>
      <c r="K39" s="457"/>
      <c r="L39" s="457"/>
      <c r="M39" s="457"/>
      <c r="N39" s="457"/>
      <c r="O39" s="457"/>
      <c r="P39" s="457"/>
      <c r="Q39" s="457"/>
      <c r="R39" s="457"/>
      <c r="S39" s="457"/>
      <c r="T39" s="457"/>
      <c r="U39" s="457"/>
      <c r="V39" s="457"/>
      <c r="W39" s="457"/>
      <c r="X39" s="437"/>
      <c r="Y39" s="456"/>
      <c r="Z39" s="457"/>
      <c r="AA39" s="457"/>
      <c r="AB39" s="457"/>
      <c r="AC39" s="457"/>
      <c r="AD39" s="457"/>
      <c r="AE39" s="457"/>
      <c r="AF39" s="457"/>
      <c r="AG39" s="457"/>
      <c r="AH39" s="457"/>
      <c r="AI39" s="457"/>
      <c r="AJ39" s="457"/>
      <c r="AK39" s="457"/>
      <c r="AL39" s="457"/>
      <c r="AM39" s="457"/>
      <c r="AN39" s="457"/>
      <c r="AO39" s="457"/>
      <c r="AP39" s="457"/>
      <c r="AQ39" s="457"/>
      <c r="AR39" s="457"/>
      <c r="AS39" s="457"/>
    </row>
    <row r="40" spans="1:45" ht="14.25" thickBot="1"/>
    <row r="41" spans="1:45" ht="14.25">
      <c r="A41" s="434" t="s">
        <v>456</v>
      </c>
      <c r="B41" s="435"/>
      <c r="C41" s="435"/>
      <c r="D41" s="435"/>
      <c r="E41" s="435"/>
      <c r="F41" s="435"/>
      <c r="G41" s="435"/>
      <c r="H41" s="435"/>
      <c r="I41" s="435"/>
      <c r="J41" s="435"/>
      <c r="K41" s="435"/>
      <c r="L41" s="435"/>
      <c r="M41" s="435"/>
      <c r="N41" s="435"/>
      <c r="O41" s="435"/>
      <c r="P41" s="435"/>
      <c r="Q41" s="435"/>
      <c r="R41" s="435"/>
      <c r="S41" s="435"/>
      <c r="T41" s="435"/>
      <c r="U41" s="435"/>
      <c r="V41" s="436"/>
      <c r="W41" s="437"/>
      <c r="X41" s="434" t="s">
        <v>457</v>
      </c>
      <c r="Y41" s="435"/>
      <c r="Z41" s="435"/>
      <c r="AA41" s="435"/>
      <c r="AB41" s="435"/>
      <c r="AC41" s="435"/>
      <c r="AD41" s="435"/>
      <c r="AE41" s="435"/>
      <c r="AF41" s="435"/>
      <c r="AG41" s="435"/>
      <c r="AH41" s="435"/>
      <c r="AI41" s="435"/>
      <c r="AJ41" s="435"/>
      <c r="AK41" s="435"/>
      <c r="AL41" s="435"/>
      <c r="AM41" s="435"/>
      <c r="AN41" s="435"/>
      <c r="AO41" s="435"/>
      <c r="AP41" s="435"/>
      <c r="AQ41" s="435"/>
      <c r="AR41" s="435"/>
      <c r="AS41" s="436"/>
    </row>
    <row r="42" spans="1:45" ht="14.25">
      <c r="A42" s="439" t="s">
        <v>458</v>
      </c>
      <c r="B42" s="440" t="s">
        <v>0</v>
      </c>
      <c r="C42" s="440"/>
      <c r="D42" s="440"/>
      <c r="E42" s="440"/>
      <c r="F42" s="440"/>
      <c r="G42" s="440"/>
      <c r="H42" s="440"/>
      <c r="I42" s="440"/>
      <c r="J42" s="440"/>
      <c r="K42" s="440"/>
      <c r="L42" s="440"/>
      <c r="M42" s="440"/>
      <c r="N42" s="440"/>
      <c r="O42" s="440"/>
      <c r="P42" s="440"/>
      <c r="Q42" s="440"/>
      <c r="R42" s="440"/>
      <c r="S42" s="440"/>
      <c r="T42" s="440"/>
      <c r="U42" s="440"/>
      <c r="V42" s="441"/>
      <c r="W42" s="437"/>
      <c r="X42" s="439" t="s">
        <v>458</v>
      </c>
      <c r="Y42" s="440" t="s">
        <v>0</v>
      </c>
      <c r="Z42" s="440"/>
      <c r="AA42" s="440"/>
      <c r="AB42" s="440"/>
      <c r="AC42" s="440"/>
      <c r="AD42" s="440"/>
      <c r="AE42" s="440"/>
      <c r="AF42" s="440"/>
      <c r="AG42" s="440"/>
      <c r="AH42" s="440"/>
      <c r="AI42" s="440"/>
      <c r="AJ42" s="440"/>
      <c r="AK42" s="440"/>
      <c r="AL42" s="440"/>
      <c r="AM42" s="440"/>
      <c r="AN42" s="440"/>
      <c r="AO42" s="440"/>
      <c r="AP42" s="440"/>
      <c r="AQ42" s="440"/>
      <c r="AR42" s="440"/>
      <c r="AS42" s="441"/>
    </row>
    <row r="43" spans="1:45" ht="14.25">
      <c r="A43" s="442"/>
      <c r="B43" s="443">
        <v>0</v>
      </c>
      <c r="C43" s="443">
        <v>5</v>
      </c>
      <c r="D43" s="443">
        <v>10</v>
      </c>
      <c r="E43" s="443">
        <v>15</v>
      </c>
      <c r="F43" s="443">
        <v>20</v>
      </c>
      <c r="G43" s="443">
        <v>25</v>
      </c>
      <c r="H43" s="443">
        <v>30</v>
      </c>
      <c r="I43" s="443">
        <v>35</v>
      </c>
      <c r="J43" s="443">
        <v>40</v>
      </c>
      <c r="K43" s="443">
        <v>45</v>
      </c>
      <c r="L43" s="443">
        <v>50</v>
      </c>
      <c r="M43" s="443">
        <v>55</v>
      </c>
      <c r="N43" s="443">
        <v>60</v>
      </c>
      <c r="O43" s="443">
        <v>65</v>
      </c>
      <c r="P43" s="443">
        <v>70</v>
      </c>
      <c r="Q43" s="443">
        <v>75</v>
      </c>
      <c r="R43" s="443">
        <v>80</v>
      </c>
      <c r="S43" s="443">
        <v>85</v>
      </c>
      <c r="T43" s="443">
        <v>90</v>
      </c>
      <c r="U43" s="443">
        <v>95</v>
      </c>
      <c r="V43" s="444">
        <v>100</v>
      </c>
      <c r="W43" s="437"/>
      <c r="X43" s="442"/>
      <c r="Y43" s="443">
        <v>0</v>
      </c>
      <c r="Z43" s="443">
        <v>5</v>
      </c>
      <c r="AA43" s="443">
        <v>10</v>
      </c>
      <c r="AB43" s="443">
        <v>15</v>
      </c>
      <c r="AC43" s="443">
        <v>20</v>
      </c>
      <c r="AD43" s="443">
        <v>25</v>
      </c>
      <c r="AE43" s="443">
        <v>30</v>
      </c>
      <c r="AF43" s="443">
        <v>35</v>
      </c>
      <c r="AG43" s="443">
        <v>40</v>
      </c>
      <c r="AH43" s="443">
        <v>45</v>
      </c>
      <c r="AI43" s="443">
        <v>50</v>
      </c>
      <c r="AJ43" s="443">
        <v>55</v>
      </c>
      <c r="AK43" s="443">
        <v>60</v>
      </c>
      <c r="AL43" s="443">
        <v>65</v>
      </c>
      <c r="AM43" s="443">
        <v>70</v>
      </c>
      <c r="AN43" s="443">
        <v>75</v>
      </c>
      <c r="AO43" s="443">
        <v>80</v>
      </c>
      <c r="AP43" s="443">
        <v>85</v>
      </c>
      <c r="AQ43" s="443">
        <v>90</v>
      </c>
      <c r="AR43" s="443">
        <v>95</v>
      </c>
      <c r="AS43" s="444">
        <v>100</v>
      </c>
    </row>
    <row r="44" spans="1:45" ht="15">
      <c r="A44" s="445">
        <v>-30</v>
      </c>
      <c r="B44" s="446" t="s">
        <v>451</v>
      </c>
      <c r="C44" s="446">
        <v>6201.4782798179303</v>
      </c>
      <c r="D44" s="446">
        <v>5458.7104998042105</v>
      </c>
      <c r="E44" s="446">
        <v>5345.409918245773</v>
      </c>
      <c r="F44" s="446">
        <v>5229.5340538645751</v>
      </c>
      <c r="G44" s="446">
        <v>5110.7088428611823</v>
      </c>
      <c r="H44" s="446">
        <v>4980.5042376659021</v>
      </c>
      <c r="I44" s="446">
        <v>4933.4683790914332</v>
      </c>
      <c r="J44" s="446">
        <v>4891.2022963646332</v>
      </c>
      <c r="K44" s="446">
        <v>3841.5827552084475</v>
      </c>
      <c r="L44" s="446">
        <v>2789.7306337115524</v>
      </c>
      <c r="M44" s="446">
        <v>2405.740992955094</v>
      </c>
      <c r="N44" s="446">
        <v>2005.1218524993469</v>
      </c>
      <c r="O44" s="446">
        <v>1743.1758641338993</v>
      </c>
      <c r="P44" s="446">
        <v>1473.3157690920225</v>
      </c>
      <c r="Q44" s="446">
        <v>1433.487925288505</v>
      </c>
      <c r="R44" s="446">
        <v>1391.4168482521277</v>
      </c>
      <c r="S44" s="446">
        <v>1399.8822518678608</v>
      </c>
      <c r="T44" s="446">
        <v>1403.1551508388936</v>
      </c>
      <c r="U44" s="446">
        <v>1434.7307892386643</v>
      </c>
      <c r="V44" s="447">
        <v>1514.2351656127216</v>
      </c>
      <c r="W44" s="448"/>
      <c r="X44" s="445">
        <v>-30</v>
      </c>
      <c r="Y44" s="446" t="s">
        <v>451</v>
      </c>
      <c r="Z44" s="446" t="s">
        <v>451</v>
      </c>
      <c r="AA44" s="446" t="s">
        <v>451</v>
      </c>
      <c r="AB44" s="446" t="s">
        <v>451</v>
      </c>
      <c r="AC44" s="446" t="s">
        <v>451</v>
      </c>
      <c r="AD44" s="446" t="s">
        <v>451</v>
      </c>
      <c r="AE44" s="446" t="s">
        <v>451</v>
      </c>
      <c r="AF44" s="446" t="s">
        <v>451</v>
      </c>
      <c r="AG44" s="446" t="s">
        <v>451</v>
      </c>
      <c r="AH44" s="446" t="s">
        <v>451</v>
      </c>
      <c r="AI44" s="446" t="s">
        <v>451</v>
      </c>
      <c r="AJ44" s="446" t="s">
        <v>451</v>
      </c>
      <c r="AK44" s="446" t="s">
        <v>451</v>
      </c>
      <c r="AL44" s="446" t="s">
        <v>451</v>
      </c>
      <c r="AM44" s="446" t="s">
        <v>451</v>
      </c>
      <c r="AN44" s="446" t="s">
        <v>451</v>
      </c>
      <c r="AO44" s="446" t="s">
        <v>451</v>
      </c>
      <c r="AP44" s="446" t="s">
        <v>451</v>
      </c>
      <c r="AQ44" s="446" t="s">
        <v>451</v>
      </c>
      <c r="AR44" s="446" t="s">
        <v>451</v>
      </c>
      <c r="AS44" s="447" t="s">
        <v>451</v>
      </c>
    </row>
    <row r="45" spans="1:45" ht="15">
      <c r="A45" s="445">
        <v>-20</v>
      </c>
      <c r="B45" s="446" t="s">
        <v>451</v>
      </c>
      <c r="C45" s="446">
        <v>4242.8177412801597</v>
      </c>
      <c r="D45" s="446">
        <v>4001.4080282396726</v>
      </c>
      <c r="E45" s="446">
        <v>3735.5278441187997</v>
      </c>
      <c r="F45" s="446">
        <v>3465.6166465010074</v>
      </c>
      <c r="G45" s="446">
        <v>3138.5286601783837</v>
      </c>
      <c r="H45" s="446">
        <v>2802.1278792826697</v>
      </c>
      <c r="I45" s="446">
        <v>2522.0361250337182</v>
      </c>
      <c r="J45" s="446">
        <v>2242.1696363998894</v>
      </c>
      <c r="K45" s="446">
        <v>2007.2935637940996</v>
      </c>
      <c r="L45" s="446">
        <v>1777.0841852652461</v>
      </c>
      <c r="M45" s="446">
        <v>1585.3094769362938</v>
      </c>
      <c r="N45" s="446">
        <v>1384.9153040607371</v>
      </c>
      <c r="O45" s="446">
        <v>1225.1010909919141</v>
      </c>
      <c r="P45" s="446">
        <v>1060.6680322164339</v>
      </c>
      <c r="Q45" s="446">
        <v>1024.7248976421752</v>
      </c>
      <c r="R45" s="446">
        <v>986.83273422619789</v>
      </c>
      <c r="S45" s="446">
        <v>996.38715661233664</v>
      </c>
      <c r="T45" s="446">
        <v>1002.4017940610836</v>
      </c>
      <c r="U45" s="446">
        <v>1024.8617056824296</v>
      </c>
      <c r="V45" s="447">
        <v>1082.6721422703924</v>
      </c>
      <c r="W45" s="448"/>
      <c r="X45" s="445">
        <v>-20</v>
      </c>
      <c r="Y45" s="446">
        <v>903.9633501649173</v>
      </c>
      <c r="Z45" s="446">
        <v>903.46601224302378</v>
      </c>
      <c r="AA45" s="446">
        <v>870.23792983577277</v>
      </c>
      <c r="AB45" s="446">
        <v>873.67495790458884</v>
      </c>
      <c r="AC45" s="446">
        <v>875.06250837641926</v>
      </c>
      <c r="AD45" s="446">
        <v>877.00865102154603</v>
      </c>
      <c r="AE45" s="446">
        <v>878.87074276753413</v>
      </c>
      <c r="AF45" s="446">
        <v>958.38151183071477</v>
      </c>
      <c r="AG45" s="446">
        <v>1037.727161934097</v>
      </c>
      <c r="AH45" s="446">
        <v>1129.4454491363651</v>
      </c>
      <c r="AI45" s="446">
        <v>1220.8986830632716</v>
      </c>
      <c r="AJ45" s="446">
        <v>1471.0366226799952</v>
      </c>
      <c r="AK45" s="446">
        <v>1720.8290909142208</v>
      </c>
      <c r="AL45" s="446">
        <v>2222.5240656743958</v>
      </c>
      <c r="AM45" s="446">
        <v>2723.5819741623422</v>
      </c>
      <c r="AN45" s="446">
        <v>3018.3448693054079</v>
      </c>
      <c r="AO45" s="446">
        <v>3415.4368705430461</v>
      </c>
      <c r="AP45" s="446">
        <v>4135.1849567929366</v>
      </c>
      <c r="AQ45" s="446">
        <v>4404.7740693563064</v>
      </c>
      <c r="AR45" s="446">
        <v>6261.2692419294235</v>
      </c>
      <c r="AS45" s="447" t="s">
        <v>451</v>
      </c>
    </row>
    <row r="46" spans="1:45" ht="15">
      <c r="A46" s="445">
        <v>-10</v>
      </c>
      <c r="B46" s="446" t="s">
        <v>451</v>
      </c>
      <c r="C46" s="446">
        <v>3360.013724570802</v>
      </c>
      <c r="D46" s="446">
        <v>2924.0575825867809</v>
      </c>
      <c r="E46" s="446">
        <v>2583.4742442711304</v>
      </c>
      <c r="F46" s="446">
        <v>2238.2304809840234</v>
      </c>
      <c r="G46" s="446">
        <v>1921.7935730298987</v>
      </c>
      <c r="H46" s="446">
        <v>1598.5980725241329</v>
      </c>
      <c r="I46" s="446">
        <v>1390.7409395467198</v>
      </c>
      <c r="J46" s="446">
        <v>1182.5409640824851</v>
      </c>
      <c r="K46" s="446">
        <v>996.69743888972812</v>
      </c>
      <c r="L46" s="446">
        <v>811.84190792410072</v>
      </c>
      <c r="M46" s="446">
        <v>782.84239296536691</v>
      </c>
      <c r="N46" s="446">
        <v>752.09655958731082</v>
      </c>
      <c r="O46" s="446">
        <v>747.95160971152904</v>
      </c>
      <c r="P46" s="446">
        <v>739.86777019764554</v>
      </c>
      <c r="Q46" s="446">
        <v>732.97046977826858</v>
      </c>
      <c r="R46" s="446">
        <v>730.49029776772841</v>
      </c>
      <c r="S46" s="446">
        <v>735.93261433670204</v>
      </c>
      <c r="T46" s="446">
        <v>738.18705982350048</v>
      </c>
      <c r="U46" s="446">
        <v>751.71492683167742</v>
      </c>
      <c r="V46" s="447">
        <v>782.15262760007568</v>
      </c>
      <c r="W46" s="448"/>
      <c r="X46" s="445">
        <v>-10</v>
      </c>
      <c r="Y46" s="446">
        <v>638.49667311732765</v>
      </c>
      <c r="Z46" s="446">
        <v>635.78220102437353</v>
      </c>
      <c r="AA46" s="446">
        <v>626.16133103915456</v>
      </c>
      <c r="AB46" s="446">
        <v>617.33768747889496</v>
      </c>
      <c r="AC46" s="446">
        <v>608.16444256447903</v>
      </c>
      <c r="AD46" s="446">
        <v>586.48455038250972</v>
      </c>
      <c r="AE46" s="446">
        <v>563.13615574917424</v>
      </c>
      <c r="AF46" s="446">
        <v>583.51294199603274</v>
      </c>
      <c r="AG46" s="446">
        <v>603.46379893253447</v>
      </c>
      <c r="AH46" s="446">
        <v>620.21165005320995</v>
      </c>
      <c r="AI46" s="446">
        <v>636.54502814423631</v>
      </c>
      <c r="AJ46" s="446">
        <v>781.09092097563916</v>
      </c>
      <c r="AK46" s="446">
        <v>924.29646858135584</v>
      </c>
      <c r="AL46" s="446">
        <v>1121.2636178350817</v>
      </c>
      <c r="AM46" s="446">
        <v>1316.3962424812685</v>
      </c>
      <c r="AN46" s="446">
        <v>1438.5778493079997</v>
      </c>
      <c r="AO46" s="446">
        <v>1648.0892519958275</v>
      </c>
      <c r="AP46" s="446">
        <v>1787.6168219872923</v>
      </c>
      <c r="AQ46" s="446">
        <v>1927.1443919787571</v>
      </c>
      <c r="AR46" s="446">
        <v>2496.8800488434836</v>
      </c>
      <c r="AS46" s="447" t="s">
        <v>451</v>
      </c>
    </row>
    <row r="47" spans="1:45" ht="15">
      <c r="A47" s="445">
        <v>0</v>
      </c>
      <c r="B47" s="446" t="s">
        <v>451</v>
      </c>
      <c r="C47" s="446">
        <v>2477.4310655119052</v>
      </c>
      <c r="D47" s="446">
        <v>2150.0072890484289</v>
      </c>
      <c r="E47" s="446">
        <v>1774.8168621566774</v>
      </c>
      <c r="F47" s="446">
        <v>1389.5728095773466</v>
      </c>
      <c r="G47" s="446">
        <v>1175.3765947017291</v>
      </c>
      <c r="H47" s="446">
        <v>954.28265763702484</v>
      </c>
      <c r="I47" s="446">
        <v>845.16153665733827</v>
      </c>
      <c r="J47" s="446">
        <v>735.81472906299132</v>
      </c>
      <c r="K47" s="446">
        <v>626.63131497076108</v>
      </c>
      <c r="L47" s="446">
        <v>514.85059540695102</v>
      </c>
      <c r="M47" s="446">
        <v>526.1937248820052</v>
      </c>
      <c r="N47" s="446">
        <v>535.53983207788315</v>
      </c>
      <c r="O47" s="446">
        <v>543.54297297317794</v>
      </c>
      <c r="P47" s="446">
        <v>551.42138953180495</v>
      </c>
      <c r="Q47" s="446">
        <v>552.81183183006578</v>
      </c>
      <c r="R47" s="446">
        <v>553.47120404706084</v>
      </c>
      <c r="S47" s="446">
        <v>554.48615582896264</v>
      </c>
      <c r="T47" s="446">
        <v>553.55001008195711</v>
      </c>
      <c r="U47" s="446">
        <v>562.32317605370383</v>
      </c>
      <c r="V47" s="447">
        <v>582.06279949013401</v>
      </c>
      <c r="W47" s="448"/>
      <c r="X47" s="445">
        <v>0</v>
      </c>
      <c r="Y47" s="446">
        <v>411.07301175390677</v>
      </c>
      <c r="Z47" s="446">
        <v>438.86297024896339</v>
      </c>
      <c r="AA47" s="446">
        <v>435.80848676385767</v>
      </c>
      <c r="AB47" s="446">
        <v>432.92861475818381</v>
      </c>
      <c r="AC47" s="446">
        <v>429.87221508288496</v>
      </c>
      <c r="AD47" s="446">
        <v>424.88860492756999</v>
      </c>
      <c r="AE47" s="446">
        <v>419.25021467974244</v>
      </c>
      <c r="AF47" s="446">
        <v>423.99737638160809</v>
      </c>
      <c r="AG47" s="446">
        <v>428.90639141954284</v>
      </c>
      <c r="AH47" s="446">
        <v>443.71707198259787</v>
      </c>
      <c r="AI47" s="446">
        <v>457.96431419480723</v>
      </c>
      <c r="AJ47" s="446">
        <v>506.88679085240699</v>
      </c>
      <c r="AK47" s="446">
        <v>554.7665168101372</v>
      </c>
      <c r="AL47" s="446">
        <v>629.79771974570804</v>
      </c>
      <c r="AM47" s="446">
        <v>703.37970805507894</v>
      </c>
      <c r="AN47" s="446">
        <v>756.35706997062584</v>
      </c>
      <c r="AO47" s="446">
        <v>768.76592980591306</v>
      </c>
      <c r="AP47" s="446">
        <v>837.01886002671711</v>
      </c>
      <c r="AQ47" s="446">
        <v>905.27179024752104</v>
      </c>
      <c r="AR47" s="446">
        <v>1239.6665252066355</v>
      </c>
      <c r="AS47" s="447" t="s">
        <v>451</v>
      </c>
    </row>
    <row r="48" spans="1:45" ht="15">
      <c r="A48" s="445">
        <v>10</v>
      </c>
      <c r="B48" s="446" t="s">
        <v>451</v>
      </c>
      <c r="C48" s="446">
        <v>1803.5133654652382</v>
      </c>
      <c r="D48" s="446">
        <v>1501.6221474321064</v>
      </c>
      <c r="E48" s="446">
        <v>1126.1590744424154</v>
      </c>
      <c r="F48" s="446">
        <v>735.14332229151057</v>
      </c>
      <c r="G48" s="446">
        <v>646.82746786540804</v>
      </c>
      <c r="H48" s="446">
        <v>553.39647253630369</v>
      </c>
      <c r="I48" s="446">
        <v>439.54762696088989</v>
      </c>
      <c r="J48" s="446">
        <v>369.82250201881629</v>
      </c>
      <c r="K48" s="446">
        <v>373.25056745907477</v>
      </c>
      <c r="L48" s="446">
        <v>378.72794907681799</v>
      </c>
      <c r="M48" s="446">
        <v>387.04910218230776</v>
      </c>
      <c r="N48" s="446">
        <v>394.30877944330672</v>
      </c>
      <c r="O48" s="446">
        <v>400.89772636184671</v>
      </c>
      <c r="P48" s="446">
        <v>407.58831942333404</v>
      </c>
      <c r="Q48" s="446">
        <v>411.42100968479133</v>
      </c>
      <c r="R48" s="446">
        <v>414.78769558974477</v>
      </c>
      <c r="S48" s="446">
        <v>417.20382911010279</v>
      </c>
      <c r="T48" s="446">
        <v>418.32692113266631</v>
      </c>
      <c r="U48" s="446">
        <v>424.241176543297</v>
      </c>
      <c r="V48" s="447">
        <v>437.54825121721638</v>
      </c>
      <c r="W48" s="448"/>
      <c r="X48" s="445">
        <v>10</v>
      </c>
      <c r="Y48" s="446">
        <v>335.40847195992689</v>
      </c>
      <c r="Z48" s="446">
        <v>333.75515927615106</v>
      </c>
      <c r="AA48" s="446">
        <v>334.12641540773677</v>
      </c>
      <c r="AB48" s="446">
        <v>347.80428430577399</v>
      </c>
      <c r="AC48" s="446">
        <v>360.99185037811685</v>
      </c>
      <c r="AD48" s="446">
        <v>361.53052855521889</v>
      </c>
      <c r="AE48" s="446">
        <v>361.64377056878709</v>
      </c>
      <c r="AF48" s="446">
        <v>362.10725745068299</v>
      </c>
      <c r="AG48" s="446">
        <v>362.36204446437733</v>
      </c>
      <c r="AH48" s="446">
        <v>362.85885254027846</v>
      </c>
      <c r="AI48" s="446">
        <v>363.14207049127987</v>
      </c>
      <c r="AJ48" s="446">
        <v>368.58645363141011</v>
      </c>
      <c r="AK48" s="446">
        <v>373.54424123228011</v>
      </c>
      <c r="AL48" s="446">
        <v>398.34906683430296</v>
      </c>
      <c r="AM48" s="446">
        <v>422.4747337176039</v>
      </c>
      <c r="AN48" s="446">
        <v>428.76120059617318</v>
      </c>
      <c r="AO48" s="446">
        <v>433.91784544448279</v>
      </c>
      <c r="AP48" s="446">
        <v>460.75606826675289</v>
      </c>
      <c r="AQ48" s="446">
        <v>493.31564309434663</v>
      </c>
      <c r="AR48" s="446">
        <v>721.79091280413672</v>
      </c>
      <c r="AS48" s="447" t="s">
        <v>451</v>
      </c>
    </row>
    <row r="49" spans="1:45" ht="15">
      <c r="A49" s="445">
        <v>25</v>
      </c>
      <c r="B49" s="446" t="s">
        <v>451</v>
      </c>
      <c r="C49" s="446">
        <v>840.7738475994538</v>
      </c>
      <c r="D49" s="446">
        <v>656.24354252645037</v>
      </c>
      <c r="E49" s="446">
        <v>588.51336856885325</v>
      </c>
      <c r="F49" s="446">
        <v>516.87059733498813</v>
      </c>
      <c r="G49" s="446">
        <v>427.48942847903646</v>
      </c>
      <c r="H49" s="446">
        <v>351.66353980861879</v>
      </c>
      <c r="I49" s="446">
        <v>322.77777004540553</v>
      </c>
      <c r="J49" s="446">
        <v>297.30611214343185</v>
      </c>
      <c r="K49" s="446">
        <v>297.9310611595198</v>
      </c>
      <c r="L49" s="446">
        <v>299.99269108358413</v>
      </c>
      <c r="M49" s="446">
        <v>303.80850428321099</v>
      </c>
      <c r="N49" s="446">
        <v>306.71156895783645</v>
      </c>
      <c r="O49" s="446">
        <v>309.00301395290887</v>
      </c>
      <c r="P49" s="446">
        <v>311.24128090671576</v>
      </c>
      <c r="Q49" s="446">
        <v>311.59399649765498</v>
      </c>
      <c r="R49" s="446">
        <v>311.44333160532619</v>
      </c>
      <c r="S49" s="446">
        <v>311.34999961857193</v>
      </c>
      <c r="T49" s="446">
        <v>310.38288275455977</v>
      </c>
      <c r="U49" s="446">
        <v>314.41426558175726</v>
      </c>
      <c r="V49" s="447">
        <v>323.48487694295125</v>
      </c>
      <c r="W49" s="448"/>
      <c r="X49" s="445">
        <v>25</v>
      </c>
      <c r="Y49" s="446">
        <v>191.63146238573214</v>
      </c>
      <c r="Z49" s="446">
        <v>191.63146238573214</v>
      </c>
      <c r="AA49" s="446">
        <v>191.63146238573214</v>
      </c>
      <c r="AB49" s="446">
        <v>206.58762990958337</v>
      </c>
      <c r="AC49" s="446">
        <v>221.54379743343475</v>
      </c>
      <c r="AD49" s="446">
        <v>238.2933798400361</v>
      </c>
      <c r="AE49" s="446">
        <v>249.00510849796393</v>
      </c>
      <c r="AF49" s="446">
        <v>256.90841034514568</v>
      </c>
      <c r="AG49" s="446">
        <v>266.31109839903985</v>
      </c>
      <c r="AH49" s="446">
        <v>275.73707238257572</v>
      </c>
      <c r="AI49" s="446">
        <v>286.55070264392259</v>
      </c>
      <c r="AJ49" s="446">
        <v>284.07915194973492</v>
      </c>
      <c r="AK49" s="446">
        <v>281.35214438144385</v>
      </c>
      <c r="AL49" s="446">
        <v>284.03745068622607</v>
      </c>
      <c r="AM49" s="446">
        <v>286.34235654954898</v>
      </c>
      <c r="AN49" s="446">
        <v>283.73717780535122</v>
      </c>
      <c r="AO49" s="446">
        <v>264.9471596561973</v>
      </c>
      <c r="AP49" s="446">
        <v>273.56629561346386</v>
      </c>
      <c r="AQ49" s="446">
        <v>294.99053418009493</v>
      </c>
      <c r="AR49" s="446">
        <v>393.13869601555302</v>
      </c>
      <c r="AS49" s="447" t="s">
        <v>451</v>
      </c>
    </row>
    <row r="50" spans="1:45" ht="15">
      <c r="A50" s="445">
        <v>45</v>
      </c>
      <c r="B50" s="446" t="s">
        <v>451</v>
      </c>
      <c r="C50" s="446">
        <v>577.32550957340459</v>
      </c>
      <c r="D50" s="446">
        <v>363.77390921062755</v>
      </c>
      <c r="E50" s="446">
        <v>332.12042757421472</v>
      </c>
      <c r="F50" s="446">
        <v>300.03723308054521</v>
      </c>
      <c r="G50" s="446">
        <v>275.67175828720201</v>
      </c>
      <c r="H50" s="446">
        <v>251.13820202809993</v>
      </c>
      <c r="I50" s="446">
        <v>240.97625007350564</v>
      </c>
      <c r="J50" s="446">
        <v>231.59559047074009</v>
      </c>
      <c r="K50" s="446">
        <v>228.65155678380285</v>
      </c>
      <c r="L50" s="446">
        <v>226.62583847940743</v>
      </c>
      <c r="M50" s="446">
        <v>226.62426615187164</v>
      </c>
      <c r="N50" s="446">
        <v>225.89806472575577</v>
      </c>
      <c r="O50" s="446">
        <v>224.66220976803581</v>
      </c>
      <c r="P50" s="446">
        <v>223.2883413166989</v>
      </c>
      <c r="Q50" s="446">
        <v>219.43991955006294</v>
      </c>
      <c r="R50" s="446">
        <v>215.10827646147922</v>
      </c>
      <c r="S50" s="446">
        <v>215.02963131389197</v>
      </c>
      <c r="T50" s="446">
        <v>214.39267295590111</v>
      </c>
      <c r="U50" s="446">
        <v>216.89933901599909</v>
      </c>
      <c r="V50" s="447">
        <v>222.53933765121974</v>
      </c>
      <c r="W50" s="448"/>
      <c r="X50" s="445">
        <v>45</v>
      </c>
      <c r="Y50" s="446">
        <v>163.40884741952948</v>
      </c>
      <c r="Z50" s="446">
        <v>163.40884741953005</v>
      </c>
      <c r="AA50" s="446">
        <v>163.40884741953005</v>
      </c>
      <c r="AB50" s="446">
        <v>163.40884741953005</v>
      </c>
      <c r="AC50" s="446">
        <v>163.40884741953005</v>
      </c>
      <c r="AD50" s="446">
        <v>163.51285310185347</v>
      </c>
      <c r="AE50" s="446">
        <v>163.61685878417697</v>
      </c>
      <c r="AF50" s="446">
        <v>163.72924756212171</v>
      </c>
      <c r="AG50" s="446">
        <v>168.74611344596295</v>
      </c>
      <c r="AH50" s="446">
        <v>171.75064531752645</v>
      </c>
      <c r="AI50" s="446">
        <v>175.1448686231916</v>
      </c>
      <c r="AJ50" s="446">
        <v>181.9709861500063</v>
      </c>
      <c r="AK50" s="446">
        <v>190.10708588603154</v>
      </c>
      <c r="AL50" s="446">
        <v>191.83323404026834</v>
      </c>
      <c r="AM50" s="446">
        <v>193.74810432991109</v>
      </c>
      <c r="AN50" s="446">
        <v>191.68434476838735</v>
      </c>
      <c r="AO50" s="446">
        <v>189.35082220861739</v>
      </c>
      <c r="AP50" s="446">
        <v>190.9449832760597</v>
      </c>
      <c r="AQ50" s="446">
        <v>193.87903465402511</v>
      </c>
      <c r="AR50" s="446">
        <v>220.42584304484578</v>
      </c>
      <c r="AS50" s="447" t="s">
        <v>451</v>
      </c>
    </row>
    <row r="51" spans="1:45" ht="15.75" thickBot="1">
      <c r="A51" s="449">
        <v>55</v>
      </c>
      <c r="B51" s="450" t="s">
        <v>451</v>
      </c>
      <c r="C51" s="450">
        <v>372.66361813272511</v>
      </c>
      <c r="D51" s="450">
        <v>253.56190538416587</v>
      </c>
      <c r="E51" s="450">
        <v>243.11421253141501</v>
      </c>
      <c r="F51" s="450">
        <v>231.97847950259714</v>
      </c>
      <c r="G51" s="450">
        <v>227.45360306500902</v>
      </c>
      <c r="H51" s="450">
        <v>222.16750135295075</v>
      </c>
      <c r="I51" s="450">
        <v>217.11344506697739</v>
      </c>
      <c r="J51" s="450">
        <v>212.25316130958885</v>
      </c>
      <c r="K51" s="450">
        <v>209.69262836499462</v>
      </c>
      <c r="L51" s="450">
        <v>207.90556862865787</v>
      </c>
      <c r="M51" s="450">
        <v>205.98636686947782</v>
      </c>
      <c r="N51" s="450">
        <v>203.46033948083809</v>
      </c>
      <c r="O51" s="450">
        <v>200.59257476111065</v>
      </c>
      <c r="P51" s="450">
        <v>197.59948357856018</v>
      </c>
      <c r="Q51" s="450">
        <v>191.94130342240004</v>
      </c>
      <c r="R51" s="450">
        <v>185.88445341770122</v>
      </c>
      <c r="S51" s="450">
        <v>186.34559824278983</v>
      </c>
      <c r="T51" s="450">
        <v>186.35570590488814</v>
      </c>
      <c r="U51" s="450">
        <v>188.35249473661588</v>
      </c>
      <c r="V51" s="451">
        <v>192.84526960800329</v>
      </c>
      <c r="W51" s="448"/>
      <c r="X51" s="449">
        <v>55</v>
      </c>
      <c r="Y51" s="450">
        <v>142.74029398621872</v>
      </c>
      <c r="Z51" s="450">
        <v>142.74029398621872</v>
      </c>
      <c r="AA51" s="450">
        <v>142.74029398621872</v>
      </c>
      <c r="AB51" s="450">
        <v>142.74029398621872</v>
      </c>
      <c r="AC51" s="450">
        <v>142.74029398621872</v>
      </c>
      <c r="AD51" s="450">
        <v>142.74029398621872</v>
      </c>
      <c r="AE51" s="450">
        <v>142.74029398621872</v>
      </c>
      <c r="AF51" s="450">
        <v>144.73209568424699</v>
      </c>
      <c r="AG51" s="450">
        <v>146.94946127812148</v>
      </c>
      <c r="AH51" s="450">
        <v>149.39681112962711</v>
      </c>
      <c r="AI51" s="450">
        <v>152.17318386101462</v>
      </c>
      <c r="AJ51" s="450">
        <v>157.98122266367093</v>
      </c>
      <c r="AK51" s="450">
        <v>164.90756505352442</v>
      </c>
      <c r="AL51" s="450">
        <v>166.3256595225391</v>
      </c>
      <c r="AM51" s="450">
        <v>167.90407301031735</v>
      </c>
      <c r="AN51" s="450">
        <v>167.86259254757897</v>
      </c>
      <c r="AO51" s="450">
        <v>167.8198266418857</v>
      </c>
      <c r="AP51" s="450">
        <v>164.99797077814225</v>
      </c>
      <c r="AQ51" s="450">
        <v>175.32110698543107</v>
      </c>
      <c r="AR51" s="450">
        <v>190.4508694527708</v>
      </c>
      <c r="AS51" s="451" t="s">
        <v>451</v>
      </c>
    </row>
    <row r="52" spans="1:45">
      <c r="C52" s="458"/>
      <c r="D52" s="458"/>
      <c r="E52" s="458"/>
      <c r="F52" s="458"/>
      <c r="G52" s="458"/>
      <c r="H52" s="458"/>
      <c r="I52" s="458"/>
      <c r="J52" s="458"/>
      <c r="K52" s="458"/>
      <c r="L52" s="458"/>
      <c r="M52" s="458"/>
      <c r="N52" s="458"/>
      <c r="O52" s="458"/>
      <c r="P52" s="458"/>
      <c r="Q52" s="458"/>
      <c r="R52" s="458"/>
      <c r="S52" s="458"/>
      <c r="T52" s="458"/>
      <c r="U52" s="458"/>
      <c r="V52" s="458"/>
      <c r="W52" s="459"/>
      <c r="Z52" s="458"/>
      <c r="AA52" s="458"/>
      <c r="AB52" s="458"/>
      <c r="AC52" s="458"/>
      <c r="AD52" s="458"/>
      <c r="AE52" s="458"/>
      <c r="AF52" s="458"/>
      <c r="AG52" s="458"/>
      <c r="AH52" s="458"/>
      <c r="AI52" s="458"/>
      <c r="AJ52" s="458"/>
      <c r="AK52" s="458"/>
      <c r="AL52" s="458"/>
      <c r="AM52" s="458"/>
      <c r="AN52" s="458"/>
      <c r="AO52" s="458"/>
      <c r="AP52" s="458"/>
      <c r="AQ52" s="458"/>
      <c r="AR52" s="458"/>
      <c r="AS52" s="458"/>
    </row>
    <row r="53" spans="1:45">
      <c r="C53" s="458"/>
      <c r="D53" s="458"/>
      <c r="E53" s="458"/>
      <c r="F53" s="458"/>
      <c r="G53" s="458"/>
      <c r="H53" s="458"/>
      <c r="I53" s="458"/>
      <c r="J53" s="458"/>
      <c r="K53" s="458"/>
      <c r="L53" s="458"/>
      <c r="M53" s="458"/>
      <c r="N53" s="458"/>
      <c r="O53" s="458"/>
      <c r="P53" s="458"/>
      <c r="Q53" s="458"/>
      <c r="R53" s="458"/>
      <c r="S53" s="458"/>
      <c r="T53" s="458"/>
      <c r="U53" s="458"/>
      <c r="V53" s="458"/>
      <c r="W53" s="459"/>
      <c r="Z53" s="458"/>
      <c r="AA53" s="458"/>
      <c r="AB53" s="458"/>
      <c r="AC53" s="458"/>
      <c r="AD53" s="458"/>
      <c r="AE53" s="458"/>
      <c r="AF53" s="458"/>
      <c r="AG53" s="458"/>
      <c r="AH53" s="458"/>
      <c r="AI53" s="458"/>
      <c r="AJ53" s="458"/>
      <c r="AK53" s="458"/>
      <c r="AL53" s="458"/>
      <c r="AM53" s="458"/>
      <c r="AN53" s="458"/>
      <c r="AO53" s="458"/>
      <c r="AP53" s="458"/>
      <c r="AQ53" s="458"/>
      <c r="AR53" s="458"/>
      <c r="AS53" s="458"/>
    </row>
    <row r="54" spans="1:45">
      <c r="C54" s="458"/>
      <c r="D54" s="458"/>
      <c r="E54" s="458"/>
      <c r="F54" s="458"/>
      <c r="G54" s="458"/>
      <c r="H54" s="458"/>
      <c r="I54" s="458"/>
      <c r="J54" s="458"/>
      <c r="K54" s="458"/>
      <c r="L54" s="458"/>
      <c r="M54" s="458"/>
      <c r="N54" s="458"/>
      <c r="O54" s="458"/>
      <c r="P54" s="458"/>
      <c r="Q54" s="458"/>
      <c r="R54" s="458"/>
      <c r="S54" s="458"/>
      <c r="T54" s="458"/>
      <c r="U54" s="458"/>
      <c r="V54" s="458"/>
      <c r="W54" s="459"/>
      <c r="Z54" s="458"/>
      <c r="AA54" s="458"/>
      <c r="AB54" s="458"/>
      <c r="AC54" s="458"/>
      <c r="AD54" s="458"/>
      <c r="AE54" s="458"/>
      <c r="AF54" s="458"/>
      <c r="AG54" s="458"/>
      <c r="AH54" s="458"/>
      <c r="AI54" s="458"/>
      <c r="AJ54" s="458"/>
      <c r="AK54" s="458"/>
      <c r="AL54" s="458"/>
      <c r="AM54" s="458"/>
      <c r="AN54" s="458"/>
      <c r="AO54" s="458"/>
      <c r="AP54" s="458"/>
      <c r="AQ54" s="458"/>
      <c r="AR54" s="458"/>
      <c r="AS54" s="458"/>
    </row>
    <row r="55" spans="1:45">
      <c r="C55" s="458"/>
      <c r="D55" s="458"/>
      <c r="E55" s="458"/>
      <c r="F55" s="458"/>
      <c r="G55" s="458"/>
      <c r="H55" s="458"/>
      <c r="I55" s="458"/>
      <c r="J55" s="458"/>
      <c r="K55" s="458"/>
      <c r="L55" s="458"/>
      <c r="M55" s="458"/>
      <c r="N55" s="458"/>
      <c r="O55" s="458"/>
      <c r="P55" s="458"/>
      <c r="Q55" s="458"/>
      <c r="R55" s="458"/>
      <c r="S55" s="458"/>
      <c r="T55" s="458"/>
      <c r="U55" s="458"/>
      <c r="V55" s="458"/>
      <c r="W55" s="459"/>
      <c r="Z55" s="458"/>
      <c r="AA55" s="458"/>
      <c r="AB55" s="458"/>
      <c r="AC55" s="458"/>
      <c r="AD55" s="458"/>
      <c r="AE55" s="458"/>
      <c r="AF55" s="458"/>
      <c r="AG55" s="458"/>
      <c r="AH55" s="458"/>
      <c r="AI55" s="458"/>
      <c r="AJ55" s="458"/>
      <c r="AK55" s="458"/>
      <c r="AL55" s="458"/>
      <c r="AM55" s="458"/>
      <c r="AN55" s="458"/>
      <c r="AO55" s="458"/>
      <c r="AP55" s="458"/>
      <c r="AQ55" s="458"/>
      <c r="AR55" s="458"/>
      <c r="AS55" s="458"/>
    </row>
    <row r="56" spans="1:45">
      <c r="C56" s="458"/>
      <c r="D56" s="458"/>
      <c r="E56" s="458"/>
      <c r="F56" s="458"/>
      <c r="G56" s="458"/>
      <c r="H56" s="458"/>
      <c r="I56" s="458"/>
      <c r="J56" s="458"/>
      <c r="K56" s="458"/>
      <c r="L56" s="458"/>
      <c r="M56" s="458"/>
      <c r="N56" s="458"/>
      <c r="O56" s="458"/>
      <c r="P56" s="458"/>
      <c r="Q56" s="458"/>
      <c r="R56" s="458"/>
      <c r="S56" s="458"/>
      <c r="T56" s="458"/>
      <c r="U56" s="458"/>
      <c r="V56" s="458"/>
      <c r="W56" s="459"/>
      <c r="Z56" s="458"/>
      <c r="AA56" s="458"/>
      <c r="AB56" s="458"/>
      <c r="AC56" s="458"/>
      <c r="AD56" s="458"/>
      <c r="AE56" s="458"/>
      <c r="AF56" s="458"/>
      <c r="AG56" s="458"/>
      <c r="AH56" s="458"/>
      <c r="AI56" s="458"/>
      <c r="AJ56" s="458"/>
      <c r="AK56" s="458"/>
      <c r="AL56" s="458"/>
      <c r="AM56" s="458"/>
      <c r="AN56" s="458"/>
      <c r="AO56" s="458"/>
      <c r="AP56" s="458"/>
      <c r="AQ56" s="458"/>
      <c r="AR56" s="458"/>
      <c r="AS56" s="458"/>
    </row>
    <row r="57" spans="1:45">
      <c r="C57" s="458"/>
      <c r="D57" s="458"/>
      <c r="E57" s="458"/>
      <c r="F57" s="458"/>
      <c r="G57" s="458"/>
      <c r="H57" s="458"/>
      <c r="I57" s="458"/>
      <c r="J57" s="458"/>
      <c r="K57" s="458"/>
      <c r="L57" s="458"/>
      <c r="M57" s="458"/>
      <c r="N57" s="458"/>
      <c r="O57" s="458"/>
      <c r="P57" s="458"/>
      <c r="Q57" s="458"/>
      <c r="R57" s="458"/>
      <c r="S57" s="458"/>
      <c r="T57" s="458"/>
      <c r="U57" s="458"/>
      <c r="V57" s="458"/>
      <c r="W57" s="459"/>
      <c r="Z57" s="458"/>
      <c r="AA57" s="458"/>
      <c r="AB57" s="458"/>
      <c r="AC57" s="458"/>
      <c r="AD57" s="458"/>
      <c r="AE57" s="458"/>
      <c r="AF57" s="458"/>
      <c r="AG57" s="458"/>
      <c r="AH57" s="458"/>
      <c r="AI57" s="458"/>
      <c r="AJ57" s="458"/>
      <c r="AK57" s="458"/>
      <c r="AL57" s="458"/>
      <c r="AM57" s="458"/>
      <c r="AN57" s="458"/>
      <c r="AO57" s="458"/>
      <c r="AP57" s="458"/>
      <c r="AQ57" s="458"/>
      <c r="AR57" s="458"/>
      <c r="AS57" s="458"/>
    </row>
    <row r="58" spans="1:45">
      <c r="C58" s="458"/>
      <c r="D58" s="458"/>
      <c r="E58" s="458"/>
      <c r="F58" s="458"/>
      <c r="G58" s="458"/>
      <c r="H58" s="458"/>
      <c r="I58" s="458"/>
      <c r="J58" s="458"/>
      <c r="K58" s="458"/>
      <c r="L58" s="458"/>
      <c r="M58" s="458"/>
      <c r="N58" s="458"/>
      <c r="O58" s="458"/>
      <c r="P58" s="458"/>
      <c r="Q58" s="458"/>
      <c r="R58" s="458"/>
      <c r="S58" s="458"/>
      <c r="T58" s="458"/>
      <c r="U58" s="458"/>
      <c r="V58" s="458"/>
      <c r="W58" s="459"/>
      <c r="Z58" s="458"/>
      <c r="AA58" s="458"/>
      <c r="AB58" s="458"/>
      <c r="AC58" s="458"/>
      <c r="AD58" s="458"/>
      <c r="AE58" s="458"/>
      <c r="AF58" s="458"/>
      <c r="AG58" s="458"/>
      <c r="AH58" s="458"/>
      <c r="AI58" s="458"/>
      <c r="AJ58" s="458"/>
      <c r="AK58" s="458"/>
      <c r="AL58" s="458"/>
      <c r="AM58" s="458"/>
      <c r="AN58" s="458"/>
      <c r="AO58" s="458"/>
      <c r="AP58" s="458"/>
      <c r="AQ58" s="458"/>
      <c r="AR58" s="458"/>
      <c r="AS58" s="458"/>
    </row>
    <row r="59" spans="1:45">
      <c r="C59" s="458"/>
      <c r="D59" s="458"/>
      <c r="E59" s="458"/>
      <c r="F59" s="458"/>
      <c r="G59" s="458"/>
      <c r="H59" s="458"/>
      <c r="I59" s="458"/>
      <c r="J59" s="458"/>
      <c r="K59" s="458"/>
      <c r="L59" s="458"/>
      <c r="M59" s="458"/>
      <c r="N59" s="458"/>
      <c r="O59" s="458"/>
      <c r="P59" s="458"/>
      <c r="Q59" s="458"/>
      <c r="R59" s="458"/>
      <c r="S59" s="458"/>
      <c r="T59" s="458"/>
      <c r="U59" s="458"/>
      <c r="V59" s="458"/>
      <c r="W59" s="459"/>
      <c r="Z59" s="458"/>
      <c r="AA59" s="458"/>
      <c r="AB59" s="458"/>
      <c r="AC59" s="458"/>
      <c r="AD59" s="458"/>
      <c r="AE59" s="458"/>
      <c r="AF59" s="458"/>
      <c r="AG59" s="458"/>
      <c r="AH59" s="458"/>
      <c r="AI59" s="458"/>
      <c r="AJ59" s="458"/>
      <c r="AK59" s="458"/>
      <c r="AL59" s="458"/>
      <c r="AM59" s="458"/>
      <c r="AN59" s="458"/>
      <c r="AO59" s="458"/>
      <c r="AP59" s="458"/>
      <c r="AQ59" s="458"/>
      <c r="AR59" s="458"/>
      <c r="AS59" s="458"/>
    </row>
  </sheetData>
  <mergeCells count="24">
    <mergeCell ref="A41:V41"/>
    <mergeCell ref="X41:AS41"/>
    <mergeCell ref="A42:A43"/>
    <mergeCell ref="B42:V42"/>
    <mergeCell ref="X42:X43"/>
    <mergeCell ref="Y42:AS42"/>
    <mergeCell ref="A27:V27"/>
    <mergeCell ref="X27:AS27"/>
    <mergeCell ref="A28:A29"/>
    <mergeCell ref="B28:V28"/>
    <mergeCell ref="X28:X29"/>
    <mergeCell ref="Y28:AS28"/>
    <mergeCell ref="A14:V14"/>
    <mergeCell ref="X14:AS14"/>
    <mergeCell ref="A15:A16"/>
    <mergeCell ref="B15:V15"/>
    <mergeCell ref="X15:X16"/>
    <mergeCell ref="Y15:AS15"/>
    <mergeCell ref="A1:V1"/>
    <mergeCell ref="X1:AS1"/>
    <mergeCell ref="A2:A3"/>
    <mergeCell ref="B2:V2"/>
    <mergeCell ref="X2:X3"/>
    <mergeCell ref="Y2:AS2"/>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I310"/>
  <sheetViews>
    <sheetView tabSelected="1" topLeftCell="C187" zoomScale="55" zoomScaleNormal="55" workbookViewId="0">
      <selection activeCell="Y65" sqref="Y65"/>
    </sheetView>
  </sheetViews>
  <sheetFormatPr defaultColWidth="11.5" defaultRowHeight="14.25" outlineLevelRow="2"/>
  <cols>
    <col min="1" max="1" width="1.5" style="42" customWidth="1"/>
    <col min="2" max="2" width="15.25" style="42" customWidth="1"/>
    <col min="3" max="5" width="7.125" style="42" customWidth="1"/>
    <col min="6" max="19" width="7.125" style="41" customWidth="1"/>
    <col min="20" max="20" width="6.5" style="41" customWidth="1"/>
    <col min="21" max="21" width="5.5" style="42" customWidth="1"/>
    <col min="22" max="22" width="7.125" style="42" customWidth="1"/>
    <col min="23" max="35" width="7.125" style="41" customWidth="1"/>
    <col min="36" max="36" width="7.625" style="42" customWidth="1"/>
    <col min="37" max="37" width="5.875" style="42" bestFit="1" customWidth="1"/>
    <col min="38" max="38" width="5.125" style="42" customWidth="1"/>
    <col min="39" max="39" width="6" style="42" customWidth="1"/>
    <col min="40" max="40" width="11.5" style="42" customWidth="1"/>
    <col min="41" max="41" width="7.625" style="42" bestFit="1" customWidth="1"/>
    <col min="42" max="86" width="7.125" style="42" customWidth="1"/>
    <col min="87" max="16384" width="11.5" style="42"/>
  </cols>
  <sheetData>
    <row r="1" spans="2:74" ht="27.75" customHeight="1" thickBot="1">
      <c r="B1" s="298" t="s">
        <v>333</v>
      </c>
      <c r="C1" s="299"/>
      <c r="D1" s="299"/>
      <c r="E1" s="299"/>
      <c r="F1" s="299"/>
      <c r="G1" s="299"/>
      <c r="H1" s="299"/>
      <c r="I1" s="299"/>
      <c r="J1" s="299"/>
      <c r="K1" s="299"/>
      <c r="L1" s="299"/>
      <c r="M1" s="299"/>
      <c r="N1" s="299"/>
      <c r="O1" s="299"/>
      <c r="P1" s="299"/>
      <c r="Q1" s="299"/>
      <c r="R1" s="299"/>
      <c r="S1" s="299"/>
      <c r="T1" s="299"/>
      <c r="U1" s="299"/>
      <c r="V1" s="299"/>
      <c r="W1" s="299"/>
      <c r="X1" s="299"/>
      <c r="Y1" s="299"/>
      <c r="Z1" s="299"/>
      <c r="AA1" s="299"/>
      <c r="AB1" s="299"/>
      <c r="AC1" s="299"/>
      <c r="AD1" s="299"/>
      <c r="AE1" s="299"/>
      <c r="AF1" s="299"/>
      <c r="AG1" s="299"/>
      <c r="AH1" s="299"/>
      <c r="AI1" s="299"/>
      <c r="AJ1" s="299"/>
      <c r="AK1" s="299"/>
      <c r="AL1" s="300"/>
    </row>
    <row r="2" spans="2:74" ht="16.5" customHeight="1" thickBot="1">
      <c r="B2" s="193" t="s">
        <v>68</v>
      </c>
      <c r="C2" s="194">
        <v>5</v>
      </c>
      <c r="D2" s="301" t="s">
        <v>297</v>
      </c>
      <c r="E2" s="301"/>
      <c r="F2" s="301"/>
      <c r="G2" s="194">
        <v>30</v>
      </c>
      <c r="H2" s="302" t="s">
        <v>69</v>
      </c>
      <c r="I2" s="302"/>
      <c r="J2" s="302"/>
      <c r="K2" s="195" t="s">
        <v>288</v>
      </c>
      <c r="L2" s="303" t="s">
        <v>323</v>
      </c>
      <c r="M2" s="304"/>
      <c r="N2" s="305"/>
      <c r="O2" s="306" t="s">
        <v>322</v>
      </c>
      <c r="P2" s="307"/>
      <c r="Q2" s="5"/>
      <c r="R2" s="5"/>
      <c r="S2" s="5"/>
      <c r="T2" s="5"/>
      <c r="U2" s="5"/>
      <c r="V2" s="5"/>
      <c r="W2" s="5"/>
      <c r="X2" s="5"/>
      <c r="Y2" s="5"/>
      <c r="Z2" s="5"/>
      <c r="AA2" s="5"/>
      <c r="AB2" s="5"/>
      <c r="AC2" s="118"/>
      <c r="AD2" s="118"/>
      <c r="AE2" s="118"/>
      <c r="AF2" s="118"/>
      <c r="AG2" s="118"/>
      <c r="AH2" s="118"/>
      <c r="AI2" s="118"/>
      <c r="AJ2" s="119"/>
      <c r="AK2" s="119"/>
      <c r="AL2" s="119"/>
    </row>
    <row r="3" spans="2:74" ht="8.25" customHeight="1">
      <c r="B3" s="43"/>
      <c r="C3" s="44"/>
      <c r="K3" s="5"/>
      <c r="L3" s="5"/>
      <c r="M3" s="5"/>
      <c r="N3" s="5"/>
      <c r="O3" s="5"/>
      <c r="P3" s="5"/>
      <c r="Q3" s="5"/>
      <c r="R3" s="5"/>
      <c r="S3" s="5"/>
      <c r="T3" s="5"/>
      <c r="U3" s="5"/>
      <c r="V3" s="5"/>
      <c r="W3" s="5"/>
      <c r="X3" s="5"/>
      <c r="Y3" s="5"/>
      <c r="Z3" s="5"/>
      <c r="AA3" s="5"/>
      <c r="AB3" s="5"/>
    </row>
    <row r="4" spans="2:74" ht="15" thickBot="1">
      <c r="B4" s="43"/>
      <c r="C4" s="44"/>
    </row>
    <row r="5" spans="2:74" ht="15.75">
      <c r="B5" s="313">
        <f>C2</f>
        <v>5</v>
      </c>
      <c r="C5" s="45"/>
      <c r="D5" s="46"/>
      <c r="E5" s="46"/>
      <c r="F5" s="47"/>
      <c r="G5" s="47"/>
      <c r="H5" s="47"/>
      <c r="I5" s="47"/>
      <c r="J5" s="47"/>
      <c r="K5" s="47"/>
      <c r="L5" s="47"/>
      <c r="M5" s="47"/>
      <c r="N5" s="47"/>
      <c r="O5" s="47"/>
      <c r="P5" s="47"/>
      <c r="Q5" s="47"/>
      <c r="R5" s="47"/>
      <c r="S5" s="47"/>
      <c r="T5" s="92"/>
      <c r="U5" s="48"/>
      <c r="V5" s="48"/>
      <c r="W5" s="47"/>
      <c r="X5" s="47"/>
      <c r="Y5" s="47"/>
      <c r="Z5" s="47"/>
      <c r="AA5" s="47"/>
      <c r="AB5" s="47"/>
      <c r="AC5" s="49"/>
      <c r="AD5" s="47"/>
      <c r="AE5" s="47"/>
      <c r="AF5" s="47"/>
      <c r="AG5" s="47"/>
      <c r="AH5" s="47"/>
      <c r="AI5" s="47"/>
      <c r="AJ5" s="48"/>
      <c r="AK5" s="48"/>
      <c r="AL5" s="50"/>
      <c r="AM5" s="44"/>
      <c r="BC5" s="51"/>
      <c r="BD5" s="52"/>
      <c r="BE5" s="52"/>
      <c r="BF5" s="52"/>
    </row>
    <row r="6" spans="2:74" ht="42" customHeight="1" outlineLevel="1">
      <c r="B6" s="314"/>
      <c r="C6" s="53"/>
      <c r="D6" s="108"/>
      <c r="E6" s="311" t="s">
        <v>286</v>
      </c>
      <c r="F6" s="312"/>
      <c r="G6" s="312"/>
      <c r="H6" s="312"/>
      <c r="I6" s="312"/>
      <c r="J6" s="312"/>
      <c r="K6" s="312"/>
      <c r="L6" s="312"/>
      <c r="M6" s="312"/>
      <c r="N6" s="312"/>
      <c r="O6" s="312"/>
      <c r="P6" s="312"/>
      <c r="Q6" s="312"/>
      <c r="R6" s="312"/>
      <c r="S6" s="312"/>
      <c r="T6" s="93"/>
      <c r="U6" s="56"/>
      <c r="V6" s="108"/>
      <c r="W6" s="316" t="s">
        <v>287</v>
      </c>
      <c r="X6" s="317"/>
      <c r="Y6" s="317"/>
      <c r="Z6" s="317"/>
      <c r="AA6" s="317"/>
      <c r="AB6" s="317"/>
      <c r="AC6" s="317"/>
      <c r="AD6" s="317"/>
      <c r="AE6" s="317"/>
      <c r="AF6" s="317"/>
      <c r="AG6" s="317"/>
      <c r="AH6" s="317"/>
      <c r="AI6" s="317"/>
      <c r="AJ6" s="317"/>
      <c r="AK6" s="317"/>
      <c r="AL6" s="57"/>
      <c r="AM6" s="44"/>
      <c r="AO6" s="58"/>
      <c r="AP6" s="54"/>
      <c r="AQ6" s="54"/>
      <c r="AR6" s="59"/>
      <c r="AS6" s="54"/>
      <c r="AT6" s="54"/>
      <c r="AU6" s="54"/>
      <c r="AV6" s="54"/>
      <c r="AW6" s="54"/>
      <c r="AX6" s="54"/>
      <c r="AY6" s="54"/>
      <c r="AZ6" s="54"/>
      <c r="BA6" s="54"/>
      <c r="BB6" s="54"/>
      <c r="BC6" s="54"/>
      <c r="BD6" s="54"/>
      <c r="BE6" s="54"/>
      <c r="BF6" s="55"/>
      <c r="BG6" s="60"/>
      <c r="BH6" s="60"/>
      <c r="BI6" s="60"/>
      <c r="BJ6" s="60"/>
    </row>
    <row r="7" spans="2:74" ht="14.45" customHeight="1" outlineLevel="2">
      <c r="B7" s="314"/>
      <c r="C7" s="53"/>
      <c r="D7" s="107" t="s">
        <v>74</v>
      </c>
      <c r="E7" s="248" t="s">
        <v>70</v>
      </c>
      <c r="F7" s="254">
        <v>0</v>
      </c>
      <c r="G7" s="254">
        <v>5</v>
      </c>
      <c r="H7" s="254">
        <v>10</v>
      </c>
      <c r="I7" s="254">
        <v>20</v>
      </c>
      <c r="J7" s="254">
        <v>30</v>
      </c>
      <c r="K7" s="254">
        <v>40</v>
      </c>
      <c r="L7" s="254">
        <v>50</v>
      </c>
      <c r="M7" s="254">
        <v>60</v>
      </c>
      <c r="N7" s="254">
        <v>70</v>
      </c>
      <c r="O7" s="254">
        <v>80</v>
      </c>
      <c r="P7" s="254">
        <v>90</v>
      </c>
      <c r="Q7" s="254">
        <v>95</v>
      </c>
      <c r="R7" s="254">
        <v>100</v>
      </c>
      <c r="S7" s="250" t="s">
        <v>71</v>
      </c>
      <c r="T7" s="64"/>
      <c r="U7" s="62"/>
      <c r="V7" s="63" t="s">
        <v>74</v>
      </c>
      <c r="W7" s="251" t="s">
        <v>70</v>
      </c>
      <c r="X7" s="254">
        <v>0</v>
      </c>
      <c r="Y7" s="254">
        <v>5</v>
      </c>
      <c r="Z7" s="254">
        <v>10</v>
      </c>
      <c r="AA7" s="254">
        <v>20</v>
      </c>
      <c r="AB7" s="254">
        <v>30</v>
      </c>
      <c r="AC7" s="254">
        <v>40</v>
      </c>
      <c r="AD7" s="254">
        <v>50</v>
      </c>
      <c r="AE7" s="254">
        <v>60</v>
      </c>
      <c r="AF7" s="254">
        <v>70</v>
      </c>
      <c r="AG7" s="254">
        <v>80</v>
      </c>
      <c r="AH7" s="254">
        <v>90</v>
      </c>
      <c r="AI7" s="254">
        <v>95</v>
      </c>
      <c r="AJ7" s="254">
        <v>100</v>
      </c>
      <c r="AK7" s="253" t="s">
        <v>71</v>
      </c>
      <c r="AL7" s="64"/>
      <c r="AM7" s="61"/>
      <c r="AO7" s="189" t="s">
        <v>74</v>
      </c>
      <c r="AP7" s="189" t="s">
        <v>70</v>
      </c>
      <c r="AQ7" s="190">
        <v>0</v>
      </c>
      <c r="AR7" s="190">
        <v>5</v>
      </c>
      <c r="AS7" s="190">
        <v>10</v>
      </c>
      <c r="AT7" s="190">
        <v>20</v>
      </c>
      <c r="AU7" s="190">
        <v>30</v>
      </c>
      <c r="AV7" s="190">
        <v>40</v>
      </c>
      <c r="AW7" s="190">
        <v>50</v>
      </c>
      <c r="AX7" s="190">
        <v>60</v>
      </c>
      <c r="AY7" s="190">
        <v>70</v>
      </c>
      <c r="AZ7" s="190">
        <v>80</v>
      </c>
      <c r="BA7" s="190">
        <v>90</v>
      </c>
      <c r="BB7" s="190">
        <v>95</v>
      </c>
      <c r="BC7" s="190">
        <v>100</v>
      </c>
      <c r="BD7" s="190" t="s">
        <v>71</v>
      </c>
      <c r="BE7" s="67"/>
      <c r="BG7" s="189" t="s">
        <v>74</v>
      </c>
      <c r="BH7" s="189" t="s">
        <v>70</v>
      </c>
      <c r="BI7" s="190">
        <v>0</v>
      </c>
      <c r="BJ7" s="190">
        <v>5</v>
      </c>
      <c r="BK7" s="190">
        <v>10</v>
      </c>
      <c r="BL7" s="190">
        <v>20</v>
      </c>
      <c r="BM7" s="190">
        <v>30</v>
      </c>
      <c r="BN7" s="190">
        <v>40</v>
      </c>
      <c r="BO7" s="190">
        <v>50</v>
      </c>
      <c r="BP7" s="190">
        <v>60</v>
      </c>
      <c r="BQ7" s="190">
        <v>70</v>
      </c>
      <c r="BR7" s="190">
        <v>80</v>
      </c>
      <c r="BS7" s="190">
        <v>90</v>
      </c>
      <c r="BT7" s="190">
        <v>95</v>
      </c>
      <c r="BU7" s="190">
        <v>100</v>
      </c>
      <c r="BV7" s="190" t="s">
        <v>71</v>
      </c>
    </row>
    <row r="8" spans="2:74" ht="14.45" customHeight="1" outlineLevel="2">
      <c r="B8" s="314"/>
      <c r="C8" s="53"/>
      <c r="D8" s="107" t="s">
        <v>76</v>
      </c>
      <c r="E8" s="256">
        <v>0</v>
      </c>
      <c r="F8" s="257">
        <v>0</v>
      </c>
      <c r="G8" s="257">
        <v>0</v>
      </c>
      <c r="H8" s="257">
        <v>0</v>
      </c>
      <c r="I8" s="257">
        <v>0</v>
      </c>
      <c r="J8" s="257">
        <v>0</v>
      </c>
      <c r="K8" s="257">
        <v>0</v>
      </c>
      <c r="L8" s="257">
        <v>0</v>
      </c>
      <c r="M8" s="257">
        <v>0</v>
      </c>
      <c r="N8" s="257">
        <v>0</v>
      </c>
      <c r="O8" s="257">
        <v>0</v>
      </c>
      <c r="P8" s="257">
        <v>0</v>
      </c>
      <c r="Q8" s="257">
        <v>0</v>
      </c>
      <c r="R8" s="257">
        <v>0</v>
      </c>
      <c r="S8" s="267">
        <v>0</v>
      </c>
      <c r="T8" s="69"/>
      <c r="U8" s="62"/>
      <c r="V8" s="63" t="s">
        <v>75</v>
      </c>
      <c r="W8" s="256">
        <v>0</v>
      </c>
      <c r="X8" s="257">
        <v>0</v>
      </c>
      <c r="Y8" s="257">
        <v>17.870571927272241</v>
      </c>
      <c r="Z8" s="257">
        <v>20.985142196179691</v>
      </c>
      <c r="AA8" s="257">
        <v>26.993952697196164</v>
      </c>
      <c r="AB8" s="257">
        <v>29.461176557720474</v>
      </c>
      <c r="AC8" s="257">
        <v>31.56063599220041</v>
      </c>
      <c r="AD8" s="257">
        <v>33.888880318235699</v>
      </c>
      <c r="AE8" s="257">
        <v>38.995392107499029</v>
      </c>
      <c r="AF8" s="257">
        <v>45.806209558428556</v>
      </c>
      <c r="AG8" s="257">
        <v>56.905986312960223</v>
      </c>
      <c r="AH8" s="257">
        <v>76.840242327171083</v>
      </c>
      <c r="AI8" s="257">
        <v>76.938510898566705</v>
      </c>
      <c r="AJ8" s="257">
        <v>84.03407980375006</v>
      </c>
      <c r="AK8" s="267">
        <v>0</v>
      </c>
      <c r="AL8" s="69"/>
      <c r="AM8" s="68"/>
      <c r="AO8" s="189" t="s">
        <v>72</v>
      </c>
      <c r="AP8" s="191" t="str">
        <f t="shared" ref="AP8:AP28" si="0">IF(E8-E100&lt;0,"abnormal","")</f>
        <v/>
      </c>
      <c r="AQ8" s="191" t="str">
        <f t="shared" ref="AQ8:AQ28" si="1">IF(F8-F100&lt;0,"abnormal","")</f>
        <v/>
      </c>
      <c r="AR8" s="191" t="str">
        <f t="shared" ref="AR8:AR28" si="2">IF(G8-G100&lt;0,"abnormal","")</f>
        <v/>
      </c>
      <c r="AS8" s="191" t="str">
        <f t="shared" ref="AS8:AS28" si="3">IF(H8-H100&lt;0,"abnormal","")</f>
        <v/>
      </c>
      <c r="AT8" s="191" t="str">
        <f t="shared" ref="AT8:AT28" si="4">IF(I8-I100&lt;0,"abnormal","")</f>
        <v/>
      </c>
      <c r="AU8" s="191" t="str">
        <f t="shared" ref="AU8:AU28" si="5">IF(J8-J100&lt;0,"abnormal","")</f>
        <v/>
      </c>
      <c r="AV8" s="191" t="str">
        <f t="shared" ref="AV8:AV28" si="6">IF(K8-K100&lt;0,"abnormal","")</f>
        <v/>
      </c>
      <c r="AW8" s="191" t="str">
        <f t="shared" ref="AW8:AW28" si="7">IF(L8-L100&lt;0,"abnormal","")</f>
        <v/>
      </c>
      <c r="AX8" s="191" t="str">
        <f t="shared" ref="AX8:AX28" si="8">IF(M8-M100&lt;0,"abnormal","")</f>
        <v/>
      </c>
      <c r="AY8" s="191" t="str">
        <f t="shared" ref="AY8:AY28" si="9">IF(N8-N100&lt;0,"abnormal","")</f>
        <v/>
      </c>
      <c r="AZ8" s="191" t="str">
        <f t="shared" ref="AZ8:AZ28" si="10">IF(O8-O100&lt;0,"abnormal","")</f>
        <v/>
      </c>
      <c r="BA8" s="191" t="str">
        <f t="shared" ref="BA8:BA28" si="11">IF(P8-P100&lt;0,"abnormal","")</f>
        <v/>
      </c>
      <c r="BB8" s="191" t="str">
        <f t="shared" ref="BB8:BB28" si="12">IF(Q8-Q100&lt;0,"abnormal","")</f>
        <v/>
      </c>
      <c r="BC8" s="191" t="str">
        <f t="shared" ref="BC8:BC28" si="13">IF(R8-R100&lt;0,"abnormal","")</f>
        <v/>
      </c>
      <c r="BD8" s="191" t="str">
        <f t="shared" ref="BD8:BD28" si="14">IF(S8-S100&lt;0,"abnormal","")</f>
        <v/>
      </c>
      <c r="BE8" s="70"/>
      <c r="BG8" s="189" t="s">
        <v>72</v>
      </c>
      <c r="BH8" s="91" t="str">
        <f t="shared" ref="BH8:BH26" si="15">IF(W8-W100&lt;0,"abnormal","")</f>
        <v/>
      </c>
      <c r="BI8" s="91" t="str">
        <f t="shared" ref="BI8:BI26" si="16">IF(X8-X100&lt;0,"abnormal","")</f>
        <v/>
      </c>
      <c r="BJ8" s="91" t="str">
        <f t="shared" ref="BJ8:BJ26" si="17">IF(Y8-Y100&lt;0,"abnormal","")</f>
        <v/>
      </c>
      <c r="BK8" s="91" t="str">
        <f t="shared" ref="BK8:BK26" si="18">IF(Z8-Z100&lt;0,"abnormal","")</f>
        <v/>
      </c>
      <c r="BL8" s="91" t="str">
        <f t="shared" ref="BL8:BL26" si="19">IF(AA8-AA100&lt;0,"abnormal","")</f>
        <v/>
      </c>
      <c r="BM8" s="91" t="str">
        <f t="shared" ref="BM8:BM26" si="20">IF(AB8-AB100&lt;0,"abnormal","")</f>
        <v/>
      </c>
      <c r="BN8" s="91" t="str">
        <f t="shared" ref="BN8:BN26" si="21">IF(AC8-AC100&lt;0,"abnormal","")</f>
        <v/>
      </c>
      <c r="BO8" s="91" t="str">
        <f t="shared" ref="BO8:BO26" si="22">IF(AD8-AD100&lt;0,"abnormal","")</f>
        <v/>
      </c>
      <c r="BP8" s="91" t="str">
        <f t="shared" ref="BP8:BP26" si="23">IF(AE8-AE100&lt;0,"abnormal","")</f>
        <v/>
      </c>
      <c r="BQ8" s="91" t="str">
        <f t="shared" ref="BQ8:BQ26" si="24">IF(AF8-AF100&lt;0,"abnormal","")</f>
        <v/>
      </c>
      <c r="BR8" s="91" t="str">
        <f t="shared" ref="BR8:BR26" si="25">IF(AG8-AG100&lt;0,"abnormal","")</f>
        <v/>
      </c>
      <c r="BS8" s="91" t="str">
        <f t="shared" ref="BS8:BS26" si="26">IF(AH8-AH100&lt;0,"abnormal","")</f>
        <v/>
      </c>
      <c r="BT8" s="91" t="str">
        <f t="shared" ref="BT8:BT26" si="27">IF(AI8-AI100&lt;0,"abnormal","")</f>
        <v/>
      </c>
      <c r="BU8" s="91" t="str">
        <f t="shared" ref="BU8:BU26" si="28">IF(AJ8-AJ100&lt;0,"abnormal","")</f>
        <v/>
      </c>
      <c r="BV8" s="91" t="str">
        <f t="shared" ref="BV8:BV26" si="29">IF(AK8-AK100&lt;0,"abnormal","")</f>
        <v/>
      </c>
    </row>
    <row r="9" spans="2:74" ht="14.25" customHeight="1" outlineLevel="2">
      <c r="B9" s="314"/>
      <c r="C9" s="53"/>
      <c r="D9" s="255" t="s">
        <v>1</v>
      </c>
      <c r="E9" s="256">
        <v>0</v>
      </c>
      <c r="F9" s="257">
        <v>2.7697786767172006</v>
      </c>
      <c r="G9" s="257">
        <v>2.689105511375923</v>
      </c>
      <c r="H9" s="257">
        <v>2.2210613147625895</v>
      </c>
      <c r="I9" s="257">
        <v>1.7530171181492564</v>
      </c>
      <c r="J9" s="258">
        <v>1.3911649308031249</v>
      </c>
      <c r="K9" s="258">
        <v>1.0293127434569933</v>
      </c>
      <c r="L9" s="258">
        <v>1.0102896941574795</v>
      </c>
      <c r="M9" s="258">
        <v>1.0102896941574795</v>
      </c>
      <c r="N9" s="258">
        <v>0.89361060991433905</v>
      </c>
      <c r="O9" s="258">
        <v>0.71488848793147131</v>
      </c>
      <c r="P9" s="258">
        <v>0.64339963913832421</v>
      </c>
      <c r="Q9" s="258">
        <v>0.48254972935374318</v>
      </c>
      <c r="R9" s="258">
        <v>0</v>
      </c>
      <c r="S9" s="259">
        <v>0</v>
      </c>
      <c r="T9" s="69"/>
      <c r="U9" s="62"/>
      <c r="V9" s="255" t="s">
        <v>1</v>
      </c>
      <c r="W9" s="256">
        <v>0</v>
      </c>
      <c r="X9" s="257">
        <v>0</v>
      </c>
      <c r="Y9" s="257">
        <v>27.831266790309776</v>
      </c>
      <c r="Z9" s="257">
        <v>32.279994613139181</v>
      </c>
      <c r="AA9" s="257">
        <v>43.390589799730606</v>
      </c>
      <c r="AB9" s="258">
        <v>47.298503157344413</v>
      </c>
      <c r="AC9" s="258">
        <v>50.598816891217389</v>
      </c>
      <c r="AD9" s="258">
        <v>54.245410516120351</v>
      </c>
      <c r="AE9" s="258">
        <v>61.712176318665847</v>
      </c>
      <c r="AF9" s="258">
        <v>71.427759960666748</v>
      </c>
      <c r="AG9" s="258">
        <v>85.753357459624269</v>
      </c>
      <c r="AH9" s="258">
        <v>110.75654057657056</v>
      </c>
      <c r="AI9" s="258">
        <v>110.89818363606065</v>
      </c>
      <c r="AJ9" s="258">
        <v>121.12564572571237</v>
      </c>
      <c r="AK9" s="259">
        <v>0</v>
      </c>
      <c r="AL9" s="69"/>
      <c r="AM9" s="68"/>
      <c r="AO9" s="192" t="s">
        <v>1</v>
      </c>
      <c r="AP9" s="191" t="str">
        <f t="shared" si="0"/>
        <v/>
      </c>
      <c r="AQ9" s="191" t="str">
        <f t="shared" si="1"/>
        <v/>
      </c>
      <c r="AR9" s="191" t="str">
        <f t="shared" si="2"/>
        <v/>
      </c>
      <c r="AS9" s="191" t="str">
        <f t="shared" si="3"/>
        <v/>
      </c>
      <c r="AT9" s="191" t="str">
        <f t="shared" si="4"/>
        <v/>
      </c>
      <c r="AU9" s="191" t="str">
        <f t="shared" si="5"/>
        <v/>
      </c>
      <c r="AV9" s="191" t="str">
        <f t="shared" si="6"/>
        <v/>
      </c>
      <c r="AW9" s="191" t="str">
        <f t="shared" si="7"/>
        <v/>
      </c>
      <c r="AX9" s="191" t="str">
        <f t="shared" si="8"/>
        <v/>
      </c>
      <c r="AY9" s="191" t="str">
        <f t="shared" si="9"/>
        <v/>
      </c>
      <c r="AZ9" s="191" t="str">
        <f t="shared" si="10"/>
        <v/>
      </c>
      <c r="BA9" s="191" t="str">
        <f t="shared" si="11"/>
        <v/>
      </c>
      <c r="BB9" s="191" t="str">
        <f t="shared" si="12"/>
        <v/>
      </c>
      <c r="BC9" s="191" t="str">
        <f t="shared" si="13"/>
        <v/>
      </c>
      <c r="BD9" s="191" t="str">
        <f t="shared" si="14"/>
        <v/>
      </c>
      <c r="BE9" s="70"/>
      <c r="BG9" s="192" t="s">
        <v>1</v>
      </c>
      <c r="BH9" s="91" t="str">
        <f t="shared" si="15"/>
        <v/>
      </c>
      <c r="BI9" s="91" t="str">
        <f t="shared" si="16"/>
        <v/>
      </c>
      <c r="BJ9" s="91" t="str">
        <f t="shared" si="17"/>
        <v/>
      </c>
      <c r="BK9" s="91" t="str">
        <f t="shared" si="18"/>
        <v/>
      </c>
      <c r="BL9" s="91" t="str">
        <f t="shared" si="19"/>
        <v/>
      </c>
      <c r="BM9" s="91" t="str">
        <f t="shared" si="20"/>
        <v/>
      </c>
      <c r="BN9" s="91" t="str">
        <f t="shared" si="21"/>
        <v/>
      </c>
      <c r="BO9" s="91" t="str">
        <f t="shared" si="22"/>
        <v/>
      </c>
      <c r="BP9" s="91" t="str">
        <f t="shared" si="23"/>
        <v/>
      </c>
      <c r="BQ9" s="91" t="str">
        <f t="shared" si="24"/>
        <v/>
      </c>
      <c r="BR9" s="91" t="str">
        <f t="shared" si="25"/>
        <v/>
      </c>
      <c r="BS9" s="91" t="str">
        <f t="shared" si="26"/>
        <v/>
      </c>
      <c r="BT9" s="91" t="str">
        <f t="shared" si="27"/>
        <v/>
      </c>
      <c r="BU9" s="91" t="str">
        <f t="shared" si="28"/>
        <v/>
      </c>
      <c r="BV9" s="91" t="str">
        <f t="shared" si="29"/>
        <v/>
      </c>
    </row>
    <row r="10" spans="2:74" ht="14.25" customHeight="1" outlineLevel="2">
      <c r="B10" s="314"/>
      <c r="C10" s="53"/>
      <c r="D10" s="255" t="s">
        <v>2</v>
      </c>
      <c r="E10" s="256">
        <v>0</v>
      </c>
      <c r="F10" s="257">
        <v>5.5395573534344011</v>
      </c>
      <c r="G10" s="257">
        <v>5.378211022751846</v>
      </c>
      <c r="H10" s="257">
        <v>4.442122629525179</v>
      </c>
      <c r="I10" s="257">
        <v>3.5060342362985129</v>
      </c>
      <c r="J10" s="258">
        <v>2.7823298616062497</v>
      </c>
      <c r="K10" s="258">
        <v>2.0586254869139866</v>
      </c>
      <c r="L10" s="258">
        <v>2.020579388314959</v>
      </c>
      <c r="M10" s="258">
        <v>2.020579388314959</v>
      </c>
      <c r="N10" s="258">
        <v>1.7872212198286781</v>
      </c>
      <c r="O10" s="258">
        <v>1.4297769758629426</v>
      </c>
      <c r="P10" s="258">
        <v>1.2867992782766484</v>
      </c>
      <c r="Q10" s="258">
        <v>0.96509945870748637</v>
      </c>
      <c r="R10" s="258">
        <v>0</v>
      </c>
      <c r="S10" s="259">
        <v>0</v>
      </c>
      <c r="T10" s="69"/>
      <c r="U10" s="62"/>
      <c r="V10" s="255" t="s">
        <v>2</v>
      </c>
      <c r="W10" s="256">
        <v>0</v>
      </c>
      <c r="X10" s="257">
        <v>0</v>
      </c>
      <c r="Y10" s="257">
        <v>39.63531619037191</v>
      </c>
      <c r="Z10" s="257">
        <v>44.949388985120663</v>
      </c>
      <c r="AA10" s="257">
        <v>65.695116724126351</v>
      </c>
      <c r="AB10" s="258">
        <v>71.434576313234942</v>
      </c>
      <c r="AC10" s="258">
        <v>76.205477722835482</v>
      </c>
      <c r="AD10" s="258">
        <v>81.437811226042811</v>
      </c>
      <c r="AE10" s="258">
        <v>90.592274330181013</v>
      </c>
      <c r="AF10" s="258">
        <v>101.96035398785125</v>
      </c>
      <c r="AG10" s="258">
        <v>114.39815027164005</v>
      </c>
      <c r="AH10" s="258">
        <v>139.91071689102174</v>
      </c>
      <c r="AI10" s="258">
        <v>140.08964431050174</v>
      </c>
      <c r="AJ10" s="258">
        <v>153.00925651118848</v>
      </c>
      <c r="AK10" s="259">
        <v>0</v>
      </c>
      <c r="AL10" s="69"/>
      <c r="AM10" s="68"/>
      <c r="AO10" s="192" t="s">
        <v>2</v>
      </c>
      <c r="AP10" s="191" t="str">
        <f t="shared" si="0"/>
        <v/>
      </c>
      <c r="AQ10" s="191" t="str">
        <f t="shared" si="1"/>
        <v/>
      </c>
      <c r="AR10" s="191" t="str">
        <f t="shared" si="2"/>
        <v/>
      </c>
      <c r="AS10" s="191" t="str">
        <f t="shared" si="3"/>
        <v/>
      </c>
      <c r="AT10" s="191" t="str">
        <f t="shared" si="4"/>
        <v/>
      </c>
      <c r="AU10" s="191" t="str">
        <f t="shared" si="5"/>
        <v/>
      </c>
      <c r="AV10" s="191" t="str">
        <f t="shared" si="6"/>
        <v/>
      </c>
      <c r="AW10" s="191" t="str">
        <f t="shared" si="7"/>
        <v/>
      </c>
      <c r="AX10" s="191" t="str">
        <f t="shared" si="8"/>
        <v/>
      </c>
      <c r="AY10" s="191" t="str">
        <f t="shared" si="9"/>
        <v/>
      </c>
      <c r="AZ10" s="191" t="str">
        <f t="shared" si="10"/>
        <v/>
      </c>
      <c r="BA10" s="191" t="str">
        <f t="shared" si="11"/>
        <v/>
      </c>
      <c r="BB10" s="191" t="str">
        <f t="shared" si="12"/>
        <v/>
      </c>
      <c r="BC10" s="191" t="str">
        <f t="shared" si="13"/>
        <v/>
      </c>
      <c r="BD10" s="191" t="str">
        <f t="shared" si="14"/>
        <v/>
      </c>
      <c r="BE10" s="70"/>
      <c r="BG10" s="192" t="s">
        <v>2</v>
      </c>
      <c r="BH10" s="91" t="str">
        <f t="shared" si="15"/>
        <v/>
      </c>
      <c r="BI10" s="91" t="str">
        <f t="shared" si="16"/>
        <v/>
      </c>
      <c r="BJ10" s="91" t="str">
        <f t="shared" si="17"/>
        <v/>
      </c>
      <c r="BK10" s="91" t="str">
        <f t="shared" si="18"/>
        <v/>
      </c>
      <c r="BL10" s="91" t="str">
        <f t="shared" si="19"/>
        <v/>
      </c>
      <c r="BM10" s="91" t="str">
        <f t="shared" si="20"/>
        <v/>
      </c>
      <c r="BN10" s="91" t="str">
        <f t="shared" si="21"/>
        <v/>
      </c>
      <c r="BO10" s="91" t="str">
        <f t="shared" si="22"/>
        <v/>
      </c>
      <c r="BP10" s="91" t="str">
        <f t="shared" si="23"/>
        <v/>
      </c>
      <c r="BQ10" s="91" t="str">
        <f t="shared" si="24"/>
        <v/>
      </c>
      <c r="BR10" s="91" t="str">
        <f t="shared" si="25"/>
        <v/>
      </c>
      <c r="BS10" s="91" t="str">
        <f t="shared" si="26"/>
        <v/>
      </c>
      <c r="BT10" s="91" t="str">
        <f t="shared" si="27"/>
        <v/>
      </c>
      <c r="BU10" s="91" t="str">
        <f t="shared" si="28"/>
        <v/>
      </c>
      <c r="BV10" s="91" t="str">
        <f t="shared" si="29"/>
        <v/>
      </c>
    </row>
    <row r="11" spans="2:74" ht="14.25" customHeight="1" outlineLevel="2">
      <c r="B11" s="314"/>
      <c r="C11" s="53"/>
      <c r="D11" s="255" t="s">
        <v>3</v>
      </c>
      <c r="E11" s="256">
        <v>0</v>
      </c>
      <c r="F11" s="257">
        <v>11.079114706868802</v>
      </c>
      <c r="G11" s="257">
        <v>10.756422045503692</v>
      </c>
      <c r="H11" s="257">
        <v>8.884245259050358</v>
      </c>
      <c r="I11" s="257">
        <v>7.0120684725970257</v>
      </c>
      <c r="J11" s="258">
        <v>5.5646597232124995</v>
      </c>
      <c r="K11" s="258">
        <v>4.1172509738279732</v>
      </c>
      <c r="L11" s="258">
        <v>4.041158776629918</v>
      </c>
      <c r="M11" s="258">
        <v>4.041158776629918</v>
      </c>
      <c r="N11" s="258">
        <v>3.5744424396573562</v>
      </c>
      <c r="O11" s="258">
        <v>2.8595539517258852</v>
      </c>
      <c r="P11" s="258">
        <v>2.5735985565532968</v>
      </c>
      <c r="Q11" s="258">
        <v>1.9301989174149727</v>
      </c>
      <c r="R11" s="258">
        <v>0</v>
      </c>
      <c r="S11" s="259">
        <v>0</v>
      </c>
      <c r="T11" s="69"/>
      <c r="U11" s="62"/>
      <c r="V11" s="255" t="s">
        <v>3</v>
      </c>
      <c r="W11" s="256">
        <v>0</v>
      </c>
      <c r="X11" s="257">
        <v>0</v>
      </c>
      <c r="Y11" s="257">
        <v>60.210595730492656</v>
      </c>
      <c r="Z11" s="257">
        <v>73.988864005211937</v>
      </c>
      <c r="AA11" s="257">
        <v>99.981879164199839</v>
      </c>
      <c r="AB11" s="258">
        <v>127.49402549989803</v>
      </c>
      <c r="AC11" s="258">
        <v>150.3894970474482</v>
      </c>
      <c r="AD11" s="258">
        <v>163.29523158931178</v>
      </c>
      <c r="AE11" s="258">
        <v>170.28000342443926</v>
      </c>
      <c r="AF11" s="258">
        <v>178.08461034232351</v>
      </c>
      <c r="AG11" s="258">
        <v>183.6533007101082</v>
      </c>
      <c r="AH11" s="258">
        <v>189.62589997921663</v>
      </c>
      <c r="AI11" s="258">
        <v>189.86840658417012</v>
      </c>
      <c r="AJ11" s="258">
        <v>207.37880997125265</v>
      </c>
      <c r="AK11" s="259">
        <v>0</v>
      </c>
      <c r="AL11" s="69"/>
      <c r="AM11" s="68"/>
      <c r="AO11" s="192" t="s">
        <v>3</v>
      </c>
      <c r="AP11" s="191" t="str">
        <f t="shared" si="0"/>
        <v/>
      </c>
      <c r="AQ11" s="191" t="str">
        <f t="shared" si="1"/>
        <v/>
      </c>
      <c r="AR11" s="191" t="str">
        <f t="shared" si="2"/>
        <v/>
      </c>
      <c r="AS11" s="191" t="str">
        <f t="shared" si="3"/>
        <v/>
      </c>
      <c r="AT11" s="191" t="str">
        <f t="shared" si="4"/>
        <v/>
      </c>
      <c r="AU11" s="191" t="str">
        <f t="shared" si="5"/>
        <v/>
      </c>
      <c r="AV11" s="191" t="str">
        <f t="shared" si="6"/>
        <v/>
      </c>
      <c r="AW11" s="191" t="str">
        <f t="shared" si="7"/>
        <v/>
      </c>
      <c r="AX11" s="191" t="str">
        <f t="shared" si="8"/>
        <v/>
      </c>
      <c r="AY11" s="191" t="str">
        <f t="shared" si="9"/>
        <v/>
      </c>
      <c r="AZ11" s="191" t="str">
        <f t="shared" si="10"/>
        <v/>
      </c>
      <c r="BA11" s="191" t="str">
        <f t="shared" si="11"/>
        <v/>
      </c>
      <c r="BB11" s="191" t="str">
        <f t="shared" si="12"/>
        <v/>
      </c>
      <c r="BC11" s="191" t="str">
        <f t="shared" si="13"/>
        <v/>
      </c>
      <c r="BD11" s="191" t="str">
        <f t="shared" si="14"/>
        <v/>
      </c>
      <c r="BE11" s="70"/>
      <c r="BG11" s="192" t="s">
        <v>3</v>
      </c>
      <c r="BH11" s="91" t="str">
        <f t="shared" si="15"/>
        <v/>
      </c>
      <c r="BI11" s="91" t="str">
        <f t="shared" si="16"/>
        <v/>
      </c>
      <c r="BJ11" s="91" t="str">
        <f t="shared" si="17"/>
        <v/>
      </c>
      <c r="BK11" s="91" t="str">
        <f t="shared" si="18"/>
        <v/>
      </c>
      <c r="BL11" s="91" t="str">
        <f t="shared" si="19"/>
        <v/>
      </c>
      <c r="BM11" s="91" t="str">
        <f t="shared" si="20"/>
        <v/>
      </c>
      <c r="BN11" s="91" t="str">
        <f t="shared" si="21"/>
        <v/>
      </c>
      <c r="BO11" s="91" t="str">
        <f t="shared" si="22"/>
        <v/>
      </c>
      <c r="BP11" s="91" t="str">
        <f t="shared" si="23"/>
        <v/>
      </c>
      <c r="BQ11" s="91" t="str">
        <f t="shared" si="24"/>
        <v/>
      </c>
      <c r="BR11" s="91" t="str">
        <f t="shared" si="25"/>
        <v/>
      </c>
      <c r="BS11" s="91" t="str">
        <f t="shared" si="26"/>
        <v/>
      </c>
      <c r="BT11" s="91" t="str">
        <f t="shared" si="27"/>
        <v/>
      </c>
      <c r="BU11" s="91" t="str">
        <f t="shared" si="28"/>
        <v/>
      </c>
      <c r="BV11" s="91" t="str">
        <f t="shared" si="29"/>
        <v/>
      </c>
    </row>
    <row r="12" spans="2:74" ht="14.25" customHeight="1" outlineLevel="2">
      <c r="B12" s="314"/>
      <c r="C12" s="53"/>
      <c r="D12" s="255" t="s">
        <v>4</v>
      </c>
      <c r="E12" s="256">
        <v>0</v>
      </c>
      <c r="F12" s="257">
        <v>19.538971359360676</v>
      </c>
      <c r="G12" s="257">
        <v>18.969875106175415</v>
      </c>
      <c r="H12" s="257">
        <v>15.71405328526644</v>
      </c>
      <c r="I12" s="257">
        <v>12.458231464357468</v>
      </c>
      <c r="J12" s="258">
        <v>10.319750095113864</v>
      </c>
      <c r="K12" s="258">
        <v>8.1812687258702628</v>
      </c>
      <c r="L12" s="258">
        <v>6.9543987360026023</v>
      </c>
      <c r="M12" s="258">
        <v>6.9543987360026023</v>
      </c>
      <c r="N12" s="258">
        <v>6.6312343461092471</v>
      </c>
      <c r="O12" s="258">
        <v>5.3049874768873977</v>
      </c>
      <c r="P12" s="258">
        <v>4.7744887291986577</v>
      </c>
      <c r="Q12" s="258">
        <v>3.5808665468989931</v>
      </c>
      <c r="R12" s="258">
        <v>0</v>
      </c>
      <c r="S12" s="259">
        <v>0</v>
      </c>
      <c r="T12" s="69"/>
      <c r="U12" s="62"/>
      <c r="V12" s="255" t="s">
        <v>4</v>
      </c>
      <c r="W12" s="256">
        <v>0</v>
      </c>
      <c r="X12" s="257">
        <v>0</v>
      </c>
      <c r="Y12" s="257">
        <v>71.677586889557404</v>
      </c>
      <c r="Z12" s="257">
        <v>112.5009820829917</v>
      </c>
      <c r="AA12" s="257">
        <v>152.9499329031357</v>
      </c>
      <c r="AB12" s="258">
        <v>192.33531037123501</v>
      </c>
      <c r="AC12" s="258">
        <v>203.2062605981007</v>
      </c>
      <c r="AD12" s="258">
        <v>214.81344314078189</v>
      </c>
      <c r="AE12" s="258">
        <v>224.05678896984463</v>
      </c>
      <c r="AF12" s="258">
        <v>234.38712173498828</v>
      </c>
      <c r="AG12" s="258">
        <v>241.78312108044332</v>
      </c>
      <c r="AH12" s="258">
        <v>249.71948984927303</v>
      </c>
      <c r="AI12" s="258">
        <v>250.03884825801731</v>
      </c>
      <c r="AJ12" s="258">
        <v>273.09840394822885</v>
      </c>
      <c r="AK12" s="259">
        <v>0</v>
      </c>
      <c r="AL12" s="69"/>
      <c r="AM12" s="68"/>
      <c r="AO12" s="192" t="s">
        <v>4</v>
      </c>
      <c r="AP12" s="191" t="str">
        <f t="shared" si="0"/>
        <v/>
      </c>
      <c r="AQ12" s="191" t="str">
        <f t="shared" si="1"/>
        <v/>
      </c>
      <c r="AR12" s="191" t="str">
        <f t="shared" si="2"/>
        <v/>
      </c>
      <c r="AS12" s="191" t="str">
        <f t="shared" si="3"/>
        <v/>
      </c>
      <c r="AT12" s="191" t="str">
        <f t="shared" si="4"/>
        <v/>
      </c>
      <c r="AU12" s="191" t="str">
        <f t="shared" si="5"/>
        <v/>
      </c>
      <c r="AV12" s="191" t="str">
        <f t="shared" si="6"/>
        <v/>
      </c>
      <c r="AW12" s="191" t="str">
        <f t="shared" si="7"/>
        <v/>
      </c>
      <c r="AX12" s="191" t="str">
        <f t="shared" si="8"/>
        <v/>
      </c>
      <c r="AY12" s="191" t="str">
        <f t="shared" si="9"/>
        <v/>
      </c>
      <c r="AZ12" s="191" t="str">
        <f t="shared" si="10"/>
        <v/>
      </c>
      <c r="BA12" s="191" t="str">
        <f t="shared" si="11"/>
        <v/>
      </c>
      <c r="BB12" s="191" t="str">
        <f t="shared" si="12"/>
        <v/>
      </c>
      <c r="BC12" s="191" t="str">
        <f t="shared" si="13"/>
        <v/>
      </c>
      <c r="BD12" s="191" t="str">
        <f t="shared" si="14"/>
        <v/>
      </c>
      <c r="BE12" s="70"/>
      <c r="BG12" s="192" t="s">
        <v>4</v>
      </c>
      <c r="BH12" s="91" t="str">
        <f t="shared" si="15"/>
        <v/>
      </c>
      <c r="BI12" s="91" t="str">
        <f t="shared" si="16"/>
        <v/>
      </c>
      <c r="BJ12" s="91" t="str">
        <f t="shared" si="17"/>
        <v/>
      </c>
      <c r="BK12" s="91" t="str">
        <f t="shared" si="18"/>
        <v/>
      </c>
      <c r="BL12" s="91" t="str">
        <f t="shared" si="19"/>
        <v/>
      </c>
      <c r="BM12" s="91" t="str">
        <f t="shared" si="20"/>
        <v/>
      </c>
      <c r="BN12" s="91" t="str">
        <f t="shared" si="21"/>
        <v/>
      </c>
      <c r="BO12" s="91" t="str">
        <f t="shared" si="22"/>
        <v/>
      </c>
      <c r="BP12" s="91" t="str">
        <f t="shared" si="23"/>
        <v/>
      </c>
      <c r="BQ12" s="91" t="str">
        <f t="shared" si="24"/>
        <v/>
      </c>
      <c r="BR12" s="91" t="str">
        <f t="shared" si="25"/>
        <v/>
      </c>
      <c r="BS12" s="91" t="str">
        <f t="shared" si="26"/>
        <v/>
      </c>
      <c r="BT12" s="91" t="str">
        <f t="shared" si="27"/>
        <v/>
      </c>
      <c r="BU12" s="91" t="str">
        <f t="shared" si="28"/>
        <v/>
      </c>
      <c r="BV12" s="91" t="str">
        <f t="shared" si="29"/>
        <v/>
      </c>
    </row>
    <row r="13" spans="2:74" ht="14.25" customHeight="1" outlineLevel="2">
      <c r="B13" s="314"/>
      <c r="C13" s="53"/>
      <c r="D13" s="255" t="s">
        <v>5</v>
      </c>
      <c r="E13" s="256">
        <v>0</v>
      </c>
      <c r="F13" s="257">
        <v>32.742979018608985</v>
      </c>
      <c r="G13" s="257">
        <v>31.789300018066978</v>
      </c>
      <c r="H13" s="257">
        <v>26.436476570700311</v>
      </c>
      <c r="I13" s="257">
        <v>21.083653123333644</v>
      </c>
      <c r="J13" s="258">
        <v>18.163976957842831</v>
      </c>
      <c r="K13" s="258">
        <v>15.244300792352016</v>
      </c>
      <c r="L13" s="258">
        <v>12.614586802035326</v>
      </c>
      <c r="M13" s="258">
        <v>11.887115334849062</v>
      </c>
      <c r="N13" s="258">
        <v>11.449606042836923</v>
      </c>
      <c r="O13" s="258">
        <v>9.1608183342335519</v>
      </c>
      <c r="P13" s="258">
        <v>8.2447365008101965</v>
      </c>
      <c r="Q13" s="258">
        <v>6.1835523756076469</v>
      </c>
      <c r="R13" s="258">
        <v>0</v>
      </c>
      <c r="S13" s="259">
        <v>0</v>
      </c>
      <c r="T13" s="69"/>
      <c r="U13" s="62"/>
      <c r="V13" s="255" t="s">
        <v>5</v>
      </c>
      <c r="W13" s="256">
        <v>0</v>
      </c>
      <c r="X13" s="257">
        <v>0</v>
      </c>
      <c r="Y13" s="257">
        <v>89.421038695819547</v>
      </c>
      <c r="Z13" s="257">
        <v>150.07519251272925</v>
      </c>
      <c r="AA13" s="257">
        <v>193.94817678323122</v>
      </c>
      <c r="AB13" s="258">
        <v>246.88873285297453</v>
      </c>
      <c r="AC13" s="258">
        <v>260.53188426808265</v>
      </c>
      <c r="AD13" s="258">
        <v>275.04881923311689</v>
      </c>
      <c r="AE13" s="258">
        <v>286.86644224090224</v>
      </c>
      <c r="AF13" s="258">
        <v>300.0731165536742</v>
      </c>
      <c r="AG13" s="258">
        <v>309.52039310758136</v>
      </c>
      <c r="AH13" s="258">
        <v>319.65665277163703</v>
      </c>
      <c r="AI13" s="258">
        <v>320.06545162043847</v>
      </c>
      <c r="AJ13" s="258">
        <v>349.5831332030146</v>
      </c>
      <c r="AK13" s="259">
        <v>0</v>
      </c>
      <c r="AL13" s="69"/>
      <c r="AM13" s="68"/>
      <c r="AO13" s="192" t="s">
        <v>5</v>
      </c>
      <c r="AP13" s="191" t="str">
        <f t="shared" si="0"/>
        <v/>
      </c>
      <c r="AQ13" s="191" t="str">
        <f t="shared" si="1"/>
        <v/>
      </c>
      <c r="AR13" s="191" t="str">
        <f t="shared" si="2"/>
        <v/>
      </c>
      <c r="AS13" s="191" t="str">
        <f t="shared" si="3"/>
        <v/>
      </c>
      <c r="AT13" s="191" t="str">
        <f t="shared" si="4"/>
        <v/>
      </c>
      <c r="AU13" s="191" t="str">
        <f t="shared" si="5"/>
        <v/>
      </c>
      <c r="AV13" s="191" t="str">
        <f t="shared" si="6"/>
        <v/>
      </c>
      <c r="AW13" s="191" t="str">
        <f t="shared" si="7"/>
        <v/>
      </c>
      <c r="AX13" s="191" t="str">
        <f t="shared" si="8"/>
        <v/>
      </c>
      <c r="AY13" s="191" t="str">
        <f t="shared" si="9"/>
        <v/>
      </c>
      <c r="AZ13" s="191" t="str">
        <f t="shared" si="10"/>
        <v/>
      </c>
      <c r="BA13" s="191" t="str">
        <f t="shared" si="11"/>
        <v/>
      </c>
      <c r="BB13" s="191" t="str">
        <f t="shared" si="12"/>
        <v/>
      </c>
      <c r="BC13" s="191" t="str">
        <f t="shared" si="13"/>
        <v/>
      </c>
      <c r="BD13" s="191" t="str">
        <f t="shared" si="14"/>
        <v/>
      </c>
      <c r="BE13" s="70"/>
      <c r="BG13" s="192" t="s">
        <v>5</v>
      </c>
      <c r="BH13" s="91" t="str">
        <f t="shared" si="15"/>
        <v/>
      </c>
      <c r="BI13" s="91" t="str">
        <f t="shared" si="16"/>
        <v/>
      </c>
      <c r="BJ13" s="91" t="str">
        <f t="shared" si="17"/>
        <v/>
      </c>
      <c r="BK13" s="91" t="str">
        <f t="shared" si="18"/>
        <v/>
      </c>
      <c r="BL13" s="91" t="str">
        <f t="shared" si="19"/>
        <v/>
      </c>
      <c r="BM13" s="91" t="str">
        <f t="shared" si="20"/>
        <v/>
      </c>
      <c r="BN13" s="91" t="str">
        <f t="shared" si="21"/>
        <v/>
      </c>
      <c r="BO13" s="91" t="str">
        <f t="shared" si="22"/>
        <v/>
      </c>
      <c r="BP13" s="91" t="str">
        <f t="shared" si="23"/>
        <v/>
      </c>
      <c r="BQ13" s="91" t="str">
        <f t="shared" si="24"/>
        <v/>
      </c>
      <c r="BR13" s="91" t="str">
        <f t="shared" si="25"/>
        <v/>
      </c>
      <c r="BS13" s="91" t="str">
        <f t="shared" si="26"/>
        <v/>
      </c>
      <c r="BT13" s="91" t="str">
        <f t="shared" si="27"/>
        <v/>
      </c>
      <c r="BU13" s="91" t="str">
        <f t="shared" si="28"/>
        <v/>
      </c>
      <c r="BV13" s="91" t="str">
        <f t="shared" si="29"/>
        <v/>
      </c>
    </row>
    <row r="14" spans="2:74" ht="14.25" customHeight="1" outlineLevel="2">
      <c r="B14" s="314"/>
      <c r="C14" s="53"/>
      <c r="D14" s="255" t="s">
        <v>6</v>
      </c>
      <c r="E14" s="256">
        <v>0</v>
      </c>
      <c r="F14" s="257">
        <v>52.372058725272048</v>
      </c>
      <c r="G14" s="257">
        <v>50.8466589565748</v>
      </c>
      <c r="H14" s="257">
        <v>42.488297138126924</v>
      </c>
      <c r="I14" s="257">
        <v>34.129935319679049</v>
      </c>
      <c r="J14" s="258">
        <v>30.378412877901326</v>
      </c>
      <c r="K14" s="258">
        <v>26.626890436123595</v>
      </c>
      <c r="L14" s="258">
        <v>22.875367994345861</v>
      </c>
      <c r="M14" s="258">
        <v>20.488925519248561</v>
      </c>
      <c r="N14" s="258">
        <v>18.102483044151256</v>
      </c>
      <c r="O14" s="258">
        <v>14.82336895554235</v>
      </c>
      <c r="P14" s="258">
        <v>13.341032059988114</v>
      </c>
      <c r="Q14" s="258">
        <v>10.005774044991085</v>
      </c>
      <c r="R14" s="258">
        <v>0</v>
      </c>
      <c r="S14" s="259">
        <v>0</v>
      </c>
      <c r="T14" s="69"/>
      <c r="U14" s="62"/>
      <c r="V14" s="255" t="s">
        <v>6</v>
      </c>
      <c r="W14" s="256">
        <v>0</v>
      </c>
      <c r="X14" s="257">
        <v>0</v>
      </c>
      <c r="Y14" s="257">
        <v>109.10113019849119</v>
      </c>
      <c r="Z14" s="257">
        <v>184.82363142369795</v>
      </c>
      <c r="AA14" s="257">
        <v>240.9134387509236</v>
      </c>
      <c r="AB14" s="258">
        <v>309.27063410930793</v>
      </c>
      <c r="AC14" s="258">
        <v>325.94205105680874</v>
      </c>
      <c r="AD14" s="258">
        <v>343.61464027837184</v>
      </c>
      <c r="AE14" s="258">
        <v>358.25826619599673</v>
      </c>
      <c r="AF14" s="258">
        <v>374.61870992908547</v>
      </c>
      <c r="AG14" s="258">
        <v>386.26739115637901</v>
      </c>
      <c r="AH14" s="258">
        <v>398.75718614343276</v>
      </c>
      <c r="AI14" s="258">
        <v>399.26714417882272</v>
      </c>
      <c r="AJ14" s="258">
        <v>436.0891140871251</v>
      </c>
      <c r="AK14" s="259">
        <v>0</v>
      </c>
      <c r="AL14" s="69"/>
      <c r="AM14" s="68"/>
      <c r="AO14" s="192" t="s">
        <v>6</v>
      </c>
      <c r="AP14" s="191" t="str">
        <f t="shared" si="0"/>
        <v/>
      </c>
      <c r="AQ14" s="191" t="str">
        <f t="shared" si="1"/>
        <v/>
      </c>
      <c r="AR14" s="191" t="str">
        <f t="shared" si="2"/>
        <v/>
      </c>
      <c r="AS14" s="191" t="str">
        <f t="shared" si="3"/>
        <v/>
      </c>
      <c r="AT14" s="191" t="str">
        <f t="shared" si="4"/>
        <v/>
      </c>
      <c r="AU14" s="191" t="str">
        <f t="shared" si="5"/>
        <v/>
      </c>
      <c r="AV14" s="191" t="str">
        <f t="shared" si="6"/>
        <v/>
      </c>
      <c r="AW14" s="191" t="str">
        <f t="shared" si="7"/>
        <v/>
      </c>
      <c r="AX14" s="191" t="str">
        <f t="shared" si="8"/>
        <v/>
      </c>
      <c r="AY14" s="191" t="str">
        <f t="shared" si="9"/>
        <v/>
      </c>
      <c r="AZ14" s="191" t="str">
        <f t="shared" si="10"/>
        <v/>
      </c>
      <c r="BA14" s="191" t="str">
        <f t="shared" si="11"/>
        <v/>
      </c>
      <c r="BB14" s="191" t="str">
        <f t="shared" si="12"/>
        <v/>
      </c>
      <c r="BC14" s="191" t="str">
        <f t="shared" si="13"/>
        <v/>
      </c>
      <c r="BD14" s="191" t="str">
        <f t="shared" si="14"/>
        <v/>
      </c>
      <c r="BE14" s="70"/>
      <c r="BG14" s="192" t="s">
        <v>6</v>
      </c>
      <c r="BH14" s="91" t="str">
        <f t="shared" si="15"/>
        <v/>
      </c>
      <c r="BI14" s="91" t="str">
        <f t="shared" si="16"/>
        <v/>
      </c>
      <c r="BJ14" s="91" t="str">
        <f t="shared" si="17"/>
        <v/>
      </c>
      <c r="BK14" s="91" t="str">
        <f t="shared" si="18"/>
        <v/>
      </c>
      <c r="BL14" s="91" t="str">
        <f t="shared" si="19"/>
        <v/>
      </c>
      <c r="BM14" s="91" t="str">
        <f t="shared" si="20"/>
        <v/>
      </c>
      <c r="BN14" s="91" t="str">
        <f t="shared" si="21"/>
        <v/>
      </c>
      <c r="BO14" s="91" t="str">
        <f t="shared" si="22"/>
        <v/>
      </c>
      <c r="BP14" s="91" t="str">
        <f t="shared" si="23"/>
        <v/>
      </c>
      <c r="BQ14" s="91" t="str">
        <f t="shared" si="24"/>
        <v/>
      </c>
      <c r="BR14" s="91" t="str">
        <f t="shared" si="25"/>
        <v/>
      </c>
      <c r="BS14" s="91" t="str">
        <f t="shared" si="26"/>
        <v/>
      </c>
      <c r="BT14" s="91" t="str">
        <f t="shared" si="27"/>
        <v/>
      </c>
      <c r="BU14" s="91" t="str">
        <f t="shared" si="28"/>
        <v/>
      </c>
      <c r="BV14" s="91" t="str">
        <f t="shared" si="29"/>
        <v/>
      </c>
    </row>
    <row r="15" spans="2:74" ht="14.25" customHeight="1" outlineLevel="2">
      <c r="B15" s="314"/>
      <c r="C15" s="53"/>
      <c r="D15" s="255" t="s">
        <v>7</v>
      </c>
      <c r="E15" s="256">
        <v>0</v>
      </c>
      <c r="F15" s="257">
        <v>80.278281304156963</v>
      </c>
      <c r="G15" s="257">
        <v>77.940078936074727</v>
      </c>
      <c r="H15" s="257">
        <v>65.493902937683899</v>
      </c>
      <c r="I15" s="257">
        <v>53.047726939293071</v>
      </c>
      <c r="J15" s="258">
        <v>48.358890850596524</v>
      </c>
      <c r="K15" s="258">
        <v>43.670054761899969</v>
      </c>
      <c r="L15" s="258">
        <v>38.981218673203429</v>
      </c>
      <c r="M15" s="258">
        <v>33.280192931468562</v>
      </c>
      <c r="N15" s="258">
        <v>27.579167189733692</v>
      </c>
      <c r="O15" s="258">
        <v>22.611298596768986</v>
      </c>
      <c r="P15" s="258">
        <v>20.350168737092087</v>
      </c>
      <c r="Q15" s="258">
        <v>15.262626552819064</v>
      </c>
      <c r="R15" s="258">
        <v>0</v>
      </c>
      <c r="S15" s="259">
        <v>0</v>
      </c>
      <c r="T15" s="69"/>
      <c r="U15" s="62"/>
      <c r="V15" s="255" t="s">
        <v>7</v>
      </c>
      <c r="W15" s="256">
        <v>0</v>
      </c>
      <c r="X15" s="257">
        <v>0</v>
      </c>
      <c r="Y15" s="257">
        <v>120.79932254541455</v>
      </c>
      <c r="Z15" s="257">
        <v>207.6793781334807</v>
      </c>
      <c r="AA15" s="257">
        <v>273.7756067916747</v>
      </c>
      <c r="AB15" s="258">
        <v>372.59995505475774</v>
      </c>
      <c r="AC15" s="258">
        <v>398.76493503910035</v>
      </c>
      <c r="AD15" s="258">
        <v>419.7537724287331</v>
      </c>
      <c r="AE15" s="258">
        <v>437.38880304914551</v>
      </c>
      <c r="AF15" s="258">
        <v>457.08251452723681</v>
      </c>
      <c r="AG15" s="258">
        <v>470.98899380243603</v>
      </c>
      <c r="AH15" s="258">
        <v>485.8823871459125</v>
      </c>
      <c r="AI15" s="258">
        <v>486.50376686316827</v>
      </c>
      <c r="AJ15" s="258">
        <v>531.37103762383981</v>
      </c>
      <c r="AK15" s="259">
        <v>0</v>
      </c>
      <c r="AL15" s="69"/>
      <c r="AM15" s="68"/>
      <c r="AO15" s="192" t="s">
        <v>7</v>
      </c>
      <c r="AP15" s="191" t="str">
        <f t="shared" si="0"/>
        <v/>
      </c>
      <c r="AQ15" s="191" t="str">
        <f t="shared" si="1"/>
        <v/>
      </c>
      <c r="AR15" s="191" t="str">
        <f t="shared" si="2"/>
        <v/>
      </c>
      <c r="AS15" s="191" t="str">
        <f t="shared" si="3"/>
        <v/>
      </c>
      <c r="AT15" s="191" t="str">
        <f t="shared" si="4"/>
        <v/>
      </c>
      <c r="AU15" s="191" t="str">
        <f t="shared" si="5"/>
        <v/>
      </c>
      <c r="AV15" s="191" t="str">
        <f t="shared" si="6"/>
        <v/>
      </c>
      <c r="AW15" s="191" t="str">
        <f t="shared" si="7"/>
        <v/>
      </c>
      <c r="AX15" s="191" t="str">
        <f t="shared" si="8"/>
        <v/>
      </c>
      <c r="AY15" s="191" t="str">
        <f t="shared" si="9"/>
        <v/>
      </c>
      <c r="AZ15" s="191" t="str">
        <f t="shared" si="10"/>
        <v/>
      </c>
      <c r="BA15" s="191" t="str">
        <f t="shared" si="11"/>
        <v/>
      </c>
      <c r="BB15" s="191" t="str">
        <f t="shared" si="12"/>
        <v/>
      </c>
      <c r="BC15" s="191" t="str">
        <f t="shared" si="13"/>
        <v/>
      </c>
      <c r="BD15" s="191" t="str">
        <f t="shared" si="14"/>
        <v/>
      </c>
      <c r="BE15" s="70"/>
      <c r="BG15" s="192" t="s">
        <v>7</v>
      </c>
      <c r="BH15" s="91" t="str">
        <f t="shared" si="15"/>
        <v/>
      </c>
      <c r="BI15" s="91" t="str">
        <f t="shared" si="16"/>
        <v/>
      </c>
      <c r="BJ15" s="91" t="str">
        <f t="shared" si="17"/>
        <v/>
      </c>
      <c r="BK15" s="91" t="str">
        <f t="shared" si="18"/>
        <v/>
      </c>
      <c r="BL15" s="91" t="str">
        <f t="shared" si="19"/>
        <v/>
      </c>
      <c r="BM15" s="91" t="str">
        <f t="shared" si="20"/>
        <v/>
      </c>
      <c r="BN15" s="91" t="str">
        <f t="shared" si="21"/>
        <v/>
      </c>
      <c r="BO15" s="91" t="str">
        <f t="shared" si="22"/>
        <v/>
      </c>
      <c r="BP15" s="91" t="str">
        <f t="shared" si="23"/>
        <v/>
      </c>
      <c r="BQ15" s="91" t="str">
        <f t="shared" si="24"/>
        <v/>
      </c>
      <c r="BR15" s="91" t="str">
        <f t="shared" si="25"/>
        <v/>
      </c>
      <c r="BS15" s="91" t="str">
        <f t="shared" si="26"/>
        <v/>
      </c>
      <c r="BT15" s="91" t="str">
        <f t="shared" si="27"/>
        <v/>
      </c>
      <c r="BU15" s="91" t="str">
        <f t="shared" si="28"/>
        <v/>
      </c>
      <c r="BV15" s="91" t="str">
        <f t="shared" si="29"/>
        <v/>
      </c>
    </row>
    <row r="16" spans="2:74" ht="14.25" customHeight="1" outlineLevel="2">
      <c r="B16" s="314"/>
      <c r="C16" s="53"/>
      <c r="D16" s="255" t="s">
        <v>8</v>
      </c>
      <c r="E16" s="256">
        <v>0</v>
      </c>
      <c r="F16" s="257">
        <v>118.35706267375119</v>
      </c>
      <c r="G16" s="257">
        <v>114.90976958616618</v>
      </c>
      <c r="H16" s="257">
        <v>97.173329019493437</v>
      </c>
      <c r="I16" s="257">
        <v>78.20390229548488</v>
      </c>
      <c r="J16" s="258">
        <v>69.769232049323819</v>
      </c>
      <c r="K16" s="258">
        <v>66.004765889750928</v>
      </c>
      <c r="L16" s="258">
        <v>61.472759113987806</v>
      </c>
      <c r="M16" s="258">
        <v>51.042440504608741</v>
      </c>
      <c r="N16" s="258">
        <v>40.612121895229691</v>
      </c>
      <c r="O16" s="258">
        <v>32.689741959964742</v>
      </c>
      <c r="P16" s="258">
        <v>29.420767763968268</v>
      </c>
      <c r="Q16" s="258">
        <v>22.0655758229762</v>
      </c>
      <c r="R16" s="258">
        <v>0</v>
      </c>
      <c r="S16" s="259">
        <v>0</v>
      </c>
      <c r="T16" s="69"/>
      <c r="U16" s="62"/>
      <c r="V16" s="255" t="s">
        <v>8</v>
      </c>
      <c r="W16" s="256">
        <v>0</v>
      </c>
      <c r="X16" s="257">
        <v>0</v>
      </c>
      <c r="Y16" s="257">
        <v>171.23427282505358</v>
      </c>
      <c r="Z16" s="257">
        <v>228.37708602394909</v>
      </c>
      <c r="AA16" s="257">
        <v>304.20746450718724</v>
      </c>
      <c r="AB16" s="258">
        <v>418.76030632181835</v>
      </c>
      <c r="AC16" s="258">
        <v>478.01222709495681</v>
      </c>
      <c r="AD16" s="258">
        <v>502.38022054328303</v>
      </c>
      <c r="AE16" s="258">
        <v>523.06902191010909</v>
      </c>
      <c r="AF16" s="258">
        <v>546.15950995924845</v>
      </c>
      <c r="AG16" s="258">
        <v>562.27345960442506</v>
      </c>
      <c r="AH16" s="258">
        <v>579.50384914636288</v>
      </c>
      <c r="AI16" s="258">
        <v>580.24495840954569</v>
      </c>
      <c r="AJ16" s="258">
        <v>633.75740667759351</v>
      </c>
      <c r="AK16" s="259">
        <v>0</v>
      </c>
      <c r="AL16" s="69"/>
      <c r="AM16" s="68"/>
      <c r="AO16" s="192" t="s">
        <v>8</v>
      </c>
      <c r="AP16" s="191" t="str">
        <f t="shared" si="0"/>
        <v/>
      </c>
      <c r="AQ16" s="191" t="str">
        <f t="shared" si="1"/>
        <v/>
      </c>
      <c r="AR16" s="191" t="str">
        <f t="shared" si="2"/>
        <v/>
      </c>
      <c r="AS16" s="191" t="str">
        <f t="shared" si="3"/>
        <v/>
      </c>
      <c r="AT16" s="191" t="str">
        <f t="shared" si="4"/>
        <v/>
      </c>
      <c r="AU16" s="191" t="str">
        <f t="shared" si="5"/>
        <v/>
      </c>
      <c r="AV16" s="191" t="str">
        <f t="shared" si="6"/>
        <v/>
      </c>
      <c r="AW16" s="191" t="str">
        <f t="shared" si="7"/>
        <v/>
      </c>
      <c r="AX16" s="191" t="str">
        <f t="shared" si="8"/>
        <v/>
      </c>
      <c r="AY16" s="191" t="str">
        <f t="shared" si="9"/>
        <v/>
      </c>
      <c r="AZ16" s="191" t="str">
        <f t="shared" si="10"/>
        <v/>
      </c>
      <c r="BA16" s="191" t="str">
        <f t="shared" si="11"/>
        <v/>
      </c>
      <c r="BB16" s="191" t="str">
        <f t="shared" si="12"/>
        <v/>
      </c>
      <c r="BC16" s="191" t="str">
        <f t="shared" si="13"/>
        <v/>
      </c>
      <c r="BD16" s="191" t="str">
        <f t="shared" si="14"/>
        <v/>
      </c>
      <c r="BE16" s="70"/>
      <c r="BG16" s="192" t="s">
        <v>8</v>
      </c>
      <c r="BH16" s="91" t="str">
        <f t="shared" si="15"/>
        <v/>
      </c>
      <c r="BI16" s="91" t="str">
        <f t="shared" si="16"/>
        <v/>
      </c>
      <c r="BJ16" s="91" t="str">
        <f t="shared" si="17"/>
        <v/>
      </c>
      <c r="BK16" s="91" t="str">
        <f t="shared" si="18"/>
        <v/>
      </c>
      <c r="BL16" s="91" t="str">
        <f t="shared" si="19"/>
        <v/>
      </c>
      <c r="BM16" s="91" t="str">
        <f t="shared" si="20"/>
        <v/>
      </c>
      <c r="BN16" s="91" t="str">
        <f t="shared" si="21"/>
        <v/>
      </c>
      <c r="BO16" s="91" t="str">
        <f t="shared" si="22"/>
        <v/>
      </c>
      <c r="BP16" s="91" t="str">
        <f t="shared" si="23"/>
        <v/>
      </c>
      <c r="BQ16" s="91" t="str">
        <f t="shared" si="24"/>
        <v/>
      </c>
      <c r="BR16" s="91" t="str">
        <f t="shared" si="25"/>
        <v/>
      </c>
      <c r="BS16" s="91" t="str">
        <f t="shared" si="26"/>
        <v/>
      </c>
      <c r="BT16" s="91" t="str">
        <f t="shared" si="27"/>
        <v/>
      </c>
      <c r="BU16" s="91" t="str">
        <f t="shared" si="28"/>
        <v/>
      </c>
      <c r="BV16" s="91" t="str">
        <f t="shared" si="29"/>
        <v/>
      </c>
    </row>
    <row r="17" spans="2:74" ht="14.25" customHeight="1" outlineLevel="2">
      <c r="B17" s="314"/>
      <c r="C17" s="53"/>
      <c r="D17" s="255" t="s">
        <v>9</v>
      </c>
      <c r="E17" s="256">
        <v>0</v>
      </c>
      <c r="F17" s="257">
        <v>168.39007734373422</v>
      </c>
      <c r="G17" s="257">
        <v>163.48551198420796</v>
      </c>
      <c r="H17" s="257">
        <v>139.22221753682518</v>
      </c>
      <c r="I17" s="257">
        <v>114.95892308944239</v>
      </c>
      <c r="J17" s="258">
        <v>102.70601612796291</v>
      </c>
      <c r="K17" s="258">
        <v>96.623795914820221</v>
      </c>
      <c r="L17" s="258">
        <v>90.16155953813076</v>
      </c>
      <c r="M17" s="258">
        <v>74.160440476695413</v>
      </c>
      <c r="N17" s="258">
        <v>57.965692890726793</v>
      </c>
      <c r="O17" s="258">
        <v>48.011239697733302</v>
      </c>
      <c r="P17" s="258">
        <v>43.210115727959973</v>
      </c>
      <c r="Q17" s="258">
        <v>32.407586795969976</v>
      </c>
      <c r="R17" s="258">
        <v>0</v>
      </c>
      <c r="S17" s="259">
        <v>0</v>
      </c>
      <c r="T17" s="69"/>
      <c r="U17" s="62"/>
      <c r="V17" s="255" t="s">
        <v>9</v>
      </c>
      <c r="W17" s="256">
        <v>0</v>
      </c>
      <c r="X17" s="257">
        <v>0</v>
      </c>
      <c r="Y17" s="257">
        <v>180.46950969858977</v>
      </c>
      <c r="Z17" s="257">
        <v>245.82623953458997</v>
      </c>
      <c r="AA17" s="257">
        <v>330.70918339871923</v>
      </c>
      <c r="AB17" s="258">
        <v>459.65470594996719</v>
      </c>
      <c r="AC17" s="258">
        <v>527.24294309004745</v>
      </c>
      <c r="AD17" s="258">
        <v>590.1415429343815</v>
      </c>
      <c r="AE17" s="258">
        <v>613.83363146340878</v>
      </c>
      <c r="AF17" s="258">
        <v>640.25840549409986</v>
      </c>
      <c r="AG17" s="258">
        <v>658.41774283005714</v>
      </c>
      <c r="AH17" s="258">
        <v>677.79783884544054</v>
      </c>
      <c r="AI17" s="258">
        <v>678.66465320340126</v>
      </c>
      <c r="AJ17" s="258">
        <v>700</v>
      </c>
      <c r="AK17" s="259">
        <v>0</v>
      </c>
      <c r="AL17" s="69"/>
      <c r="AM17" s="68"/>
      <c r="AO17" s="192" t="s">
        <v>9</v>
      </c>
      <c r="AP17" s="191" t="str">
        <f t="shared" si="0"/>
        <v/>
      </c>
      <c r="AQ17" s="191" t="str">
        <f t="shared" si="1"/>
        <v/>
      </c>
      <c r="AR17" s="191" t="str">
        <f t="shared" si="2"/>
        <v/>
      </c>
      <c r="AS17" s="191" t="str">
        <f t="shared" si="3"/>
        <v/>
      </c>
      <c r="AT17" s="191" t="str">
        <f t="shared" si="4"/>
        <v/>
      </c>
      <c r="AU17" s="191" t="str">
        <f t="shared" si="5"/>
        <v/>
      </c>
      <c r="AV17" s="191" t="str">
        <f t="shared" si="6"/>
        <v/>
      </c>
      <c r="AW17" s="191" t="str">
        <f t="shared" si="7"/>
        <v/>
      </c>
      <c r="AX17" s="191" t="str">
        <f t="shared" si="8"/>
        <v/>
      </c>
      <c r="AY17" s="191" t="str">
        <f t="shared" si="9"/>
        <v/>
      </c>
      <c r="AZ17" s="191" t="str">
        <f t="shared" si="10"/>
        <v/>
      </c>
      <c r="BA17" s="191" t="str">
        <f t="shared" si="11"/>
        <v/>
      </c>
      <c r="BB17" s="191" t="str">
        <f t="shared" si="12"/>
        <v/>
      </c>
      <c r="BC17" s="191" t="str">
        <f t="shared" si="13"/>
        <v/>
      </c>
      <c r="BD17" s="191" t="str">
        <f t="shared" si="14"/>
        <v/>
      </c>
      <c r="BE17" s="70"/>
      <c r="BG17" s="192" t="s">
        <v>9</v>
      </c>
      <c r="BH17" s="91" t="str">
        <f t="shared" si="15"/>
        <v/>
      </c>
      <c r="BI17" s="91" t="str">
        <f t="shared" si="16"/>
        <v/>
      </c>
      <c r="BJ17" s="91" t="str">
        <f t="shared" si="17"/>
        <v/>
      </c>
      <c r="BK17" s="91" t="str">
        <f t="shared" si="18"/>
        <v/>
      </c>
      <c r="BL17" s="91" t="str">
        <f t="shared" si="19"/>
        <v/>
      </c>
      <c r="BM17" s="91" t="str">
        <f t="shared" si="20"/>
        <v/>
      </c>
      <c r="BN17" s="91" t="str">
        <f t="shared" si="21"/>
        <v/>
      </c>
      <c r="BO17" s="91" t="str">
        <f t="shared" si="22"/>
        <v/>
      </c>
      <c r="BP17" s="91" t="str">
        <f t="shared" si="23"/>
        <v/>
      </c>
      <c r="BQ17" s="91" t="str">
        <f t="shared" si="24"/>
        <v/>
      </c>
      <c r="BR17" s="91" t="str">
        <f t="shared" si="25"/>
        <v/>
      </c>
      <c r="BS17" s="91" t="str">
        <f t="shared" si="26"/>
        <v/>
      </c>
      <c r="BT17" s="91" t="str">
        <f t="shared" si="27"/>
        <v/>
      </c>
      <c r="BU17" s="91" t="str">
        <f t="shared" si="28"/>
        <v/>
      </c>
      <c r="BV17" s="91" t="str">
        <f t="shared" si="29"/>
        <v/>
      </c>
    </row>
    <row r="18" spans="2:74" ht="14.25" customHeight="1" outlineLevel="2">
      <c r="B18" s="314"/>
      <c r="C18" s="53"/>
      <c r="D18" s="255" t="s">
        <v>10</v>
      </c>
      <c r="E18" s="256">
        <v>0</v>
      </c>
      <c r="F18" s="257">
        <v>231.87716613099008</v>
      </c>
      <c r="G18" s="257">
        <v>223.24252996914922</v>
      </c>
      <c r="H18" s="257">
        <v>189.69484682934217</v>
      </c>
      <c r="I18" s="257">
        <v>152.91376513738652</v>
      </c>
      <c r="J18" s="258">
        <v>136.37636115648067</v>
      </c>
      <c r="K18" s="258">
        <v>127.37396487824404</v>
      </c>
      <c r="L18" s="258">
        <v>117.92852428441752</v>
      </c>
      <c r="M18" s="258">
        <v>102.44747264838689</v>
      </c>
      <c r="N18" s="258">
        <v>79.04517622078049</v>
      </c>
      <c r="O18" s="258">
        <v>63.236140976624398</v>
      </c>
      <c r="P18" s="258">
        <v>56.912526878961962</v>
      </c>
      <c r="Q18" s="258">
        <v>42.684395159221474</v>
      </c>
      <c r="R18" s="258">
        <v>0</v>
      </c>
      <c r="S18" s="259">
        <v>0</v>
      </c>
      <c r="T18" s="69"/>
      <c r="U18" s="62"/>
      <c r="V18" s="255" t="s">
        <v>10</v>
      </c>
      <c r="W18" s="256">
        <v>0</v>
      </c>
      <c r="X18" s="257">
        <v>0</v>
      </c>
      <c r="Y18" s="257">
        <v>185.60064993108929</v>
      </c>
      <c r="Z18" s="257">
        <v>258.95749221742625</v>
      </c>
      <c r="AA18" s="257">
        <v>351.81866514231433</v>
      </c>
      <c r="AB18" s="258">
        <v>493.03965309329453</v>
      </c>
      <c r="AC18" s="258">
        <v>555.36392430066462</v>
      </c>
      <c r="AD18" s="258">
        <v>644.19635154684545</v>
      </c>
      <c r="AE18" s="258">
        <v>700</v>
      </c>
      <c r="AF18" s="258">
        <v>700</v>
      </c>
      <c r="AG18" s="258">
        <v>700</v>
      </c>
      <c r="AH18" s="258">
        <v>700</v>
      </c>
      <c r="AI18" s="258">
        <v>700</v>
      </c>
      <c r="AJ18" s="258">
        <v>700</v>
      </c>
      <c r="AK18" s="259">
        <v>0</v>
      </c>
      <c r="AL18" s="69"/>
      <c r="AM18" s="68"/>
      <c r="AO18" s="192" t="s">
        <v>10</v>
      </c>
      <c r="AP18" s="191" t="str">
        <f t="shared" si="0"/>
        <v/>
      </c>
      <c r="AQ18" s="191" t="str">
        <f t="shared" si="1"/>
        <v/>
      </c>
      <c r="AR18" s="191" t="str">
        <f t="shared" si="2"/>
        <v/>
      </c>
      <c r="AS18" s="191" t="str">
        <f t="shared" si="3"/>
        <v/>
      </c>
      <c r="AT18" s="191" t="str">
        <f t="shared" si="4"/>
        <v/>
      </c>
      <c r="AU18" s="191" t="str">
        <f t="shared" si="5"/>
        <v/>
      </c>
      <c r="AV18" s="191" t="str">
        <f t="shared" si="6"/>
        <v/>
      </c>
      <c r="AW18" s="191" t="str">
        <f t="shared" si="7"/>
        <v/>
      </c>
      <c r="AX18" s="191" t="str">
        <f t="shared" si="8"/>
        <v/>
      </c>
      <c r="AY18" s="191" t="str">
        <f t="shared" si="9"/>
        <v/>
      </c>
      <c r="AZ18" s="191" t="str">
        <f t="shared" si="10"/>
        <v/>
      </c>
      <c r="BA18" s="191" t="str">
        <f t="shared" si="11"/>
        <v/>
      </c>
      <c r="BB18" s="191" t="str">
        <f t="shared" si="12"/>
        <v/>
      </c>
      <c r="BC18" s="191" t="str">
        <f t="shared" si="13"/>
        <v/>
      </c>
      <c r="BD18" s="191" t="str">
        <f t="shared" si="14"/>
        <v/>
      </c>
      <c r="BE18" s="70"/>
      <c r="BG18" s="192" t="s">
        <v>10</v>
      </c>
      <c r="BH18" s="91" t="str">
        <f t="shared" si="15"/>
        <v/>
      </c>
      <c r="BI18" s="91" t="str">
        <f t="shared" si="16"/>
        <v/>
      </c>
      <c r="BJ18" s="91" t="str">
        <f t="shared" si="17"/>
        <v/>
      </c>
      <c r="BK18" s="91" t="str">
        <f t="shared" si="18"/>
        <v/>
      </c>
      <c r="BL18" s="91" t="str">
        <f t="shared" si="19"/>
        <v/>
      </c>
      <c r="BM18" s="91" t="str">
        <f t="shared" si="20"/>
        <v/>
      </c>
      <c r="BN18" s="91" t="str">
        <f t="shared" si="21"/>
        <v/>
      </c>
      <c r="BO18" s="91" t="str">
        <f t="shared" si="22"/>
        <v/>
      </c>
      <c r="BP18" s="91" t="str">
        <f t="shared" si="23"/>
        <v/>
      </c>
      <c r="BQ18" s="91" t="str">
        <f t="shared" si="24"/>
        <v/>
      </c>
      <c r="BR18" s="91" t="str">
        <f t="shared" si="25"/>
        <v/>
      </c>
      <c r="BS18" s="91" t="str">
        <f t="shared" si="26"/>
        <v/>
      </c>
      <c r="BT18" s="91" t="str">
        <f t="shared" si="27"/>
        <v/>
      </c>
      <c r="BU18" s="91" t="str">
        <f t="shared" si="28"/>
        <v/>
      </c>
      <c r="BV18" s="91" t="str">
        <f t="shared" si="29"/>
        <v/>
      </c>
    </row>
    <row r="19" spans="2:74" ht="14.25" customHeight="1" outlineLevel="2">
      <c r="B19" s="314"/>
      <c r="C19" s="53"/>
      <c r="D19" s="255" t="s">
        <v>11</v>
      </c>
      <c r="E19" s="256">
        <v>0</v>
      </c>
      <c r="F19" s="257">
        <v>309.87794783807527</v>
      </c>
      <c r="G19" s="257">
        <v>279.06878736821938</v>
      </c>
      <c r="H19" s="257">
        <v>240.40256344297288</v>
      </c>
      <c r="I19" s="257">
        <v>196.27257910345963</v>
      </c>
      <c r="J19" s="258">
        <v>174.81715032696516</v>
      </c>
      <c r="K19" s="258">
        <v>161.85761993830502</v>
      </c>
      <c r="L19" s="258">
        <v>148.43208636811698</v>
      </c>
      <c r="M19" s="258">
        <v>128.46616905246239</v>
      </c>
      <c r="N19" s="258">
        <v>99.985470083101802</v>
      </c>
      <c r="O19" s="258">
        <v>79.98837606648145</v>
      </c>
      <c r="P19" s="258">
        <v>71.989538459833312</v>
      </c>
      <c r="Q19" s="258">
        <v>53.992153844874984</v>
      </c>
      <c r="R19" s="258">
        <v>0</v>
      </c>
      <c r="S19" s="259">
        <v>0</v>
      </c>
      <c r="T19" s="69"/>
      <c r="U19" s="62"/>
      <c r="V19" s="255" t="s">
        <v>11</v>
      </c>
      <c r="W19" s="256">
        <v>0</v>
      </c>
      <c r="X19" s="257">
        <v>0</v>
      </c>
      <c r="Y19" s="257">
        <v>207.9502330101609</v>
      </c>
      <c r="Z19" s="257">
        <v>296.76253584800844</v>
      </c>
      <c r="AA19" s="257">
        <v>403.70221610414535</v>
      </c>
      <c r="AB19" s="258">
        <v>566.97058140707759</v>
      </c>
      <c r="AC19" s="258">
        <v>623.18743801764276</v>
      </c>
      <c r="AD19" s="258">
        <v>700</v>
      </c>
      <c r="AE19" s="258">
        <v>700</v>
      </c>
      <c r="AF19" s="258">
        <v>700</v>
      </c>
      <c r="AG19" s="258">
        <v>700</v>
      </c>
      <c r="AH19" s="258">
        <v>700</v>
      </c>
      <c r="AI19" s="258">
        <v>700</v>
      </c>
      <c r="AJ19" s="258">
        <v>700</v>
      </c>
      <c r="AK19" s="259">
        <v>0</v>
      </c>
      <c r="AL19" s="69"/>
      <c r="AM19" s="68"/>
      <c r="AO19" s="192" t="s">
        <v>11</v>
      </c>
      <c r="AP19" s="191" t="str">
        <f t="shared" si="0"/>
        <v/>
      </c>
      <c r="AQ19" s="191" t="str">
        <f t="shared" si="1"/>
        <v/>
      </c>
      <c r="AR19" s="191" t="str">
        <f t="shared" si="2"/>
        <v/>
      </c>
      <c r="AS19" s="191" t="str">
        <f t="shared" si="3"/>
        <v/>
      </c>
      <c r="AT19" s="191" t="str">
        <f t="shared" si="4"/>
        <v/>
      </c>
      <c r="AU19" s="191" t="str">
        <f t="shared" si="5"/>
        <v/>
      </c>
      <c r="AV19" s="191" t="str">
        <f t="shared" si="6"/>
        <v/>
      </c>
      <c r="AW19" s="191" t="str">
        <f t="shared" si="7"/>
        <v/>
      </c>
      <c r="AX19" s="191" t="str">
        <f t="shared" si="8"/>
        <v/>
      </c>
      <c r="AY19" s="191" t="str">
        <f t="shared" si="9"/>
        <v/>
      </c>
      <c r="AZ19" s="191" t="str">
        <f t="shared" si="10"/>
        <v/>
      </c>
      <c r="BA19" s="191" t="str">
        <f t="shared" si="11"/>
        <v/>
      </c>
      <c r="BB19" s="191" t="str">
        <f t="shared" si="12"/>
        <v/>
      </c>
      <c r="BC19" s="191" t="str">
        <f t="shared" si="13"/>
        <v/>
      </c>
      <c r="BD19" s="191" t="str">
        <f t="shared" si="14"/>
        <v/>
      </c>
      <c r="BE19" s="70"/>
      <c r="BG19" s="192" t="s">
        <v>11</v>
      </c>
      <c r="BH19" s="91" t="str">
        <f t="shared" si="15"/>
        <v/>
      </c>
      <c r="BI19" s="91" t="str">
        <f t="shared" si="16"/>
        <v/>
      </c>
      <c r="BJ19" s="91" t="str">
        <f t="shared" si="17"/>
        <v/>
      </c>
      <c r="BK19" s="91" t="str">
        <f t="shared" si="18"/>
        <v/>
      </c>
      <c r="BL19" s="91" t="str">
        <f t="shared" si="19"/>
        <v/>
      </c>
      <c r="BM19" s="91" t="str">
        <f t="shared" si="20"/>
        <v/>
      </c>
      <c r="BN19" s="91" t="str">
        <f t="shared" si="21"/>
        <v/>
      </c>
      <c r="BO19" s="91" t="str">
        <f t="shared" si="22"/>
        <v/>
      </c>
      <c r="BP19" s="91" t="str">
        <f t="shared" si="23"/>
        <v/>
      </c>
      <c r="BQ19" s="91" t="str">
        <f t="shared" si="24"/>
        <v/>
      </c>
      <c r="BR19" s="91" t="str">
        <f t="shared" si="25"/>
        <v/>
      </c>
      <c r="BS19" s="91" t="str">
        <f t="shared" si="26"/>
        <v/>
      </c>
      <c r="BT19" s="91" t="str">
        <f t="shared" si="27"/>
        <v/>
      </c>
      <c r="BU19" s="91" t="str">
        <f t="shared" si="28"/>
        <v/>
      </c>
      <c r="BV19" s="91" t="str">
        <f t="shared" si="29"/>
        <v/>
      </c>
    </row>
    <row r="20" spans="2:74" ht="14.25" customHeight="1" outlineLevel="2">
      <c r="B20" s="314"/>
      <c r="C20" s="53"/>
      <c r="D20" s="255" t="s">
        <v>12</v>
      </c>
      <c r="E20" s="256">
        <v>0</v>
      </c>
      <c r="F20" s="257">
        <v>402.8825842076443</v>
      </c>
      <c r="G20" s="257">
        <v>379.80357746438347</v>
      </c>
      <c r="H20" s="257">
        <v>331.95883460584128</v>
      </c>
      <c r="I20" s="257">
        <v>274.62333953871644</v>
      </c>
      <c r="J20" s="258">
        <v>244.12199194177904</v>
      </c>
      <c r="K20" s="258">
        <v>223.76261985522655</v>
      </c>
      <c r="L20" s="258">
        <v>200.01799547708191</v>
      </c>
      <c r="M20" s="258">
        <v>171.59031075622735</v>
      </c>
      <c r="N20" s="258">
        <v>137.13412630509757</v>
      </c>
      <c r="O20" s="258">
        <v>109.70730104407806</v>
      </c>
      <c r="P20" s="258">
        <v>98.736570939670258</v>
      </c>
      <c r="Q20" s="258">
        <v>73.09225994203571</v>
      </c>
      <c r="R20" s="258">
        <v>0</v>
      </c>
      <c r="S20" s="259">
        <v>0</v>
      </c>
      <c r="T20" s="69"/>
      <c r="U20" s="62"/>
      <c r="V20" s="255" t="s">
        <v>12</v>
      </c>
      <c r="W20" s="256">
        <v>0</v>
      </c>
      <c r="X20" s="257">
        <v>0</v>
      </c>
      <c r="Y20" s="257">
        <v>229.99924830245328</v>
      </c>
      <c r="Z20" s="257">
        <v>336.32649432856147</v>
      </c>
      <c r="AA20" s="257">
        <v>457.64891067700972</v>
      </c>
      <c r="AB20" s="258">
        <v>643.0298418263061</v>
      </c>
      <c r="AC20" s="258">
        <v>687.21233428718006</v>
      </c>
      <c r="AD20" s="258">
        <v>700</v>
      </c>
      <c r="AE20" s="258">
        <v>700</v>
      </c>
      <c r="AF20" s="258">
        <v>700</v>
      </c>
      <c r="AG20" s="258">
        <v>700</v>
      </c>
      <c r="AH20" s="258">
        <v>700</v>
      </c>
      <c r="AI20" s="258">
        <v>700</v>
      </c>
      <c r="AJ20" s="258">
        <v>700</v>
      </c>
      <c r="AK20" s="259">
        <v>0</v>
      </c>
      <c r="AL20" s="69"/>
      <c r="AM20" s="68"/>
      <c r="AO20" s="192" t="s">
        <v>12</v>
      </c>
      <c r="AP20" s="191" t="str">
        <f t="shared" si="0"/>
        <v/>
      </c>
      <c r="AQ20" s="191" t="str">
        <f t="shared" si="1"/>
        <v/>
      </c>
      <c r="AR20" s="191" t="str">
        <f t="shared" si="2"/>
        <v/>
      </c>
      <c r="AS20" s="191" t="str">
        <f t="shared" si="3"/>
        <v/>
      </c>
      <c r="AT20" s="191" t="str">
        <f t="shared" si="4"/>
        <v/>
      </c>
      <c r="AU20" s="191" t="str">
        <f t="shared" si="5"/>
        <v/>
      </c>
      <c r="AV20" s="191" t="str">
        <f t="shared" si="6"/>
        <v/>
      </c>
      <c r="AW20" s="191" t="str">
        <f t="shared" si="7"/>
        <v/>
      </c>
      <c r="AX20" s="191" t="str">
        <f t="shared" si="8"/>
        <v/>
      </c>
      <c r="AY20" s="191" t="str">
        <f t="shared" si="9"/>
        <v/>
      </c>
      <c r="AZ20" s="191" t="str">
        <f t="shared" si="10"/>
        <v/>
      </c>
      <c r="BA20" s="191" t="str">
        <f t="shared" si="11"/>
        <v/>
      </c>
      <c r="BB20" s="191" t="str">
        <f t="shared" si="12"/>
        <v/>
      </c>
      <c r="BC20" s="191" t="str">
        <f t="shared" si="13"/>
        <v/>
      </c>
      <c r="BD20" s="191" t="str">
        <f t="shared" si="14"/>
        <v/>
      </c>
      <c r="BE20" s="70"/>
      <c r="BG20" s="192" t="s">
        <v>12</v>
      </c>
      <c r="BH20" s="91" t="str">
        <f t="shared" si="15"/>
        <v/>
      </c>
      <c r="BI20" s="91" t="str">
        <f t="shared" si="16"/>
        <v/>
      </c>
      <c r="BJ20" s="91" t="str">
        <f t="shared" si="17"/>
        <v/>
      </c>
      <c r="BK20" s="91" t="str">
        <f t="shared" si="18"/>
        <v/>
      </c>
      <c r="BL20" s="91" t="str">
        <f t="shared" si="19"/>
        <v/>
      </c>
      <c r="BM20" s="91" t="str">
        <f t="shared" si="20"/>
        <v/>
      </c>
      <c r="BN20" s="91" t="str">
        <f t="shared" si="21"/>
        <v/>
      </c>
      <c r="BO20" s="91" t="str">
        <f t="shared" si="22"/>
        <v/>
      </c>
      <c r="BP20" s="91" t="str">
        <f t="shared" si="23"/>
        <v/>
      </c>
      <c r="BQ20" s="91" t="str">
        <f t="shared" si="24"/>
        <v/>
      </c>
      <c r="BR20" s="91" t="str">
        <f t="shared" si="25"/>
        <v/>
      </c>
      <c r="BS20" s="91" t="str">
        <f t="shared" si="26"/>
        <v/>
      </c>
      <c r="BT20" s="91" t="str">
        <f t="shared" si="27"/>
        <v/>
      </c>
      <c r="BU20" s="91" t="str">
        <f t="shared" si="28"/>
        <v/>
      </c>
      <c r="BV20" s="91" t="str">
        <f t="shared" si="29"/>
        <v/>
      </c>
    </row>
    <row r="21" spans="2:74" ht="14.25" customHeight="1" outlineLevel="2">
      <c r="B21" s="314"/>
      <c r="C21" s="53"/>
      <c r="D21" s="255" t="s">
        <v>13</v>
      </c>
      <c r="E21" s="256">
        <v>0</v>
      </c>
      <c r="F21" s="257">
        <v>449.31646316477224</v>
      </c>
      <c r="G21" s="257">
        <v>379.80357746438347</v>
      </c>
      <c r="H21" s="257">
        <v>331.95883460584128</v>
      </c>
      <c r="I21" s="257">
        <v>274.62333953871644</v>
      </c>
      <c r="J21" s="258">
        <v>244.12199194177904</v>
      </c>
      <c r="K21" s="258">
        <v>223.76261985522655</v>
      </c>
      <c r="L21" s="258">
        <v>202.94308444110942</v>
      </c>
      <c r="M21" s="258">
        <v>174.7680184308382</v>
      </c>
      <c r="N21" s="258">
        <v>137.13412630509757</v>
      </c>
      <c r="O21" s="258">
        <v>109.70730104407806</v>
      </c>
      <c r="P21" s="258">
        <v>98.736570939670258</v>
      </c>
      <c r="Q21" s="258">
        <v>73.09225994203571</v>
      </c>
      <c r="R21" s="258">
        <v>0</v>
      </c>
      <c r="S21" s="259">
        <v>0</v>
      </c>
      <c r="T21" s="69"/>
      <c r="U21" s="62"/>
      <c r="V21" s="255" t="s">
        <v>13</v>
      </c>
      <c r="W21" s="256">
        <v>0</v>
      </c>
      <c r="X21" s="257">
        <v>0</v>
      </c>
      <c r="Y21" s="257">
        <v>229.99924830245328</v>
      </c>
      <c r="Z21" s="257">
        <v>336.32649432856147</v>
      </c>
      <c r="AA21" s="257">
        <v>457.64891067700972</v>
      </c>
      <c r="AB21" s="258">
        <v>643.0298418263061</v>
      </c>
      <c r="AC21" s="258">
        <v>687.21233428718006</v>
      </c>
      <c r="AD21" s="258">
        <v>700</v>
      </c>
      <c r="AE21" s="258">
        <v>700</v>
      </c>
      <c r="AF21" s="258">
        <v>700</v>
      </c>
      <c r="AG21" s="258">
        <v>700</v>
      </c>
      <c r="AH21" s="258">
        <v>700</v>
      </c>
      <c r="AI21" s="258">
        <v>700</v>
      </c>
      <c r="AJ21" s="258">
        <v>700</v>
      </c>
      <c r="AK21" s="259">
        <v>0</v>
      </c>
      <c r="AL21" s="69"/>
      <c r="AM21" s="68"/>
      <c r="AO21" s="192" t="s">
        <v>13</v>
      </c>
      <c r="AP21" s="191" t="str">
        <f t="shared" si="0"/>
        <v/>
      </c>
      <c r="AQ21" s="191" t="str">
        <f t="shared" si="1"/>
        <v/>
      </c>
      <c r="AR21" s="191" t="str">
        <f t="shared" si="2"/>
        <v/>
      </c>
      <c r="AS21" s="191" t="str">
        <f t="shared" si="3"/>
        <v/>
      </c>
      <c r="AT21" s="191" t="str">
        <f t="shared" si="4"/>
        <v/>
      </c>
      <c r="AU21" s="191" t="str">
        <f t="shared" si="5"/>
        <v/>
      </c>
      <c r="AV21" s="191" t="str">
        <f t="shared" si="6"/>
        <v/>
      </c>
      <c r="AW21" s="191" t="str">
        <f t="shared" si="7"/>
        <v/>
      </c>
      <c r="AX21" s="191" t="str">
        <f t="shared" si="8"/>
        <v/>
      </c>
      <c r="AY21" s="191" t="str">
        <f t="shared" si="9"/>
        <v/>
      </c>
      <c r="AZ21" s="191" t="str">
        <f t="shared" si="10"/>
        <v/>
      </c>
      <c r="BA21" s="191" t="str">
        <f t="shared" si="11"/>
        <v/>
      </c>
      <c r="BB21" s="191" t="str">
        <f t="shared" si="12"/>
        <v/>
      </c>
      <c r="BC21" s="191" t="str">
        <f t="shared" si="13"/>
        <v/>
      </c>
      <c r="BD21" s="191" t="str">
        <f t="shared" si="14"/>
        <v/>
      </c>
      <c r="BE21" s="70"/>
      <c r="BG21" s="192" t="s">
        <v>13</v>
      </c>
      <c r="BH21" s="91" t="str">
        <f t="shared" si="15"/>
        <v/>
      </c>
      <c r="BI21" s="91" t="str">
        <f t="shared" si="16"/>
        <v/>
      </c>
      <c r="BJ21" s="91" t="str">
        <f t="shared" si="17"/>
        <v/>
      </c>
      <c r="BK21" s="91" t="str">
        <f t="shared" si="18"/>
        <v/>
      </c>
      <c r="BL21" s="91" t="str">
        <f t="shared" si="19"/>
        <v/>
      </c>
      <c r="BM21" s="91" t="str">
        <f t="shared" si="20"/>
        <v/>
      </c>
      <c r="BN21" s="91" t="str">
        <f t="shared" si="21"/>
        <v/>
      </c>
      <c r="BO21" s="91" t="str">
        <f t="shared" si="22"/>
        <v/>
      </c>
      <c r="BP21" s="91" t="str">
        <f t="shared" si="23"/>
        <v/>
      </c>
      <c r="BQ21" s="91" t="str">
        <f t="shared" si="24"/>
        <v/>
      </c>
      <c r="BR21" s="91" t="str">
        <f t="shared" si="25"/>
        <v/>
      </c>
      <c r="BS21" s="91" t="str">
        <f t="shared" si="26"/>
        <v/>
      </c>
      <c r="BT21" s="91" t="str">
        <f t="shared" si="27"/>
        <v/>
      </c>
      <c r="BU21" s="91" t="str">
        <f t="shared" si="28"/>
        <v/>
      </c>
      <c r="BV21" s="91" t="str">
        <f t="shared" si="29"/>
        <v/>
      </c>
    </row>
    <row r="22" spans="2:74" ht="14.25" customHeight="1" outlineLevel="2">
      <c r="B22" s="314"/>
      <c r="C22" s="53"/>
      <c r="D22" s="255" t="s">
        <v>14</v>
      </c>
      <c r="E22" s="256">
        <v>0</v>
      </c>
      <c r="F22" s="257">
        <v>449.31646316477224</v>
      </c>
      <c r="G22" s="257">
        <v>379.80357746438347</v>
      </c>
      <c r="H22" s="257">
        <v>331.95883460584128</v>
      </c>
      <c r="I22" s="257">
        <v>274.62333953871644</v>
      </c>
      <c r="J22" s="258">
        <v>244.12199194177904</v>
      </c>
      <c r="K22" s="258">
        <v>223.76261985522655</v>
      </c>
      <c r="L22" s="258">
        <v>202.94308444110942</v>
      </c>
      <c r="M22" s="258">
        <v>174.7680184308382</v>
      </c>
      <c r="N22" s="258">
        <v>137.13412630509757</v>
      </c>
      <c r="O22" s="258">
        <v>109.70730104407806</v>
      </c>
      <c r="P22" s="258">
        <v>98.736570939670301</v>
      </c>
      <c r="Q22" s="258">
        <v>73.09225994203571</v>
      </c>
      <c r="R22" s="258">
        <v>0</v>
      </c>
      <c r="S22" s="259">
        <v>0</v>
      </c>
      <c r="T22" s="69"/>
      <c r="U22" s="62"/>
      <c r="V22" s="255" t="s">
        <v>14</v>
      </c>
      <c r="W22" s="256">
        <v>0</v>
      </c>
      <c r="X22" s="257">
        <v>0</v>
      </c>
      <c r="Y22" s="257">
        <v>229.99924830245328</v>
      </c>
      <c r="Z22" s="257">
        <v>336.32649432856147</v>
      </c>
      <c r="AA22" s="257">
        <v>457.64891067700972</v>
      </c>
      <c r="AB22" s="258">
        <v>643.0298418263061</v>
      </c>
      <c r="AC22" s="258">
        <v>667.42381247191463</v>
      </c>
      <c r="AD22" s="258">
        <v>667.42381247191463</v>
      </c>
      <c r="AE22" s="258">
        <v>667.42381247191463</v>
      </c>
      <c r="AF22" s="258">
        <v>667.42381247191463</v>
      </c>
      <c r="AG22" s="258">
        <v>667.42381247191463</v>
      </c>
      <c r="AH22" s="258">
        <v>667.42381247191463</v>
      </c>
      <c r="AI22" s="258">
        <v>667.42381247191463</v>
      </c>
      <c r="AJ22" s="258">
        <v>667.42381247191463</v>
      </c>
      <c r="AK22" s="259">
        <v>0</v>
      </c>
      <c r="AL22" s="69"/>
      <c r="AM22" s="68"/>
      <c r="AO22" s="192" t="s">
        <v>14</v>
      </c>
      <c r="AP22" s="191" t="str">
        <f t="shared" si="0"/>
        <v/>
      </c>
      <c r="AQ22" s="191" t="str">
        <f t="shared" si="1"/>
        <v/>
      </c>
      <c r="AR22" s="191" t="str">
        <f t="shared" si="2"/>
        <v/>
      </c>
      <c r="AS22" s="191" t="str">
        <f t="shared" si="3"/>
        <v/>
      </c>
      <c r="AT22" s="191" t="str">
        <f t="shared" si="4"/>
        <v/>
      </c>
      <c r="AU22" s="191" t="str">
        <f t="shared" si="5"/>
        <v/>
      </c>
      <c r="AV22" s="191" t="str">
        <f t="shared" si="6"/>
        <v/>
      </c>
      <c r="AW22" s="191" t="str">
        <f t="shared" si="7"/>
        <v/>
      </c>
      <c r="AX22" s="191" t="str">
        <f t="shared" si="8"/>
        <v/>
      </c>
      <c r="AY22" s="191" t="str">
        <f t="shared" si="9"/>
        <v/>
      </c>
      <c r="AZ22" s="191" t="str">
        <f t="shared" si="10"/>
        <v/>
      </c>
      <c r="BA22" s="191" t="str">
        <f t="shared" si="11"/>
        <v/>
      </c>
      <c r="BB22" s="191" t="str">
        <f t="shared" si="12"/>
        <v/>
      </c>
      <c r="BC22" s="191" t="str">
        <f t="shared" si="13"/>
        <v/>
      </c>
      <c r="BD22" s="191" t="str">
        <f t="shared" si="14"/>
        <v/>
      </c>
      <c r="BE22" s="70"/>
      <c r="BG22" s="192" t="s">
        <v>14</v>
      </c>
      <c r="BH22" s="91" t="str">
        <f t="shared" si="15"/>
        <v/>
      </c>
      <c r="BI22" s="91" t="str">
        <f t="shared" si="16"/>
        <v/>
      </c>
      <c r="BJ22" s="91" t="str">
        <f t="shared" si="17"/>
        <v/>
      </c>
      <c r="BK22" s="91" t="str">
        <f t="shared" si="18"/>
        <v/>
      </c>
      <c r="BL22" s="91" t="str">
        <f t="shared" si="19"/>
        <v/>
      </c>
      <c r="BM22" s="91" t="str">
        <f t="shared" si="20"/>
        <v/>
      </c>
      <c r="BN22" s="91" t="str">
        <f t="shared" si="21"/>
        <v/>
      </c>
      <c r="BO22" s="91" t="str">
        <f t="shared" si="22"/>
        <v/>
      </c>
      <c r="BP22" s="91" t="str">
        <f t="shared" si="23"/>
        <v/>
      </c>
      <c r="BQ22" s="91" t="str">
        <f t="shared" si="24"/>
        <v/>
      </c>
      <c r="BR22" s="91" t="str">
        <f t="shared" si="25"/>
        <v/>
      </c>
      <c r="BS22" s="91" t="str">
        <f t="shared" si="26"/>
        <v/>
      </c>
      <c r="BT22" s="91" t="str">
        <f t="shared" si="27"/>
        <v/>
      </c>
      <c r="BU22" s="91" t="str">
        <f t="shared" si="28"/>
        <v/>
      </c>
      <c r="BV22" s="91" t="str">
        <f t="shared" si="29"/>
        <v/>
      </c>
    </row>
    <row r="23" spans="2:74" ht="14.25" customHeight="1" outlineLevel="2">
      <c r="B23" s="314"/>
      <c r="C23" s="53"/>
      <c r="D23" s="255" t="s">
        <v>15</v>
      </c>
      <c r="E23" s="256">
        <v>0</v>
      </c>
      <c r="F23" s="257">
        <v>359.45317053181782</v>
      </c>
      <c r="G23" s="257">
        <v>303.84286197150681</v>
      </c>
      <c r="H23" s="257">
        <v>265.56706768467302</v>
      </c>
      <c r="I23" s="257">
        <v>219.69867163097317</v>
      </c>
      <c r="J23" s="258">
        <v>195.29759355342324</v>
      </c>
      <c r="K23" s="258">
        <v>179.01009588418125</v>
      </c>
      <c r="L23" s="258">
        <v>162.35446755288754</v>
      </c>
      <c r="M23" s="258">
        <v>139.81441474467056</v>
      </c>
      <c r="N23" s="258">
        <v>109.70730104407806</v>
      </c>
      <c r="O23" s="258">
        <v>87.765840835262452</v>
      </c>
      <c r="P23" s="258">
        <v>78.989256751736207</v>
      </c>
      <c r="Q23" s="258">
        <v>58.473807953628572</v>
      </c>
      <c r="R23" s="258">
        <v>0</v>
      </c>
      <c r="S23" s="259">
        <v>0</v>
      </c>
      <c r="T23" s="69"/>
      <c r="U23" s="62"/>
      <c r="V23" s="255" t="s">
        <v>15</v>
      </c>
      <c r="W23" s="256">
        <v>0</v>
      </c>
      <c r="X23" s="257">
        <v>0</v>
      </c>
      <c r="Y23" s="257">
        <v>183.99939864196264</v>
      </c>
      <c r="Z23" s="257">
        <v>269.06119546284918</v>
      </c>
      <c r="AA23" s="257">
        <v>366.11912854160778</v>
      </c>
      <c r="AB23" s="258">
        <v>514.42387346104488</v>
      </c>
      <c r="AC23" s="258">
        <v>549.76986742974407</v>
      </c>
      <c r="AD23" s="258">
        <v>600.86880580190416</v>
      </c>
      <c r="AE23" s="258">
        <v>633.17382361330363</v>
      </c>
      <c r="AF23" s="258">
        <v>633.17382361330363</v>
      </c>
      <c r="AG23" s="258">
        <v>633.17382361330363</v>
      </c>
      <c r="AH23" s="258">
        <v>633.17382361330363</v>
      </c>
      <c r="AI23" s="258">
        <v>633.17382361330363</v>
      </c>
      <c r="AJ23" s="258">
        <v>633.17382361330363</v>
      </c>
      <c r="AK23" s="259">
        <v>0</v>
      </c>
      <c r="AL23" s="69"/>
      <c r="AM23" s="68"/>
      <c r="AO23" s="192" t="s">
        <v>15</v>
      </c>
      <c r="AP23" s="191" t="str">
        <f t="shared" si="0"/>
        <v/>
      </c>
      <c r="AQ23" s="191" t="str">
        <f t="shared" si="1"/>
        <v/>
      </c>
      <c r="AR23" s="191" t="str">
        <f t="shared" si="2"/>
        <v/>
      </c>
      <c r="AS23" s="191" t="str">
        <f t="shared" si="3"/>
        <v/>
      </c>
      <c r="AT23" s="191" t="str">
        <f t="shared" si="4"/>
        <v/>
      </c>
      <c r="AU23" s="191" t="str">
        <f t="shared" si="5"/>
        <v/>
      </c>
      <c r="AV23" s="191" t="str">
        <f t="shared" si="6"/>
        <v/>
      </c>
      <c r="AW23" s="191" t="str">
        <f t="shared" si="7"/>
        <v/>
      </c>
      <c r="AX23" s="191" t="str">
        <f t="shared" si="8"/>
        <v/>
      </c>
      <c r="AY23" s="191" t="str">
        <f t="shared" si="9"/>
        <v/>
      </c>
      <c r="AZ23" s="191" t="str">
        <f t="shared" si="10"/>
        <v/>
      </c>
      <c r="BA23" s="191" t="str">
        <f t="shared" si="11"/>
        <v/>
      </c>
      <c r="BB23" s="191" t="str">
        <f t="shared" si="12"/>
        <v/>
      </c>
      <c r="BC23" s="191" t="str">
        <f t="shared" si="13"/>
        <v/>
      </c>
      <c r="BD23" s="191" t="str">
        <f t="shared" si="14"/>
        <v/>
      </c>
      <c r="BE23" s="70"/>
      <c r="BG23" s="192" t="s">
        <v>15</v>
      </c>
      <c r="BH23" s="91" t="str">
        <f t="shared" si="15"/>
        <v/>
      </c>
      <c r="BI23" s="91" t="str">
        <f t="shared" si="16"/>
        <v/>
      </c>
      <c r="BJ23" s="91" t="str">
        <f t="shared" si="17"/>
        <v/>
      </c>
      <c r="BK23" s="91" t="str">
        <f t="shared" si="18"/>
        <v/>
      </c>
      <c r="BL23" s="91" t="str">
        <f t="shared" si="19"/>
        <v/>
      </c>
      <c r="BM23" s="91" t="str">
        <f t="shared" si="20"/>
        <v/>
      </c>
      <c r="BN23" s="91" t="str">
        <f t="shared" si="21"/>
        <v/>
      </c>
      <c r="BO23" s="91" t="str">
        <f t="shared" si="22"/>
        <v/>
      </c>
      <c r="BP23" s="91" t="str">
        <f t="shared" si="23"/>
        <v/>
      </c>
      <c r="BQ23" s="91" t="str">
        <f t="shared" si="24"/>
        <v/>
      </c>
      <c r="BR23" s="91" t="str">
        <f t="shared" si="25"/>
        <v/>
      </c>
      <c r="BS23" s="91" t="str">
        <f t="shared" si="26"/>
        <v/>
      </c>
      <c r="BT23" s="91" t="str">
        <f t="shared" si="27"/>
        <v/>
      </c>
      <c r="BU23" s="91" t="str">
        <f t="shared" si="28"/>
        <v/>
      </c>
      <c r="BV23" s="91" t="str">
        <f t="shared" si="29"/>
        <v/>
      </c>
    </row>
    <row r="24" spans="2:74" ht="14.25" customHeight="1" outlineLevel="2">
      <c r="B24" s="314"/>
      <c r="C24" s="53"/>
      <c r="D24" s="255" t="s">
        <v>16</v>
      </c>
      <c r="E24" s="256">
        <v>0</v>
      </c>
      <c r="F24" s="257">
        <v>314.52152421534055</v>
      </c>
      <c r="G24" s="257">
        <v>265.86250422506839</v>
      </c>
      <c r="H24" s="257">
        <v>232.37118422408886</v>
      </c>
      <c r="I24" s="257">
        <v>192.23633767710149</v>
      </c>
      <c r="J24" s="260">
        <v>170.88539435924531</v>
      </c>
      <c r="K24" s="260">
        <v>156.63383389865857</v>
      </c>
      <c r="L24" s="260">
        <v>142.06015910877659</v>
      </c>
      <c r="M24" s="260">
        <v>122.33761290158672</v>
      </c>
      <c r="N24" s="260">
        <v>95.993888413568286</v>
      </c>
      <c r="O24" s="260">
        <v>76.795110730854645</v>
      </c>
      <c r="P24" s="260">
        <v>69.115599657769181</v>
      </c>
      <c r="Q24" s="260">
        <v>51.164581959424993</v>
      </c>
      <c r="R24" s="260">
        <v>0</v>
      </c>
      <c r="S24" s="261">
        <v>0</v>
      </c>
      <c r="T24" s="69"/>
      <c r="U24" s="62"/>
      <c r="V24" s="255" t="s">
        <v>16</v>
      </c>
      <c r="W24" s="256">
        <v>0</v>
      </c>
      <c r="X24" s="257">
        <v>0</v>
      </c>
      <c r="Y24" s="257">
        <v>160.99947381171728</v>
      </c>
      <c r="Z24" s="257">
        <v>235.42854602999302</v>
      </c>
      <c r="AA24" s="257">
        <v>320.35423747390678</v>
      </c>
      <c r="AB24" s="260">
        <v>450.12088927841421</v>
      </c>
      <c r="AC24" s="260">
        <v>481.04863400102602</v>
      </c>
      <c r="AD24" s="260">
        <v>525.76020507666601</v>
      </c>
      <c r="AE24" s="260">
        <v>589.85026438317868</v>
      </c>
      <c r="AF24" s="260">
        <v>596.96200579570927</v>
      </c>
      <c r="AG24" s="260">
        <v>596.96200579570927</v>
      </c>
      <c r="AH24" s="260">
        <v>596.96200579570927</v>
      </c>
      <c r="AI24" s="260">
        <v>596.96200579570927</v>
      </c>
      <c r="AJ24" s="260">
        <v>596.96200579570927</v>
      </c>
      <c r="AK24" s="261">
        <v>0</v>
      </c>
      <c r="AL24" s="69"/>
      <c r="AM24" s="68"/>
      <c r="AO24" s="192" t="s">
        <v>16</v>
      </c>
      <c r="AP24" s="191" t="str">
        <f t="shared" si="0"/>
        <v/>
      </c>
      <c r="AQ24" s="191" t="str">
        <f t="shared" si="1"/>
        <v/>
      </c>
      <c r="AR24" s="191" t="str">
        <f t="shared" si="2"/>
        <v/>
      </c>
      <c r="AS24" s="191" t="str">
        <f t="shared" si="3"/>
        <v/>
      </c>
      <c r="AT24" s="191" t="str">
        <f t="shared" si="4"/>
        <v/>
      </c>
      <c r="AU24" s="191" t="str">
        <f t="shared" si="5"/>
        <v/>
      </c>
      <c r="AV24" s="191" t="str">
        <f t="shared" si="6"/>
        <v/>
      </c>
      <c r="AW24" s="191" t="str">
        <f t="shared" si="7"/>
        <v/>
      </c>
      <c r="AX24" s="191" t="str">
        <f t="shared" si="8"/>
        <v/>
      </c>
      <c r="AY24" s="191" t="str">
        <f t="shared" si="9"/>
        <v/>
      </c>
      <c r="AZ24" s="191" t="str">
        <f t="shared" si="10"/>
        <v/>
      </c>
      <c r="BA24" s="191" t="str">
        <f t="shared" si="11"/>
        <v/>
      </c>
      <c r="BB24" s="191" t="str">
        <f t="shared" si="12"/>
        <v/>
      </c>
      <c r="BC24" s="191" t="str">
        <f t="shared" si="13"/>
        <v/>
      </c>
      <c r="BD24" s="191" t="str">
        <f t="shared" si="14"/>
        <v/>
      </c>
      <c r="BE24" s="70"/>
      <c r="BG24" s="192" t="s">
        <v>16</v>
      </c>
      <c r="BH24" s="91" t="str">
        <f t="shared" si="15"/>
        <v/>
      </c>
      <c r="BI24" s="91" t="str">
        <f t="shared" si="16"/>
        <v/>
      </c>
      <c r="BJ24" s="91" t="str">
        <f t="shared" si="17"/>
        <v/>
      </c>
      <c r="BK24" s="91" t="str">
        <f t="shared" si="18"/>
        <v/>
      </c>
      <c r="BL24" s="91" t="str">
        <f t="shared" si="19"/>
        <v/>
      </c>
      <c r="BM24" s="91" t="str">
        <f t="shared" si="20"/>
        <v/>
      </c>
      <c r="BN24" s="91" t="str">
        <f t="shared" si="21"/>
        <v/>
      </c>
      <c r="BO24" s="91" t="str">
        <f t="shared" si="22"/>
        <v/>
      </c>
      <c r="BP24" s="91" t="str">
        <f t="shared" si="23"/>
        <v/>
      </c>
      <c r="BQ24" s="91" t="str">
        <f t="shared" si="24"/>
        <v/>
      </c>
      <c r="BR24" s="91" t="str">
        <f t="shared" si="25"/>
        <v/>
      </c>
      <c r="BS24" s="91" t="str">
        <f t="shared" si="26"/>
        <v/>
      </c>
      <c r="BT24" s="91" t="str">
        <f t="shared" si="27"/>
        <v/>
      </c>
      <c r="BU24" s="91" t="str">
        <f t="shared" si="28"/>
        <v/>
      </c>
      <c r="BV24" s="91" t="str">
        <f t="shared" si="29"/>
        <v/>
      </c>
    </row>
    <row r="25" spans="2:74" ht="14.25" customHeight="1" outlineLevel="2">
      <c r="B25" s="314"/>
      <c r="C25" s="53"/>
      <c r="D25" s="255" t="s">
        <v>17</v>
      </c>
      <c r="E25" s="256">
        <v>0</v>
      </c>
      <c r="F25" s="257">
        <v>269.58987789886334</v>
      </c>
      <c r="G25" s="257">
        <v>227.88214647863006</v>
      </c>
      <c r="H25" s="257">
        <v>199.17530076350477</v>
      </c>
      <c r="I25" s="257">
        <v>164.77400372322987</v>
      </c>
      <c r="J25" s="260">
        <v>146.47319516506741</v>
      </c>
      <c r="K25" s="260">
        <v>134.25757191313593</v>
      </c>
      <c r="L25" s="260">
        <v>121.76585066466565</v>
      </c>
      <c r="M25" s="260">
        <v>104.86081105850292</v>
      </c>
      <c r="N25" s="260">
        <v>82.280475783058534</v>
      </c>
      <c r="O25" s="260">
        <v>65.824380626446839</v>
      </c>
      <c r="P25" s="260">
        <v>59.241942563802155</v>
      </c>
      <c r="Q25" s="260">
        <v>43.855355965221428</v>
      </c>
      <c r="R25" s="260">
        <v>0</v>
      </c>
      <c r="S25" s="261">
        <v>0</v>
      </c>
      <c r="T25" s="69"/>
      <c r="U25" s="62"/>
      <c r="V25" s="255" t="s">
        <v>17</v>
      </c>
      <c r="W25" s="256">
        <v>0</v>
      </c>
      <c r="X25" s="257">
        <v>0</v>
      </c>
      <c r="Y25" s="257">
        <v>137.99954898147197</v>
      </c>
      <c r="Z25" s="257">
        <v>201.79589659713687</v>
      </c>
      <c r="AA25" s="257">
        <v>274.58934640620583</v>
      </c>
      <c r="AB25" s="260">
        <v>385.81790509578366</v>
      </c>
      <c r="AC25" s="260">
        <v>412.32740057230802</v>
      </c>
      <c r="AD25" s="260">
        <v>450.65160435142803</v>
      </c>
      <c r="AE25" s="260">
        <v>505.58594089986747</v>
      </c>
      <c r="AF25" s="260">
        <v>557.39157875687988</v>
      </c>
      <c r="AG25" s="260">
        <v>558.40682465222596</v>
      </c>
      <c r="AH25" s="260">
        <v>558.40682465222596</v>
      </c>
      <c r="AI25" s="260">
        <v>558.40682465222596</v>
      </c>
      <c r="AJ25" s="260">
        <v>558.40682465222596</v>
      </c>
      <c r="AK25" s="261">
        <v>0</v>
      </c>
      <c r="AL25" s="69"/>
      <c r="AM25" s="68"/>
      <c r="AO25" s="192" t="s">
        <v>17</v>
      </c>
      <c r="AP25" s="191" t="str">
        <f t="shared" si="0"/>
        <v/>
      </c>
      <c r="AQ25" s="191" t="str">
        <f t="shared" si="1"/>
        <v/>
      </c>
      <c r="AR25" s="191" t="str">
        <f t="shared" si="2"/>
        <v/>
      </c>
      <c r="AS25" s="191" t="str">
        <f t="shared" si="3"/>
        <v/>
      </c>
      <c r="AT25" s="191" t="str">
        <f t="shared" si="4"/>
        <v/>
      </c>
      <c r="AU25" s="191" t="str">
        <f t="shared" si="5"/>
        <v/>
      </c>
      <c r="AV25" s="191" t="str">
        <f t="shared" si="6"/>
        <v/>
      </c>
      <c r="AW25" s="191" t="str">
        <f t="shared" si="7"/>
        <v/>
      </c>
      <c r="AX25" s="191" t="str">
        <f t="shared" si="8"/>
        <v/>
      </c>
      <c r="AY25" s="191" t="str">
        <f t="shared" si="9"/>
        <v/>
      </c>
      <c r="AZ25" s="191" t="str">
        <f t="shared" si="10"/>
        <v/>
      </c>
      <c r="BA25" s="191" t="str">
        <f t="shared" si="11"/>
        <v/>
      </c>
      <c r="BB25" s="191" t="str">
        <f t="shared" si="12"/>
        <v/>
      </c>
      <c r="BC25" s="191" t="str">
        <f t="shared" si="13"/>
        <v/>
      </c>
      <c r="BD25" s="191" t="str">
        <f t="shared" si="14"/>
        <v/>
      </c>
      <c r="BE25" s="70"/>
      <c r="BG25" s="192" t="s">
        <v>17</v>
      </c>
      <c r="BH25" s="91" t="str">
        <f t="shared" si="15"/>
        <v/>
      </c>
      <c r="BI25" s="91" t="str">
        <f t="shared" si="16"/>
        <v/>
      </c>
      <c r="BJ25" s="91" t="str">
        <f t="shared" si="17"/>
        <v/>
      </c>
      <c r="BK25" s="91" t="str">
        <f t="shared" si="18"/>
        <v/>
      </c>
      <c r="BL25" s="91" t="str">
        <f t="shared" si="19"/>
        <v/>
      </c>
      <c r="BM25" s="91" t="str">
        <f t="shared" si="20"/>
        <v/>
      </c>
      <c r="BN25" s="91" t="str">
        <f t="shared" si="21"/>
        <v/>
      </c>
      <c r="BO25" s="91" t="str">
        <f t="shared" si="22"/>
        <v/>
      </c>
      <c r="BP25" s="91" t="str">
        <f t="shared" si="23"/>
        <v/>
      </c>
      <c r="BQ25" s="91" t="str">
        <f t="shared" si="24"/>
        <v/>
      </c>
      <c r="BR25" s="91" t="str">
        <f t="shared" si="25"/>
        <v/>
      </c>
      <c r="BS25" s="91" t="str">
        <f t="shared" si="26"/>
        <v/>
      </c>
      <c r="BT25" s="91" t="str">
        <f t="shared" si="27"/>
        <v/>
      </c>
      <c r="BU25" s="91" t="str">
        <f t="shared" si="28"/>
        <v/>
      </c>
      <c r="BV25" s="91" t="str">
        <f t="shared" si="29"/>
        <v/>
      </c>
    </row>
    <row r="26" spans="2:74" ht="14.25" customHeight="1" outlineLevel="2">
      <c r="B26" s="314"/>
      <c r="C26" s="53"/>
      <c r="D26" s="255" t="s">
        <v>77</v>
      </c>
      <c r="E26" s="256">
        <v>0</v>
      </c>
      <c r="F26" s="257">
        <v>20.526000000000003</v>
      </c>
      <c r="G26" s="257">
        <v>20.526000000000003</v>
      </c>
      <c r="H26" s="257">
        <v>20.526000000000003</v>
      </c>
      <c r="I26" s="257">
        <v>20.526000000000003</v>
      </c>
      <c r="J26" s="262">
        <v>20.526000000000003</v>
      </c>
      <c r="K26" s="262">
        <v>20.526000000000003</v>
      </c>
      <c r="L26" s="262">
        <v>20.526000000000003</v>
      </c>
      <c r="M26" s="262">
        <v>20.526000000000003</v>
      </c>
      <c r="N26" s="262">
        <v>20.526000000000003</v>
      </c>
      <c r="O26" s="262">
        <v>20.526000000000003</v>
      </c>
      <c r="P26" s="262">
        <v>20.526000000000003</v>
      </c>
      <c r="Q26" s="262">
        <v>20.526000000000003</v>
      </c>
      <c r="R26" s="262">
        <v>0</v>
      </c>
      <c r="S26" s="263">
        <v>0</v>
      </c>
      <c r="T26" s="73"/>
      <c r="U26" s="62"/>
      <c r="V26" s="255" t="s">
        <v>77</v>
      </c>
      <c r="W26" s="256">
        <v>0</v>
      </c>
      <c r="X26" s="257">
        <v>0</v>
      </c>
      <c r="Y26" s="257">
        <v>20.526000000000003</v>
      </c>
      <c r="Z26" s="257">
        <v>20.526000000000003</v>
      </c>
      <c r="AA26" s="257">
        <v>20.526000000000003</v>
      </c>
      <c r="AB26" s="262">
        <v>20.526000000000003</v>
      </c>
      <c r="AC26" s="262">
        <v>20.526000000000003</v>
      </c>
      <c r="AD26" s="262">
        <v>20.526000000000003</v>
      </c>
      <c r="AE26" s="262">
        <v>20.526000000000003</v>
      </c>
      <c r="AF26" s="262">
        <v>20.526000000000003</v>
      </c>
      <c r="AG26" s="262">
        <v>20.526000000000003</v>
      </c>
      <c r="AH26" s="262">
        <v>20.526000000000003</v>
      </c>
      <c r="AI26" s="262">
        <v>20.526000000000003</v>
      </c>
      <c r="AJ26" s="262">
        <v>20.526000000000003</v>
      </c>
      <c r="AK26" s="263">
        <v>0</v>
      </c>
      <c r="AL26" s="73"/>
      <c r="AM26" s="72"/>
      <c r="AO26" s="192" t="s">
        <v>73</v>
      </c>
      <c r="AP26" s="191" t="str">
        <f t="shared" si="0"/>
        <v/>
      </c>
      <c r="AQ26" s="191" t="str">
        <f t="shared" si="1"/>
        <v/>
      </c>
      <c r="AR26" s="191" t="str">
        <f t="shared" si="2"/>
        <v/>
      </c>
      <c r="AS26" s="191" t="str">
        <f t="shared" si="3"/>
        <v/>
      </c>
      <c r="AT26" s="191" t="str">
        <f t="shared" si="4"/>
        <v/>
      </c>
      <c r="AU26" s="191" t="str">
        <f t="shared" si="5"/>
        <v/>
      </c>
      <c r="AV26" s="191" t="str">
        <f t="shared" si="6"/>
        <v/>
      </c>
      <c r="AW26" s="191" t="str">
        <f t="shared" si="7"/>
        <v/>
      </c>
      <c r="AX26" s="191" t="str">
        <f t="shared" si="8"/>
        <v/>
      </c>
      <c r="AY26" s="191" t="str">
        <f t="shared" si="9"/>
        <v/>
      </c>
      <c r="AZ26" s="191" t="str">
        <f t="shared" si="10"/>
        <v/>
      </c>
      <c r="BA26" s="191" t="str">
        <f t="shared" si="11"/>
        <v/>
      </c>
      <c r="BB26" s="191" t="str">
        <f t="shared" si="12"/>
        <v/>
      </c>
      <c r="BC26" s="191" t="str">
        <f t="shared" si="13"/>
        <v/>
      </c>
      <c r="BD26" s="191" t="str">
        <f t="shared" si="14"/>
        <v/>
      </c>
      <c r="BE26" s="70"/>
      <c r="BG26" s="192" t="s">
        <v>73</v>
      </c>
      <c r="BH26" s="91" t="str">
        <f t="shared" si="15"/>
        <v/>
      </c>
      <c r="BI26" s="91" t="str">
        <f t="shared" si="16"/>
        <v/>
      </c>
      <c r="BJ26" s="91" t="str">
        <f t="shared" si="17"/>
        <v/>
      </c>
      <c r="BK26" s="91" t="str">
        <f t="shared" si="18"/>
        <v/>
      </c>
      <c r="BL26" s="91" t="str">
        <f t="shared" si="19"/>
        <v/>
      </c>
      <c r="BM26" s="91" t="str">
        <f t="shared" si="20"/>
        <v/>
      </c>
      <c r="BN26" s="91" t="str">
        <f t="shared" si="21"/>
        <v/>
      </c>
      <c r="BO26" s="91" t="str">
        <f t="shared" si="22"/>
        <v/>
      </c>
      <c r="BP26" s="91" t="str">
        <f t="shared" si="23"/>
        <v/>
      </c>
      <c r="BQ26" s="91" t="str">
        <f t="shared" si="24"/>
        <v/>
      </c>
      <c r="BR26" s="91" t="str">
        <f t="shared" si="25"/>
        <v/>
      </c>
      <c r="BS26" s="91" t="str">
        <f t="shared" si="26"/>
        <v/>
      </c>
      <c r="BT26" s="91" t="str">
        <f t="shared" si="27"/>
        <v/>
      </c>
      <c r="BU26" s="91" t="str">
        <f t="shared" si="28"/>
        <v/>
      </c>
      <c r="BV26" s="91" t="str">
        <f t="shared" si="29"/>
        <v/>
      </c>
    </row>
    <row r="27" spans="2:74" ht="14.25" customHeight="1" outlineLevel="2" thickBot="1">
      <c r="B27" s="314"/>
      <c r="C27" s="53"/>
      <c r="D27" s="255" t="s">
        <v>298</v>
      </c>
      <c r="E27" s="264">
        <v>0</v>
      </c>
      <c r="F27" s="265">
        <v>0</v>
      </c>
      <c r="G27" s="265">
        <v>0</v>
      </c>
      <c r="H27" s="265">
        <v>0</v>
      </c>
      <c r="I27" s="265">
        <v>0</v>
      </c>
      <c r="J27" s="265">
        <v>0</v>
      </c>
      <c r="K27" s="265">
        <v>0</v>
      </c>
      <c r="L27" s="265">
        <v>0</v>
      </c>
      <c r="M27" s="265">
        <v>0</v>
      </c>
      <c r="N27" s="265">
        <v>0</v>
      </c>
      <c r="O27" s="265">
        <v>0</v>
      </c>
      <c r="P27" s="265">
        <v>0</v>
      </c>
      <c r="Q27" s="265">
        <v>0</v>
      </c>
      <c r="R27" s="265">
        <v>0</v>
      </c>
      <c r="S27" s="266">
        <v>0</v>
      </c>
      <c r="T27" s="73"/>
      <c r="U27" s="62"/>
      <c r="V27" s="255" t="s">
        <v>298</v>
      </c>
      <c r="W27" s="264">
        <v>0</v>
      </c>
      <c r="X27" s="265">
        <v>0</v>
      </c>
      <c r="Y27" s="265">
        <v>0</v>
      </c>
      <c r="Z27" s="265">
        <v>0</v>
      </c>
      <c r="AA27" s="265">
        <v>0</v>
      </c>
      <c r="AB27" s="265">
        <v>0</v>
      </c>
      <c r="AC27" s="265">
        <v>0</v>
      </c>
      <c r="AD27" s="265">
        <v>0</v>
      </c>
      <c r="AE27" s="265">
        <v>0</v>
      </c>
      <c r="AF27" s="265">
        <v>0</v>
      </c>
      <c r="AG27" s="265">
        <v>0</v>
      </c>
      <c r="AH27" s="265">
        <v>0</v>
      </c>
      <c r="AI27" s="265">
        <v>0</v>
      </c>
      <c r="AJ27" s="265">
        <v>0</v>
      </c>
      <c r="AK27" s="266">
        <v>0</v>
      </c>
      <c r="AL27" s="73"/>
      <c r="AM27" s="72"/>
      <c r="AO27" s="192" t="s">
        <v>299</v>
      </c>
      <c r="AP27" s="191" t="str">
        <f t="shared" si="0"/>
        <v/>
      </c>
      <c r="AQ27" s="191" t="str">
        <f t="shared" si="1"/>
        <v/>
      </c>
      <c r="AR27" s="191" t="str">
        <f t="shared" si="2"/>
        <v/>
      </c>
      <c r="AS27" s="191" t="str">
        <f t="shared" si="3"/>
        <v/>
      </c>
      <c r="AT27" s="191" t="str">
        <f t="shared" si="4"/>
        <v/>
      </c>
      <c r="AU27" s="191" t="str">
        <f t="shared" si="5"/>
        <v/>
      </c>
      <c r="AV27" s="191" t="str">
        <f t="shared" si="6"/>
        <v/>
      </c>
      <c r="AW27" s="191" t="str">
        <f t="shared" si="7"/>
        <v/>
      </c>
      <c r="AX27" s="191" t="str">
        <f t="shared" si="8"/>
        <v/>
      </c>
      <c r="AY27" s="191" t="str">
        <f t="shared" si="9"/>
        <v/>
      </c>
      <c r="AZ27" s="191" t="str">
        <f t="shared" si="10"/>
        <v/>
      </c>
      <c r="BA27" s="191" t="str">
        <f t="shared" si="11"/>
        <v/>
      </c>
      <c r="BB27" s="191" t="str">
        <f t="shared" si="12"/>
        <v/>
      </c>
      <c r="BC27" s="191" t="str">
        <f t="shared" si="13"/>
        <v/>
      </c>
      <c r="BD27" s="191" t="str">
        <f t="shared" si="14"/>
        <v/>
      </c>
      <c r="BE27" s="70"/>
      <c r="BG27" s="192" t="s">
        <v>299</v>
      </c>
      <c r="BH27" s="91"/>
      <c r="BI27" s="91"/>
      <c r="BJ27" s="91"/>
      <c r="BK27" s="91"/>
      <c r="BL27" s="91"/>
      <c r="BM27" s="91"/>
      <c r="BN27" s="91"/>
      <c r="BO27" s="91"/>
      <c r="BP27" s="91"/>
      <c r="BQ27" s="91"/>
      <c r="BR27" s="91"/>
      <c r="BS27" s="91"/>
      <c r="BT27" s="91"/>
      <c r="BU27" s="91"/>
      <c r="BV27" s="91"/>
    </row>
    <row r="28" spans="2:74" ht="14.25" customHeight="1" outlineLevel="2">
      <c r="B28" s="314"/>
      <c r="C28" s="53"/>
      <c r="D28" s="255" t="s">
        <v>300</v>
      </c>
      <c r="E28" s="249">
        <v>0</v>
      </c>
      <c r="F28" s="196">
        <v>0</v>
      </c>
      <c r="G28" s="196">
        <v>0</v>
      </c>
      <c r="H28" s="196">
        <v>0</v>
      </c>
      <c r="I28" s="196">
        <v>0</v>
      </c>
      <c r="J28" s="196">
        <v>0</v>
      </c>
      <c r="K28" s="196">
        <v>0</v>
      </c>
      <c r="L28" s="196">
        <v>0</v>
      </c>
      <c r="M28" s="196">
        <v>0</v>
      </c>
      <c r="N28" s="196">
        <v>0</v>
      </c>
      <c r="O28" s="196">
        <v>0</v>
      </c>
      <c r="P28" s="196">
        <v>0</v>
      </c>
      <c r="Q28" s="196">
        <v>0</v>
      </c>
      <c r="R28" s="196">
        <v>0</v>
      </c>
      <c r="S28" s="249">
        <v>0</v>
      </c>
      <c r="T28" s="73"/>
      <c r="U28" s="62"/>
      <c r="V28" s="255" t="s">
        <v>300</v>
      </c>
      <c r="W28" s="252">
        <v>0</v>
      </c>
      <c r="X28" s="197">
        <v>0</v>
      </c>
      <c r="Y28" s="197">
        <v>0</v>
      </c>
      <c r="Z28" s="197">
        <v>0</v>
      </c>
      <c r="AA28" s="197">
        <v>0</v>
      </c>
      <c r="AB28" s="197">
        <v>0</v>
      </c>
      <c r="AC28" s="197">
        <v>0</v>
      </c>
      <c r="AD28" s="197">
        <v>0</v>
      </c>
      <c r="AE28" s="197">
        <v>0</v>
      </c>
      <c r="AF28" s="197">
        <v>0</v>
      </c>
      <c r="AG28" s="197">
        <v>0</v>
      </c>
      <c r="AH28" s="197">
        <v>0</v>
      </c>
      <c r="AI28" s="197">
        <v>0</v>
      </c>
      <c r="AJ28" s="197">
        <v>0</v>
      </c>
      <c r="AK28" s="252">
        <v>0</v>
      </c>
      <c r="AL28" s="73"/>
      <c r="AM28" s="72"/>
      <c r="AO28" s="192" t="s">
        <v>301</v>
      </c>
      <c r="AP28" s="191" t="str">
        <f t="shared" si="0"/>
        <v/>
      </c>
      <c r="AQ28" s="191" t="str">
        <f t="shared" si="1"/>
        <v/>
      </c>
      <c r="AR28" s="191" t="str">
        <f t="shared" si="2"/>
        <v/>
      </c>
      <c r="AS28" s="191" t="str">
        <f t="shared" si="3"/>
        <v/>
      </c>
      <c r="AT28" s="191" t="str">
        <f t="shared" si="4"/>
        <v/>
      </c>
      <c r="AU28" s="191" t="str">
        <f t="shared" si="5"/>
        <v/>
      </c>
      <c r="AV28" s="191" t="str">
        <f t="shared" si="6"/>
        <v/>
      </c>
      <c r="AW28" s="191" t="str">
        <f t="shared" si="7"/>
        <v/>
      </c>
      <c r="AX28" s="191" t="str">
        <f t="shared" si="8"/>
        <v/>
      </c>
      <c r="AY28" s="191" t="str">
        <f t="shared" si="9"/>
        <v/>
      </c>
      <c r="AZ28" s="191" t="str">
        <f t="shared" si="10"/>
        <v/>
      </c>
      <c r="BA28" s="191" t="str">
        <f t="shared" si="11"/>
        <v/>
      </c>
      <c r="BB28" s="191" t="str">
        <f t="shared" si="12"/>
        <v/>
      </c>
      <c r="BC28" s="191" t="str">
        <f t="shared" si="13"/>
        <v/>
      </c>
      <c r="BD28" s="191" t="str">
        <f t="shared" si="14"/>
        <v/>
      </c>
      <c r="BE28" s="70"/>
      <c r="BG28" s="192" t="s">
        <v>301</v>
      </c>
      <c r="BH28" s="91" t="str">
        <f t="shared" ref="BH28:BV28" si="30">IF(W28-W120&lt;0,"abnormal","")</f>
        <v/>
      </c>
      <c r="BI28" s="91" t="str">
        <f t="shared" si="30"/>
        <v/>
      </c>
      <c r="BJ28" s="91" t="str">
        <f t="shared" si="30"/>
        <v/>
      </c>
      <c r="BK28" s="91" t="str">
        <f t="shared" si="30"/>
        <v/>
      </c>
      <c r="BL28" s="91" t="str">
        <f t="shared" si="30"/>
        <v/>
      </c>
      <c r="BM28" s="91" t="str">
        <f t="shared" si="30"/>
        <v/>
      </c>
      <c r="BN28" s="91" t="str">
        <f t="shared" si="30"/>
        <v/>
      </c>
      <c r="BO28" s="91" t="str">
        <f t="shared" si="30"/>
        <v/>
      </c>
      <c r="BP28" s="91" t="str">
        <f t="shared" si="30"/>
        <v/>
      </c>
      <c r="BQ28" s="91" t="str">
        <f t="shared" si="30"/>
        <v/>
      </c>
      <c r="BR28" s="91" t="str">
        <f t="shared" si="30"/>
        <v/>
      </c>
      <c r="BS28" s="91" t="str">
        <f t="shared" si="30"/>
        <v/>
      </c>
      <c r="BT28" s="91" t="str">
        <f t="shared" si="30"/>
        <v/>
      </c>
      <c r="BU28" s="91" t="str">
        <f t="shared" si="30"/>
        <v/>
      </c>
      <c r="BV28" s="91" t="str">
        <f t="shared" si="30"/>
        <v/>
      </c>
    </row>
    <row r="29" spans="2:74" ht="14.25" customHeight="1" outlineLevel="2">
      <c r="B29" s="314"/>
      <c r="C29" s="53"/>
      <c r="D29" s="74"/>
      <c r="E29" s="74"/>
      <c r="F29" s="74"/>
      <c r="G29" s="74"/>
      <c r="H29" s="74"/>
      <c r="I29" s="74"/>
      <c r="J29" s="74"/>
      <c r="K29" s="74"/>
      <c r="L29" s="74"/>
      <c r="M29" s="74"/>
      <c r="N29" s="74"/>
      <c r="O29" s="74"/>
      <c r="P29" s="74"/>
      <c r="Q29" s="74"/>
      <c r="R29" s="74"/>
      <c r="S29" s="74"/>
      <c r="T29" s="73"/>
      <c r="U29" s="62"/>
      <c r="V29" s="72"/>
      <c r="W29" s="72"/>
      <c r="X29" s="72"/>
      <c r="Y29" s="72"/>
      <c r="Z29" s="72"/>
      <c r="AA29" s="72"/>
      <c r="AB29" s="72"/>
      <c r="AC29" s="72"/>
      <c r="AD29" s="72"/>
      <c r="AE29" s="72"/>
      <c r="AF29" s="72"/>
      <c r="AG29" s="72"/>
      <c r="AH29" s="72"/>
      <c r="AI29" s="72"/>
      <c r="AJ29" s="72"/>
      <c r="AK29" s="72"/>
      <c r="AL29" s="73"/>
      <c r="AM29" s="72"/>
    </row>
    <row r="30" spans="2:74" ht="14.25" customHeight="1" outlineLevel="2">
      <c r="B30" s="314"/>
      <c r="C30" s="53"/>
      <c r="D30" s="74"/>
      <c r="E30" s="74"/>
      <c r="F30" s="74"/>
      <c r="G30" s="74"/>
      <c r="H30" s="74"/>
      <c r="I30" s="74"/>
      <c r="J30" s="74"/>
      <c r="K30" s="74"/>
      <c r="L30" s="74"/>
      <c r="M30" s="74"/>
      <c r="N30" s="74"/>
      <c r="O30" s="74"/>
      <c r="P30" s="74"/>
      <c r="Q30" s="74"/>
      <c r="R30" s="74"/>
      <c r="S30" s="74"/>
      <c r="T30" s="73"/>
      <c r="U30" s="62"/>
      <c r="V30" s="72"/>
      <c r="W30" s="72"/>
      <c r="X30" s="72"/>
      <c r="Y30" s="72"/>
      <c r="Z30" s="72"/>
      <c r="AA30" s="72"/>
      <c r="AB30" s="72"/>
      <c r="AC30" s="72"/>
      <c r="AD30" s="72"/>
      <c r="AE30" s="72"/>
      <c r="AF30" s="72"/>
      <c r="AG30" s="72"/>
      <c r="AH30" s="72"/>
      <c r="AI30" s="72"/>
      <c r="AJ30" s="72"/>
      <c r="AK30" s="72"/>
      <c r="AL30" s="73"/>
      <c r="AM30" s="72"/>
    </row>
    <row r="31" spans="2:74" ht="14.25" customHeight="1" outlineLevel="2">
      <c r="B31" s="314"/>
      <c r="C31" s="53"/>
      <c r="D31" s="74"/>
      <c r="E31" s="74"/>
      <c r="F31" s="74"/>
      <c r="G31" s="74"/>
      <c r="H31" s="74"/>
      <c r="I31" s="74"/>
      <c r="J31" s="74"/>
      <c r="K31" s="74"/>
      <c r="L31" s="74"/>
      <c r="M31" s="74"/>
      <c r="N31" s="74"/>
      <c r="O31" s="74"/>
      <c r="P31" s="74"/>
      <c r="Q31" s="74"/>
      <c r="R31" s="74"/>
      <c r="S31" s="74"/>
      <c r="T31" s="73"/>
      <c r="U31" s="62"/>
      <c r="V31" s="72"/>
      <c r="W31" s="72"/>
      <c r="X31" s="72"/>
      <c r="Y31" s="72"/>
      <c r="Z31" s="72"/>
      <c r="AA31" s="72"/>
      <c r="AB31" s="72"/>
      <c r="AC31" s="72"/>
      <c r="AD31" s="72"/>
      <c r="AE31" s="72"/>
      <c r="AF31" s="72"/>
      <c r="AG31" s="72"/>
      <c r="AH31" s="72"/>
      <c r="AI31" s="72"/>
      <c r="AJ31" s="72"/>
      <c r="AK31" s="72"/>
      <c r="AL31" s="73"/>
      <c r="AM31" s="72"/>
    </row>
    <row r="32" spans="2:74" ht="14.25" customHeight="1" outlineLevel="2">
      <c r="B32" s="314"/>
      <c r="C32" s="53"/>
      <c r="D32" s="74"/>
      <c r="E32" s="74"/>
      <c r="F32" s="74"/>
      <c r="G32" s="74"/>
      <c r="H32" s="74"/>
      <c r="I32" s="74"/>
      <c r="J32" s="74"/>
      <c r="K32" s="74"/>
      <c r="L32" s="74"/>
      <c r="M32" s="74"/>
      <c r="N32" s="74"/>
      <c r="O32" s="74"/>
      <c r="P32" s="74"/>
      <c r="Q32" s="74"/>
      <c r="R32" s="74"/>
      <c r="S32" s="74"/>
      <c r="T32" s="73"/>
      <c r="U32" s="62"/>
      <c r="V32" s="72"/>
      <c r="W32" s="72"/>
      <c r="X32" s="72"/>
      <c r="Y32" s="72"/>
      <c r="Z32" s="72"/>
      <c r="AA32" s="72"/>
      <c r="AB32" s="72"/>
      <c r="AC32" s="72"/>
      <c r="AD32" s="72"/>
      <c r="AE32" s="72"/>
      <c r="AF32" s="72"/>
      <c r="AG32" s="72"/>
      <c r="AH32" s="72"/>
      <c r="AI32" s="72"/>
      <c r="AJ32" s="72"/>
      <c r="AK32" s="72"/>
      <c r="AL32" s="73"/>
      <c r="AM32" s="72"/>
    </row>
    <row r="33" spans="2:39" ht="14.25" customHeight="1" outlineLevel="2">
      <c r="B33" s="314"/>
      <c r="C33" s="53"/>
      <c r="D33" s="74"/>
      <c r="E33" s="74"/>
      <c r="F33" s="74"/>
      <c r="G33" s="74"/>
      <c r="H33" s="74"/>
      <c r="I33" s="74"/>
      <c r="J33" s="74"/>
      <c r="K33" s="74"/>
      <c r="L33" s="74"/>
      <c r="M33" s="74"/>
      <c r="N33" s="74"/>
      <c r="O33" s="74"/>
      <c r="P33" s="74"/>
      <c r="Q33" s="74"/>
      <c r="R33" s="74"/>
      <c r="S33" s="74"/>
      <c r="T33" s="73"/>
      <c r="U33" s="62"/>
      <c r="V33" s="72"/>
      <c r="W33" s="72"/>
      <c r="X33" s="72"/>
      <c r="Y33" s="72"/>
      <c r="Z33" s="72"/>
      <c r="AA33" s="72"/>
      <c r="AB33" s="72"/>
      <c r="AC33" s="72"/>
      <c r="AD33" s="72"/>
      <c r="AE33" s="72"/>
      <c r="AF33" s="72"/>
      <c r="AG33" s="72"/>
      <c r="AH33" s="72"/>
      <c r="AI33" s="72"/>
      <c r="AJ33" s="72"/>
      <c r="AK33" s="72"/>
      <c r="AL33" s="73"/>
      <c r="AM33" s="72"/>
    </row>
    <row r="34" spans="2:39" ht="14.25" customHeight="1" outlineLevel="2">
      <c r="B34" s="314"/>
      <c r="C34" s="53"/>
      <c r="D34" s="74"/>
      <c r="E34" s="74"/>
      <c r="F34" s="74"/>
      <c r="G34" s="74"/>
      <c r="H34" s="74"/>
      <c r="I34" s="74"/>
      <c r="J34" s="74"/>
      <c r="K34" s="74"/>
      <c r="L34" s="74"/>
      <c r="M34" s="74"/>
      <c r="N34" s="74"/>
      <c r="O34" s="74"/>
      <c r="P34" s="74"/>
      <c r="Q34" s="74"/>
      <c r="R34" s="74"/>
      <c r="S34" s="74"/>
      <c r="T34" s="73"/>
      <c r="U34" s="62"/>
      <c r="V34" s="72"/>
      <c r="W34" s="72"/>
      <c r="X34" s="72"/>
      <c r="Y34" s="72"/>
      <c r="Z34" s="72"/>
      <c r="AA34" s="72"/>
      <c r="AB34" s="72"/>
      <c r="AC34" s="72"/>
      <c r="AD34" s="72"/>
      <c r="AE34" s="72"/>
      <c r="AF34" s="72"/>
      <c r="AG34" s="72"/>
      <c r="AH34" s="72"/>
      <c r="AI34" s="72"/>
      <c r="AJ34" s="72"/>
      <c r="AK34" s="72"/>
      <c r="AL34" s="73"/>
      <c r="AM34" s="72"/>
    </row>
    <row r="35" spans="2:39" ht="14.25" customHeight="1" outlineLevel="2">
      <c r="B35" s="314"/>
      <c r="C35" s="53"/>
      <c r="D35" s="74"/>
      <c r="E35" s="74"/>
      <c r="F35" s="74"/>
      <c r="G35" s="74"/>
      <c r="H35" s="74"/>
      <c r="I35" s="74"/>
      <c r="J35" s="74"/>
      <c r="K35" s="74"/>
      <c r="L35" s="74"/>
      <c r="M35" s="74"/>
      <c r="N35" s="74"/>
      <c r="O35" s="74"/>
      <c r="P35" s="74"/>
      <c r="Q35" s="74"/>
      <c r="R35" s="74"/>
      <c r="S35" s="74"/>
      <c r="T35" s="73"/>
      <c r="U35" s="62"/>
      <c r="V35" s="72"/>
      <c r="W35" s="72"/>
      <c r="X35" s="72"/>
      <c r="Y35" s="72"/>
      <c r="Z35" s="72"/>
      <c r="AA35" s="72"/>
      <c r="AB35" s="72"/>
      <c r="AC35" s="72"/>
      <c r="AD35" s="72"/>
      <c r="AE35" s="72"/>
      <c r="AF35" s="72"/>
      <c r="AG35" s="72"/>
      <c r="AH35" s="72"/>
      <c r="AI35" s="72"/>
      <c r="AJ35" s="72"/>
      <c r="AK35" s="72"/>
      <c r="AL35" s="73"/>
      <c r="AM35" s="72"/>
    </row>
    <row r="36" spans="2:39" ht="14.25" customHeight="1" outlineLevel="2">
      <c r="B36" s="314"/>
      <c r="C36" s="53"/>
      <c r="D36" s="74"/>
      <c r="E36" s="74"/>
      <c r="F36" s="74"/>
      <c r="G36" s="74"/>
      <c r="H36" s="74"/>
      <c r="I36" s="74"/>
      <c r="J36" s="74"/>
      <c r="K36" s="74"/>
      <c r="L36" s="74"/>
      <c r="M36" s="74"/>
      <c r="N36" s="74"/>
      <c r="O36" s="74"/>
      <c r="P36" s="74"/>
      <c r="Q36" s="74"/>
      <c r="R36" s="74"/>
      <c r="S36" s="74"/>
      <c r="T36" s="73"/>
      <c r="U36" s="62"/>
      <c r="V36" s="72"/>
      <c r="W36" s="72"/>
      <c r="X36" s="72"/>
      <c r="Y36" s="72"/>
      <c r="Z36" s="72"/>
      <c r="AA36" s="72"/>
      <c r="AB36" s="72"/>
      <c r="AC36" s="72"/>
      <c r="AD36" s="72"/>
      <c r="AE36" s="72"/>
      <c r="AF36" s="72"/>
      <c r="AG36" s="72"/>
      <c r="AH36" s="72"/>
      <c r="AI36" s="72"/>
      <c r="AJ36" s="72"/>
      <c r="AK36" s="72"/>
      <c r="AL36" s="73"/>
      <c r="AM36" s="72"/>
    </row>
    <row r="37" spans="2:39" ht="14.25" customHeight="1" outlineLevel="2">
      <c r="B37" s="314"/>
      <c r="C37" s="53"/>
      <c r="D37" s="74"/>
      <c r="E37" s="74"/>
      <c r="F37" s="74"/>
      <c r="G37" s="74"/>
      <c r="H37" s="74"/>
      <c r="I37" s="74"/>
      <c r="J37" s="74"/>
      <c r="K37" s="74"/>
      <c r="L37" s="74"/>
      <c r="M37" s="74"/>
      <c r="N37" s="74"/>
      <c r="O37" s="74"/>
      <c r="P37" s="74"/>
      <c r="Q37" s="74"/>
      <c r="R37" s="74"/>
      <c r="S37" s="74"/>
      <c r="T37" s="73"/>
      <c r="U37" s="62"/>
      <c r="V37" s="72"/>
      <c r="W37" s="72"/>
      <c r="X37" s="72"/>
      <c r="Y37" s="72"/>
      <c r="Z37" s="72"/>
      <c r="AA37" s="72"/>
      <c r="AB37" s="72"/>
      <c r="AC37" s="72"/>
      <c r="AD37" s="72"/>
      <c r="AE37" s="72"/>
      <c r="AF37" s="72"/>
      <c r="AG37" s="72"/>
      <c r="AH37" s="72"/>
      <c r="AI37" s="72"/>
      <c r="AJ37" s="72"/>
      <c r="AK37" s="72"/>
      <c r="AL37" s="73"/>
      <c r="AM37" s="72"/>
    </row>
    <row r="38" spans="2:39" ht="14.25" customHeight="1" outlineLevel="2">
      <c r="B38" s="314"/>
      <c r="C38" s="53"/>
      <c r="D38" s="74"/>
      <c r="E38" s="74"/>
      <c r="F38" s="74"/>
      <c r="G38" s="74"/>
      <c r="H38" s="74"/>
      <c r="I38" s="74"/>
      <c r="J38" s="74"/>
      <c r="K38" s="74"/>
      <c r="L38" s="74"/>
      <c r="M38" s="74"/>
      <c r="N38" s="74"/>
      <c r="O38" s="74"/>
      <c r="P38" s="74"/>
      <c r="Q38" s="74"/>
      <c r="R38" s="74"/>
      <c r="S38" s="74"/>
      <c r="T38" s="73"/>
      <c r="U38" s="62"/>
      <c r="V38" s="72"/>
      <c r="W38" s="72"/>
      <c r="X38" s="72"/>
      <c r="Y38" s="72"/>
      <c r="Z38" s="72"/>
      <c r="AA38" s="72"/>
      <c r="AB38" s="72"/>
      <c r="AC38" s="72"/>
      <c r="AD38" s="72"/>
      <c r="AE38" s="72"/>
      <c r="AF38" s="72"/>
      <c r="AG38" s="72"/>
      <c r="AH38" s="72"/>
      <c r="AI38" s="72"/>
      <c r="AJ38" s="72"/>
      <c r="AK38" s="72"/>
      <c r="AL38" s="73"/>
      <c r="AM38" s="72"/>
    </row>
    <row r="39" spans="2:39" ht="14.25" customHeight="1" outlineLevel="2">
      <c r="B39" s="314"/>
      <c r="C39" s="53"/>
      <c r="D39" s="74"/>
      <c r="E39" s="74"/>
      <c r="F39" s="74"/>
      <c r="G39" s="74"/>
      <c r="H39" s="74"/>
      <c r="I39" s="74"/>
      <c r="J39" s="74"/>
      <c r="K39" s="74"/>
      <c r="L39" s="74"/>
      <c r="M39" s="74"/>
      <c r="N39" s="74"/>
      <c r="O39" s="74"/>
      <c r="P39" s="74"/>
      <c r="Q39" s="74"/>
      <c r="R39" s="74"/>
      <c r="S39" s="74"/>
      <c r="T39" s="73"/>
      <c r="U39" s="62"/>
      <c r="V39" s="72"/>
      <c r="W39" s="72"/>
      <c r="X39" s="72"/>
      <c r="Y39" s="72"/>
      <c r="Z39" s="72"/>
      <c r="AA39" s="72"/>
      <c r="AB39" s="72"/>
      <c r="AC39" s="72"/>
      <c r="AD39" s="72"/>
      <c r="AE39" s="72"/>
      <c r="AF39" s="72"/>
      <c r="AG39" s="72"/>
      <c r="AH39" s="72"/>
      <c r="AI39" s="72"/>
      <c r="AJ39" s="72"/>
      <c r="AK39" s="72"/>
      <c r="AL39" s="73"/>
      <c r="AM39" s="72"/>
    </row>
    <row r="40" spans="2:39" ht="14.25" customHeight="1" outlineLevel="2">
      <c r="B40" s="314"/>
      <c r="C40" s="53"/>
      <c r="D40" s="74"/>
      <c r="E40" s="74"/>
      <c r="F40" s="74"/>
      <c r="G40" s="74"/>
      <c r="H40" s="74"/>
      <c r="I40" s="74"/>
      <c r="J40" s="74"/>
      <c r="K40" s="74"/>
      <c r="L40" s="74"/>
      <c r="M40" s="74"/>
      <c r="N40" s="74"/>
      <c r="O40" s="74"/>
      <c r="P40" s="74"/>
      <c r="Q40" s="74"/>
      <c r="R40" s="74"/>
      <c r="S40" s="74"/>
      <c r="T40" s="73"/>
      <c r="U40" s="62"/>
      <c r="V40" s="72"/>
      <c r="W40" s="72"/>
      <c r="X40" s="72"/>
      <c r="Y40" s="72"/>
      <c r="Z40" s="72"/>
      <c r="AA40" s="72"/>
      <c r="AB40" s="72"/>
      <c r="AC40" s="72"/>
      <c r="AD40" s="72"/>
      <c r="AE40" s="72"/>
      <c r="AF40" s="72"/>
      <c r="AG40" s="72"/>
      <c r="AH40" s="72"/>
      <c r="AI40" s="72"/>
      <c r="AJ40" s="72"/>
      <c r="AK40" s="72"/>
      <c r="AL40" s="73"/>
      <c r="AM40" s="72"/>
    </row>
    <row r="41" spans="2:39" ht="14.25" customHeight="1" outlineLevel="2">
      <c r="B41" s="314"/>
      <c r="C41" s="53"/>
      <c r="D41" s="74"/>
      <c r="E41" s="74"/>
      <c r="F41" s="74"/>
      <c r="G41" s="74"/>
      <c r="H41" s="74"/>
      <c r="I41" s="74"/>
      <c r="J41" s="74"/>
      <c r="K41" s="74"/>
      <c r="L41" s="74"/>
      <c r="M41" s="74"/>
      <c r="N41" s="74"/>
      <c r="O41" s="74"/>
      <c r="P41" s="74"/>
      <c r="Q41" s="74"/>
      <c r="R41" s="74"/>
      <c r="S41" s="74"/>
      <c r="T41" s="73"/>
      <c r="U41" s="62"/>
      <c r="V41" s="72"/>
      <c r="W41" s="72"/>
      <c r="X41" s="72"/>
      <c r="Y41" s="72"/>
      <c r="Z41" s="72"/>
      <c r="AA41" s="72"/>
      <c r="AB41" s="72"/>
      <c r="AC41" s="72"/>
      <c r="AD41" s="72"/>
      <c r="AE41" s="72"/>
      <c r="AF41" s="72"/>
      <c r="AG41" s="72"/>
      <c r="AH41" s="72"/>
      <c r="AI41" s="72"/>
      <c r="AJ41" s="72"/>
      <c r="AK41" s="72"/>
      <c r="AL41" s="73"/>
      <c r="AM41" s="72"/>
    </row>
    <row r="42" spans="2:39" ht="14.25" customHeight="1" outlineLevel="2">
      <c r="B42" s="314"/>
      <c r="C42" s="53"/>
      <c r="D42" s="74"/>
      <c r="E42" s="74"/>
      <c r="F42" s="74"/>
      <c r="G42" s="74"/>
      <c r="H42" s="74"/>
      <c r="I42" s="74"/>
      <c r="J42" s="74"/>
      <c r="K42" s="74"/>
      <c r="L42" s="74"/>
      <c r="M42" s="74"/>
      <c r="N42" s="74"/>
      <c r="O42" s="74"/>
      <c r="P42" s="74"/>
      <c r="Q42" s="74"/>
      <c r="R42" s="74"/>
      <c r="S42" s="74"/>
      <c r="T42" s="73"/>
      <c r="U42" s="62"/>
      <c r="V42" s="72"/>
      <c r="W42" s="72"/>
      <c r="X42" s="72"/>
      <c r="Y42" s="72"/>
      <c r="Z42" s="72"/>
      <c r="AA42" s="72"/>
      <c r="AB42" s="72"/>
      <c r="AC42" s="72"/>
      <c r="AD42" s="72"/>
      <c r="AE42" s="72"/>
      <c r="AF42" s="72"/>
      <c r="AG42" s="72"/>
      <c r="AH42" s="72"/>
      <c r="AI42" s="72"/>
      <c r="AJ42" s="72"/>
      <c r="AK42" s="72"/>
      <c r="AL42" s="73"/>
      <c r="AM42" s="72"/>
    </row>
    <row r="43" spans="2:39" ht="14.25" customHeight="1" outlineLevel="2">
      <c r="B43" s="314"/>
      <c r="C43" s="53"/>
      <c r="D43" s="74"/>
      <c r="E43" s="74"/>
      <c r="F43" s="74"/>
      <c r="G43" s="74"/>
      <c r="H43" s="74"/>
      <c r="I43" s="74"/>
      <c r="J43" s="74"/>
      <c r="K43" s="74"/>
      <c r="L43" s="74"/>
      <c r="M43" s="74"/>
      <c r="N43" s="74"/>
      <c r="O43" s="74"/>
      <c r="P43" s="74"/>
      <c r="Q43" s="74"/>
      <c r="R43" s="74"/>
      <c r="S43" s="74"/>
      <c r="T43" s="73"/>
      <c r="U43" s="62"/>
      <c r="V43" s="72"/>
      <c r="W43" s="72"/>
      <c r="X43" s="72"/>
      <c r="Y43" s="72"/>
      <c r="Z43" s="72"/>
      <c r="AA43" s="72"/>
      <c r="AB43" s="72"/>
      <c r="AC43" s="72"/>
      <c r="AD43" s="72"/>
      <c r="AE43" s="72"/>
      <c r="AF43" s="72"/>
      <c r="AG43" s="72"/>
      <c r="AH43" s="72"/>
      <c r="AI43" s="72"/>
      <c r="AJ43" s="72"/>
      <c r="AK43" s="72"/>
      <c r="AL43" s="73"/>
      <c r="AM43" s="72"/>
    </row>
    <row r="44" spans="2:39" ht="14.25" customHeight="1" outlineLevel="2">
      <c r="B44" s="314"/>
      <c r="C44" s="53"/>
      <c r="D44" s="74"/>
      <c r="E44" s="74"/>
      <c r="F44" s="74"/>
      <c r="G44" s="74"/>
      <c r="H44" s="74"/>
      <c r="I44" s="74"/>
      <c r="J44" s="74"/>
      <c r="K44" s="74"/>
      <c r="L44" s="74"/>
      <c r="M44" s="74"/>
      <c r="N44" s="74"/>
      <c r="O44" s="74"/>
      <c r="P44" s="74"/>
      <c r="Q44" s="74"/>
      <c r="R44" s="74"/>
      <c r="S44" s="74"/>
      <c r="T44" s="73"/>
      <c r="U44" s="62"/>
      <c r="V44" s="72"/>
      <c r="W44" s="72"/>
      <c r="X44" s="72"/>
      <c r="Y44" s="72"/>
      <c r="Z44" s="72"/>
      <c r="AA44" s="72"/>
      <c r="AB44" s="72"/>
      <c r="AC44" s="72"/>
      <c r="AD44" s="72"/>
      <c r="AE44" s="72"/>
      <c r="AF44" s="72"/>
      <c r="AG44" s="72"/>
      <c r="AH44" s="72"/>
      <c r="AI44" s="72"/>
      <c r="AJ44" s="72"/>
      <c r="AK44" s="72"/>
      <c r="AL44" s="73"/>
      <c r="AM44" s="72"/>
    </row>
    <row r="45" spans="2:39" ht="14.25" customHeight="1" outlineLevel="2">
      <c r="B45" s="314"/>
      <c r="C45" s="53"/>
      <c r="D45" s="74"/>
      <c r="E45" s="74"/>
      <c r="F45" s="74"/>
      <c r="G45" s="74"/>
      <c r="H45" s="74"/>
      <c r="I45" s="74"/>
      <c r="J45" s="74"/>
      <c r="K45" s="74"/>
      <c r="L45" s="74"/>
      <c r="M45" s="74"/>
      <c r="N45" s="74"/>
      <c r="O45" s="74"/>
      <c r="P45" s="74"/>
      <c r="Q45" s="74"/>
      <c r="R45" s="74"/>
      <c r="S45" s="74"/>
      <c r="T45" s="73"/>
      <c r="U45" s="62"/>
      <c r="V45" s="72"/>
      <c r="W45" s="72"/>
      <c r="X45" s="72"/>
      <c r="Y45" s="72"/>
      <c r="Z45" s="72"/>
      <c r="AA45" s="72"/>
      <c r="AB45" s="72"/>
      <c r="AC45" s="72"/>
      <c r="AD45" s="72"/>
      <c r="AE45" s="72"/>
      <c r="AF45" s="72"/>
      <c r="AG45" s="72"/>
      <c r="AH45" s="72"/>
      <c r="AI45" s="72"/>
      <c r="AJ45" s="72"/>
      <c r="AK45" s="72"/>
      <c r="AL45" s="73"/>
      <c r="AM45" s="72"/>
    </row>
    <row r="46" spans="2:39" ht="14.25" customHeight="1" outlineLevel="2">
      <c r="B46" s="314"/>
      <c r="C46" s="53"/>
      <c r="D46" s="74"/>
      <c r="E46" s="74"/>
      <c r="F46" s="74"/>
      <c r="G46" s="74"/>
      <c r="H46" s="74"/>
      <c r="I46" s="74"/>
      <c r="J46" s="74"/>
      <c r="K46" s="74"/>
      <c r="L46" s="74"/>
      <c r="M46" s="74"/>
      <c r="N46" s="74"/>
      <c r="O46" s="74"/>
      <c r="P46" s="74"/>
      <c r="Q46" s="74"/>
      <c r="R46" s="74"/>
      <c r="S46" s="74"/>
      <c r="T46" s="73"/>
      <c r="U46" s="62"/>
      <c r="V46" s="72"/>
      <c r="W46" s="72"/>
      <c r="X46" s="72"/>
      <c r="Y46" s="72"/>
      <c r="Z46" s="72"/>
      <c r="AA46" s="72"/>
      <c r="AB46" s="72"/>
      <c r="AC46" s="72"/>
      <c r="AD46" s="72"/>
      <c r="AE46" s="72"/>
      <c r="AF46" s="72"/>
      <c r="AG46" s="72"/>
      <c r="AH46" s="72"/>
      <c r="AI46" s="72"/>
      <c r="AJ46" s="72"/>
      <c r="AK46" s="72"/>
      <c r="AL46" s="73"/>
      <c r="AM46" s="72"/>
    </row>
    <row r="47" spans="2:39" ht="15" customHeight="1" outlineLevel="2" thickBot="1">
      <c r="B47" s="314"/>
      <c r="C47" s="75"/>
      <c r="D47" s="94"/>
      <c r="E47" s="94"/>
      <c r="F47" s="94"/>
      <c r="G47" s="94"/>
      <c r="H47" s="94"/>
      <c r="I47" s="94"/>
      <c r="J47" s="94"/>
      <c r="K47" s="94"/>
      <c r="L47" s="94"/>
      <c r="M47" s="94"/>
      <c r="N47" s="94"/>
      <c r="O47" s="94"/>
      <c r="P47" s="94"/>
      <c r="Q47" s="94"/>
      <c r="R47" s="94"/>
      <c r="S47" s="94"/>
      <c r="T47" s="78"/>
      <c r="U47" s="62"/>
      <c r="V47" s="72"/>
      <c r="W47" s="72"/>
      <c r="X47" s="72"/>
      <c r="Y47" s="72"/>
      <c r="Z47" s="72"/>
      <c r="AA47" s="72"/>
      <c r="AB47" s="72"/>
      <c r="AC47" s="72"/>
      <c r="AD47" s="72"/>
      <c r="AE47" s="72"/>
      <c r="AF47" s="72"/>
      <c r="AG47" s="72"/>
      <c r="AH47" s="72"/>
      <c r="AI47" s="72"/>
      <c r="AJ47" s="72"/>
      <c r="AK47" s="72"/>
      <c r="AL47" s="73"/>
      <c r="AM47" s="72"/>
    </row>
    <row r="48" spans="2:39" ht="14.25" customHeight="1" outlineLevel="1">
      <c r="B48" s="314"/>
      <c r="C48" s="44"/>
      <c r="D48" s="74"/>
      <c r="E48" s="74"/>
      <c r="F48" s="74"/>
      <c r="G48" s="74"/>
      <c r="H48" s="74"/>
      <c r="I48" s="74"/>
      <c r="J48" s="74"/>
      <c r="K48" s="74"/>
      <c r="L48" s="74"/>
      <c r="M48" s="74"/>
      <c r="N48" s="74"/>
      <c r="O48" s="74"/>
      <c r="P48" s="74"/>
      <c r="Q48" s="74"/>
      <c r="R48" s="74"/>
      <c r="S48" s="74"/>
      <c r="T48" s="72"/>
      <c r="U48" s="95"/>
      <c r="V48" s="96"/>
      <c r="W48" s="96"/>
      <c r="X48" s="96"/>
      <c r="Y48" s="96"/>
      <c r="Z48" s="96"/>
      <c r="AA48" s="96"/>
      <c r="AB48" s="96"/>
      <c r="AC48" s="96"/>
      <c r="AD48" s="96"/>
      <c r="AE48" s="96"/>
      <c r="AF48" s="96"/>
      <c r="AG48" s="96"/>
      <c r="AH48" s="96"/>
      <c r="AI48" s="96"/>
      <c r="AJ48" s="96"/>
      <c r="AK48" s="96"/>
      <c r="AL48" s="97"/>
      <c r="AM48" s="72"/>
    </row>
    <row r="49" spans="2:74" ht="42" customHeight="1" outlineLevel="1">
      <c r="B49" s="314"/>
      <c r="C49" s="44"/>
      <c r="D49" s="108"/>
      <c r="E49" s="311" t="s">
        <v>302</v>
      </c>
      <c r="F49" s="312"/>
      <c r="G49" s="312"/>
      <c r="H49" s="312"/>
      <c r="I49" s="312"/>
      <c r="J49" s="312"/>
      <c r="K49" s="312"/>
      <c r="L49" s="312"/>
      <c r="M49" s="312"/>
      <c r="N49" s="312"/>
      <c r="O49" s="312"/>
      <c r="P49" s="312"/>
      <c r="Q49" s="312"/>
      <c r="R49" s="312"/>
      <c r="S49" s="312"/>
      <c r="T49" s="55"/>
      <c r="U49" s="98"/>
      <c r="V49" s="106"/>
      <c r="W49" s="311" t="s">
        <v>303</v>
      </c>
      <c r="X49" s="312"/>
      <c r="Y49" s="312"/>
      <c r="Z49" s="312"/>
      <c r="AA49" s="312"/>
      <c r="AB49" s="312"/>
      <c r="AC49" s="312"/>
      <c r="AD49" s="312"/>
      <c r="AE49" s="312"/>
      <c r="AF49" s="312"/>
      <c r="AG49" s="312"/>
      <c r="AH49" s="312"/>
      <c r="AI49" s="312"/>
      <c r="AJ49" s="312"/>
      <c r="AK49" s="312"/>
      <c r="AL49" s="57"/>
      <c r="AM49" s="44"/>
      <c r="AO49" s="58"/>
      <c r="AP49" s="54"/>
      <c r="AQ49" s="54"/>
      <c r="AR49" s="59"/>
      <c r="AS49" s="54"/>
      <c r="AT49" s="54"/>
      <c r="AU49" s="54"/>
      <c r="AV49" s="54"/>
      <c r="AW49" s="54"/>
      <c r="AX49" s="54"/>
      <c r="AY49" s="54"/>
      <c r="AZ49" s="54"/>
      <c r="BA49" s="54"/>
      <c r="BB49" s="54"/>
      <c r="BC49" s="54"/>
      <c r="BD49" s="54"/>
      <c r="BE49" s="54"/>
      <c r="BF49" s="55"/>
      <c r="BG49" s="60"/>
      <c r="BH49" s="60"/>
      <c r="BI49" s="60"/>
      <c r="BJ49" s="60"/>
    </row>
    <row r="50" spans="2:74" ht="14.45" customHeight="1" outlineLevel="2">
      <c r="B50" s="314"/>
      <c r="C50" s="44"/>
      <c r="D50" s="107" t="s">
        <v>74</v>
      </c>
      <c r="E50" s="248" t="s">
        <v>70</v>
      </c>
      <c r="F50" s="254">
        <v>0</v>
      </c>
      <c r="G50" s="254">
        <v>5</v>
      </c>
      <c r="H50" s="254">
        <v>10</v>
      </c>
      <c r="I50" s="254">
        <v>20</v>
      </c>
      <c r="J50" s="254">
        <v>30</v>
      </c>
      <c r="K50" s="254">
        <v>40</v>
      </c>
      <c r="L50" s="254">
        <v>50</v>
      </c>
      <c r="M50" s="254">
        <v>60</v>
      </c>
      <c r="N50" s="254">
        <v>70</v>
      </c>
      <c r="O50" s="254">
        <v>80</v>
      </c>
      <c r="P50" s="254">
        <v>90</v>
      </c>
      <c r="Q50" s="254">
        <v>95</v>
      </c>
      <c r="R50" s="254">
        <v>100</v>
      </c>
      <c r="S50" s="250" t="s">
        <v>71</v>
      </c>
      <c r="T50" s="61"/>
      <c r="U50" s="99"/>
      <c r="V50" s="107" t="s">
        <v>74</v>
      </c>
      <c r="W50" s="248" t="s">
        <v>70</v>
      </c>
      <c r="X50" s="254">
        <v>0</v>
      </c>
      <c r="Y50" s="254">
        <v>5</v>
      </c>
      <c r="Z50" s="254">
        <v>10</v>
      </c>
      <c r="AA50" s="254">
        <v>20</v>
      </c>
      <c r="AB50" s="254">
        <v>30</v>
      </c>
      <c r="AC50" s="254">
        <v>40</v>
      </c>
      <c r="AD50" s="254">
        <v>50</v>
      </c>
      <c r="AE50" s="254">
        <v>60</v>
      </c>
      <c r="AF50" s="254">
        <v>70</v>
      </c>
      <c r="AG50" s="254">
        <v>80</v>
      </c>
      <c r="AH50" s="254">
        <v>90</v>
      </c>
      <c r="AI50" s="254">
        <v>95</v>
      </c>
      <c r="AJ50" s="254">
        <v>100</v>
      </c>
      <c r="AK50" s="250" t="s">
        <v>71</v>
      </c>
      <c r="AL50" s="64"/>
      <c r="AM50" s="61"/>
      <c r="AO50" s="189" t="s">
        <v>305</v>
      </c>
      <c r="AP50" s="189" t="s">
        <v>306</v>
      </c>
      <c r="AQ50" s="190">
        <v>0</v>
      </c>
      <c r="AR50" s="190">
        <v>5</v>
      </c>
      <c r="AS50" s="190">
        <v>10</v>
      </c>
      <c r="AT50" s="190">
        <v>20</v>
      </c>
      <c r="AU50" s="190">
        <v>30</v>
      </c>
      <c r="AV50" s="190">
        <v>40</v>
      </c>
      <c r="AW50" s="190">
        <v>50</v>
      </c>
      <c r="AX50" s="190">
        <v>60</v>
      </c>
      <c r="AY50" s="190">
        <v>70</v>
      </c>
      <c r="AZ50" s="190">
        <v>80</v>
      </c>
      <c r="BA50" s="190">
        <v>90</v>
      </c>
      <c r="BB50" s="190">
        <v>95</v>
      </c>
      <c r="BC50" s="190">
        <v>100</v>
      </c>
      <c r="BD50" s="190" t="s">
        <v>304</v>
      </c>
      <c r="BE50" s="67"/>
      <c r="BG50" s="189" t="s">
        <v>305</v>
      </c>
      <c r="BH50" s="189" t="s">
        <v>306</v>
      </c>
      <c r="BI50" s="190">
        <v>0</v>
      </c>
      <c r="BJ50" s="190">
        <v>5</v>
      </c>
      <c r="BK50" s="190">
        <v>10</v>
      </c>
      <c r="BL50" s="190">
        <v>20</v>
      </c>
      <c r="BM50" s="190">
        <v>30</v>
      </c>
      <c r="BN50" s="190">
        <v>40</v>
      </c>
      <c r="BO50" s="190">
        <v>50</v>
      </c>
      <c r="BP50" s="190">
        <v>60</v>
      </c>
      <c r="BQ50" s="190">
        <v>70</v>
      </c>
      <c r="BR50" s="190">
        <v>80</v>
      </c>
      <c r="BS50" s="190">
        <v>90</v>
      </c>
      <c r="BT50" s="190">
        <v>95</v>
      </c>
      <c r="BU50" s="190">
        <v>100</v>
      </c>
      <c r="BV50" s="190" t="s">
        <v>304</v>
      </c>
    </row>
    <row r="51" spans="2:74" ht="14.45" customHeight="1" outlineLevel="2">
      <c r="B51" s="314"/>
      <c r="C51" s="44"/>
      <c r="D51" s="107" t="s">
        <v>76</v>
      </c>
      <c r="E51" s="256">
        <v>0</v>
      </c>
      <c r="F51" s="257">
        <v>0</v>
      </c>
      <c r="G51" s="257">
        <v>0</v>
      </c>
      <c r="H51" s="257">
        <v>0</v>
      </c>
      <c r="I51" s="257">
        <v>0</v>
      </c>
      <c r="J51" s="257">
        <v>0</v>
      </c>
      <c r="K51" s="257">
        <v>0</v>
      </c>
      <c r="L51" s="257">
        <v>0</v>
      </c>
      <c r="M51" s="257">
        <v>0</v>
      </c>
      <c r="N51" s="257">
        <v>0</v>
      </c>
      <c r="O51" s="257">
        <v>0</v>
      </c>
      <c r="P51" s="257">
        <v>0</v>
      </c>
      <c r="Q51" s="257">
        <v>0</v>
      </c>
      <c r="R51" s="257">
        <v>0</v>
      </c>
      <c r="S51" s="256">
        <v>0</v>
      </c>
      <c r="T51" s="68"/>
      <c r="U51" s="99"/>
      <c r="V51" s="107" t="s">
        <v>76</v>
      </c>
      <c r="W51" s="268">
        <v>0</v>
      </c>
      <c r="X51" s="258">
        <v>0</v>
      </c>
      <c r="Y51" s="258">
        <v>3.5741143854544486</v>
      </c>
      <c r="Z51" s="258">
        <v>4.1970284392359387</v>
      </c>
      <c r="AA51" s="258">
        <v>5.3987905394392328</v>
      </c>
      <c r="AB51" s="258">
        <v>5.8922353115440949</v>
      </c>
      <c r="AC51" s="258">
        <v>6.3121271984400824</v>
      </c>
      <c r="AD51" s="258">
        <v>6.7777760636471402</v>
      </c>
      <c r="AE51" s="258">
        <v>7.7990784214998046</v>
      </c>
      <c r="AF51" s="258">
        <v>9.1612419116857122</v>
      </c>
      <c r="AG51" s="258">
        <v>11.381197262592046</v>
      </c>
      <c r="AH51" s="258">
        <v>15.368048465434217</v>
      </c>
      <c r="AI51" s="258">
        <v>15.387702179713342</v>
      </c>
      <c r="AJ51" s="258">
        <v>16.806815960750011</v>
      </c>
      <c r="AK51" s="268">
        <v>0</v>
      </c>
      <c r="AL51" s="69"/>
      <c r="AM51" s="68"/>
      <c r="AO51" s="189" t="s">
        <v>307</v>
      </c>
      <c r="AP51" s="191" t="str">
        <f t="shared" ref="AP51:AP68" si="31">IF(E51-E143&lt;0,"abnormal","")</f>
        <v/>
      </c>
      <c r="AQ51" s="191" t="str">
        <f t="shared" ref="AQ51:AQ68" si="32">IF(F51-F143&lt;0,"abnormal","")</f>
        <v/>
      </c>
      <c r="AR51" s="191" t="str">
        <f t="shared" ref="AR51:AR68" si="33">IF(G51-G143&lt;0,"abnormal","")</f>
        <v/>
      </c>
      <c r="AS51" s="191" t="str">
        <f t="shared" ref="AS51:AS68" si="34">IF(H51-H143&lt;0,"abnormal","")</f>
        <v/>
      </c>
      <c r="AT51" s="191" t="str">
        <f t="shared" ref="AT51:AT68" si="35">IF(I51-I143&lt;0,"abnormal","")</f>
        <v/>
      </c>
      <c r="AU51" s="191" t="str">
        <f t="shared" ref="AU51:AU68" si="36">IF(J51-J143&lt;0,"abnormal","")</f>
        <v/>
      </c>
      <c r="AV51" s="191" t="str">
        <f t="shared" ref="AV51:AV68" si="37">IF(K51-K143&lt;0,"abnormal","")</f>
        <v/>
      </c>
      <c r="AW51" s="191" t="str">
        <f t="shared" ref="AW51:AW68" si="38">IF(L51-L143&lt;0,"abnormal","")</f>
        <v/>
      </c>
      <c r="AX51" s="191" t="str">
        <f t="shared" ref="AX51:AX68" si="39">IF(M51-M143&lt;0,"abnormal","")</f>
        <v/>
      </c>
      <c r="AY51" s="191" t="str">
        <f t="shared" ref="AY51:AY68" si="40">IF(N51-N143&lt;0,"abnormal","")</f>
        <v/>
      </c>
      <c r="AZ51" s="191" t="str">
        <f t="shared" ref="AZ51:AZ68" si="41">IF(O51-O143&lt;0,"abnormal","")</f>
        <v/>
      </c>
      <c r="BA51" s="191" t="str">
        <f t="shared" ref="BA51:BA68" si="42">IF(P51-P143&lt;0,"abnormal","")</f>
        <v/>
      </c>
      <c r="BB51" s="191" t="str">
        <f t="shared" ref="BB51:BB68" si="43">IF(Q51-Q143&lt;0,"abnormal","")</f>
        <v/>
      </c>
      <c r="BC51" s="191" t="str">
        <f t="shared" ref="BC51:BC68" si="44">IF(R51-R143&lt;0,"abnormal","")</f>
        <v/>
      </c>
      <c r="BD51" s="191" t="str">
        <f t="shared" ref="BD51:BD68" si="45">IF(S51-S143&lt;0,"abnormal","")</f>
        <v/>
      </c>
      <c r="BE51" s="70"/>
      <c r="BG51" s="189" t="s">
        <v>307</v>
      </c>
      <c r="BH51" s="91" t="str">
        <f t="shared" ref="BH51:BH68" si="46">IF(W51-W143&lt;0,"abnormal","")</f>
        <v/>
      </c>
      <c r="BI51" s="91" t="str">
        <f t="shared" ref="BI51:BI68" si="47">IF(X51-X143&lt;0,"abnormal","")</f>
        <v/>
      </c>
      <c r="BJ51" s="91" t="str">
        <f t="shared" ref="BJ51:BJ68" si="48">IF(Y51-Y143&lt;0,"abnormal","")</f>
        <v/>
      </c>
      <c r="BK51" s="91" t="str">
        <f t="shared" ref="BK51:BK68" si="49">IF(Z51-Z143&lt;0,"abnormal","")</f>
        <v/>
      </c>
      <c r="BL51" s="91" t="str">
        <f t="shared" ref="BL51:BL68" si="50">IF(AA51-AA143&lt;0,"abnormal","")</f>
        <v/>
      </c>
      <c r="BM51" s="91" t="str">
        <f t="shared" ref="BM51:BM68" si="51">IF(AB51-AB143&lt;0,"abnormal","")</f>
        <v/>
      </c>
      <c r="BN51" s="91" t="str">
        <f t="shared" ref="BN51:BN68" si="52">IF(AC51-AC143&lt;0,"abnormal","")</f>
        <v/>
      </c>
      <c r="BO51" s="91" t="str">
        <f t="shared" ref="BO51:BO68" si="53">IF(AD51-AD143&lt;0,"abnormal","")</f>
        <v/>
      </c>
      <c r="BP51" s="91" t="str">
        <f t="shared" ref="BP51:BP68" si="54">IF(AE51-AE143&lt;0,"abnormal","")</f>
        <v/>
      </c>
      <c r="BQ51" s="91" t="str">
        <f t="shared" ref="BQ51:BQ68" si="55">IF(AF51-AF143&lt;0,"abnormal","")</f>
        <v/>
      </c>
      <c r="BR51" s="91" t="str">
        <f t="shared" ref="BR51:BR68" si="56">IF(AG51-AG143&lt;0,"abnormal","")</f>
        <v/>
      </c>
      <c r="BS51" s="91" t="str">
        <f t="shared" ref="BS51:BS68" si="57">IF(AH51-AH143&lt;0,"abnormal","")</f>
        <v/>
      </c>
      <c r="BT51" s="91" t="str">
        <f t="shared" ref="BT51:BT68" si="58">IF(AI51-AI143&lt;0,"abnormal","")</f>
        <v/>
      </c>
      <c r="BU51" s="91" t="str">
        <f t="shared" ref="BU51:BU68" si="59">IF(AJ51-AJ143&lt;0,"abnormal","")</f>
        <v/>
      </c>
      <c r="BV51" s="91" t="str">
        <f t="shared" ref="BV51:BV68" si="60">IF(AK51-AK143&lt;0,"abnormal","")</f>
        <v/>
      </c>
    </row>
    <row r="52" spans="2:74" ht="14.25" customHeight="1" outlineLevel="2">
      <c r="B52" s="314"/>
      <c r="C52" s="44"/>
      <c r="D52" s="255" t="s">
        <v>1</v>
      </c>
      <c r="E52" s="256">
        <v>0</v>
      </c>
      <c r="F52" s="257">
        <v>0.78638171300016413</v>
      </c>
      <c r="G52" s="257">
        <v>0.84921952049251659</v>
      </c>
      <c r="H52" s="257">
        <v>0.71197230975372183</v>
      </c>
      <c r="I52" s="257">
        <v>0.56985327459677881</v>
      </c>
      <c r="J52" s="257">
        <v>0.45684465162643823</v>
      </c>
      <c r="K52" s="257">
        <v>0.33848949568583225</v>
      </c>
      <c r="L52" s="257">
        <v>0.33241056662016466</v>
      </c>
      <c r="M52" s="257">
        <v>0.33415331634258638</v>
      </c>
      <c r="N52" s="257">
        <v>0.29737127071424418</v>
      </c>
      <c r="O52" s="257">
        <v>0.23793990988067126</v>
      </c>
      <c r="P52" s="257">
        <v>0.21420704185832229</v>
      </c>
      <c r="Q52" s="257">
        <v>0.16073731484773188</v>
      </c>
      <c r="R52" s="257">
        <v>0</v>
      </c>
      <c r="S52" s="256">
        <v>0</v>
      </c>
      <c r="T52" s="68"/>
      <c r="U52" s="99"/>
      <c r="V52" s="255" t="s">
        <v>1</v>
      </c>
      <c r="W52" s="268">
        <v>0</v>
      </c>
      <c r="X52" s="258">
        <v>0</v>
      </c>
      <c r="Y52" s="258">
        <v>5.5662533580619558</v>
      </c>
      <c r="Z52" s="258">
        <v>6.4559989226278365</v>
      </c>
      <c r="AA52" s="258">
        <v>8.6781179599461211</v>
      </c>
      <c r="AB52" s="258">
        <v>9.4597006314688823</v>
      </c>
      <c r="AC52" s="258">
        <v>10.119763378243478</v>
      </c>
      <c r="AD52" s="258">
        <v>10.84908210322407</v>
      </c>
      <c r="AE52" s="258">
        <v>12.342435263733169</v>
      </c>
      <c r="AF52" s="258">
        <v>14.28555199213335</v>
      </c>
      <c r="AG52" s="258">
        <v>17.150671491924854</v>
      </c>
      <c r="AH52" s="258">
        <v>22.151308115314112</v>
      </c>
      <c r="AI52" s="258">
        <v>22.179636727212131</v>
      </c>
      <c r="AJ52" s="258">
        <v>24.225129145142475</v>
      </c>
      <c r="AK52" s="268">
        <v>0</v>
      </c>
      <c r="AL52" s="69"/>
      <c r="AM52" s="68"/>
      <c r="AO52" s="192" t="s">
        <v>1</v>
      </c>
      <c r="AP52" s="191" t="str">
        <f t="shared" si="31"/>
        <v/>
      </c>
      <c r="AQ52" s="191" t="str">
        <f t="shared" si="32"/>
        <v/>
      </c>
      <c r="AR52" s="191" t="str">
        <f t="shared" si="33"/>
        <v/>
      </c>
      <c r="AS52" s="191" t="str">
        <f t="shared" si="34"/>
        <v/>
      </c>
      <c r="AT52" s="191" t="str">
        <f t="shared" si="35"/>
        <v/>
      </c>
      <c r="AU52" s="191" t="str">
        <f t="shared" si="36"/>
        <v/>
      </c>
      <c r="AV52" s="191" t="str">
        <f t="shared" si="37"/>
        <v/>
      </c>
      <c r="AW52" s="191" t="str">
        <f t="shared" si="38"/>
        <v/>
      </c>
      <c r="AX52" s="191" t="str">
        <f t="shared" si="39"/>
        <v/>
      </c>
      <c r="AY52" s="191" t="str">
        <f t="shared" si="40"/>
        <v/>
      </c>
      <c r="AZ52" s="191" t="str">
        <f t="shared" si="41"/>
        <v/>
      </c>
      <c r="BA52" s="191" t="str">
        <f t="shared" si="42"/>
        <v/>
      </c>
      <c r="BB52" s="191" t="str">
        <f t="shared" si="43"/>
        <v/>
      </c>
      <c r="BC52" s="191" t="str">
        <f t="shared" si="44"/>
        <v/>
      </c>
      <c r="BD52" s="191" t="str">
        <f t="shared" si="45"/>
        <v/>
      </c>
      <c r="BE52" s="70"/>
      <c r="BG52" s="192" t="s">
        <v>1</v>
      </c>
      <c r="BH52" s="91" t="str">
        <f t="shared" si="46"/>
        <v/>
      </c>
      <c r="BI52" s="91" t="str">
        <f t="shared" si="47"/>
        <v/>
      </c>
      <c r="BJ52" s="91" t="str">
        <f t="shared" si="48"/>
        <v/>
      </c>
      <c r="BK52" s="91" t="str">
        <f t="shared" si="49"/>
        <v/>
      </c>
      <c r="BL52" s="91" t="str">
        <f t="shared" si="50"/>
        <v/>
      </c>
      <c r="BM52" s="91" t="str">
        <f t="shared" si="51"/>
        <v/>
      </c>
      <c r="BN52" s="91" t="str">
        <f t="shared" si="52"/>
        <v/>
      </c>
      <c r="BO52" s="91" t="str">
        <f t="shared" si="53"/>
        <v/>
      </c>
      <c r="BP52" s="91" t="str">
        <f t="shared" si="54"/>
        <v/>
      </c>
      <c r="BQ52" s="91" t="str">
        <f t="shared" si="55"/>
        <v/>
      </c>
      <c r="BR52" s="91" t="str">
        <f t="shared" si="56"/>
        <v/>
      </c>
      <c r="BS52" s="91" t="str">
        <f t="shared" si="57"/>
        <v/>
      </c>
      <c r="BT52" s="91" t="str">
        <f t="shared" si="58"/>
        <v/>
      </c>
      <c r="BU52" s="91" t="str">
        <f t="shared" si="59"/>
        <v/>
      </c>
      <c r="BV52" s="91" t="str">
        <f t="shared" si="60"/>
        <v/>
      </c>
    </row>
    <row r="53" spans="2:74" ht="14.25" customHeight="1" outlineLevel="2">
      <c r="B53" s="314"/>
      <c r="C53" s="44"/>
      <c r="D53" s="255" t="s">
        <v>2</v>
      </c>
      <c r="E53" s="256">
        <v>0</v>
      </c>
      <c r="F53" s="257">
        <v>1.5727634260003283</v>
      </c>
      <c r="G53" s="257">
        <v>1.6984390409850332</v>
      </c>
      <c r="H53" s="257">
        <v>1.4239446195074437</v>
      </c>
      <c r="I53" s="257">
        <v>1.1397065491935576</v>
      </c>
      <c r="J53" s="257">
        <v>0.91368930325287645</v>
      </c>
      <c r="K53" s="257">
        <v>0.67697899137166451</v>
      </c>
      <c r="L53" s="257">
        <v>0.66482113324032932</v>
      </c>
      <c r="M53" s="257">
        <v>0.66830663268517276</v>
      </c>
      <c r="N53" s="257">
        <v>0.59474254142848837</v>
      </c>
      <c r="O53" s="257">
        <v>0.47587981976134253</v>
      </c>
      <c r="P53" s="257">
        <v>0.42841408371664458</v>
      </c>
      <c r="Q53" s="257">
        <v>0.32147462969546375</v>
      </c>
      <c r="R53" s="257">
        <v>0</v>
      </c>
      <c r="S53" s="256">
        <v>0</v>
      </c>
      <c r="T53" s="68"/>
      <c r="U53" s="99"/>
      <c r="V53" s="255" t="s">
        <v>2</v>
      </c>
      <c r="W53" s="268">
        <v>0</v>
      </c>
      <c r="X53" s="258">
        <v>0</v>
      </c>
      <c r="Y53" s="258">
        <v>7.927063238074382</v>
      </c>
      <c r="Z53" s="258">
        <v>8.9898777970241337</v>
      </c>
      <c r="AA53" s="258">
        <v>13.139023344825269</v>
      </c>
      <c r="AB53" s="258">
        <v>14.286915262646989</v>
      </c>
      <c r="AC53" s="258">
        <v>15.241095544567095</v>
      </c>
      <c r="AD53" s="258">
        <v>16.287562245208562</v>
      </c>
      <c r="AE53" s="258">
        <v>18.118454866036199</v>
      </c>
      <c r="AF53" s="258">
        <v>20.392070797570252</v>
      </c>
      <c r="AG53" s="258">
        <v>22.879630054328011</v>
      </c>
      <c r="AH53" s="258">
        <v>27.982143378204348</v>
      </c>
      <c r="AI53" s="258">
        <v>28.017928862100348</v>
      </c>
      <c r="AJ53" s="258">
        <v>30.601851302237698</v>
      </c>
      <c r="AK53" s="268">
        <v>0</v>
      </c>
      <c r="AL53" s="69"/>
      <c r="AM53" s="68"/>
      <c r="AO53" s="192" t="s">
        <v>2</v>
      </c>
      <c r="AP53" s="191" t="str">
        <f t="shared" si="31"/>
        <v/>
      </c>
      <c r="AQ53" s="191" t="str">
        <f t="shared" si="32"/>
        <v/>
      </c>
      <c r="AR53" s="191" t="str">
        <f t="shared" si="33"/>
        <v/>
      </c>
      <c r="AS53" s="191" t="str">
        <f t="shared" si="34"/>
        <v/>
      </c>
      <c r="AT53" s="191" t="str">
        <f t="shared" si="35"/>
        <v/>
      </c>
      <c r="AU53" s="191" t="str">
        <f t="shared" si="36"/>
        <v/>
      </c>
      <c r="AV53" s="191" t="str">
        <f t="shared" si="37"/>
        <v/>
      </c>
      <c r="AW53" s="191" t="str">
        <f t="shared" si="38"/>
        <v/>
      </c>
      <c r="AX53" s="191" t="str">
        <f t="shared" si="39"/>
        <v/>
      </c>
      <c r="AY53" s="191" t="str">
        <f t="shared" si="40"/>
        <v/>
      </c>
      <c r="AZ53" s="191" t="str">
        <f t="shared" si="41"/>
        <v/>
      </c>
      <c r="BA53" s="191" t="str">
        <f t="shared" si="42"/>
        <v/>
      </c>
      <c r="BB53" s="191" t="str">
        <f t="shared" si="43"/>
        <v/>
      </c>
      <c r="BC53" s="191" t="str">
        <f t="shared" si="44"/>
        <v/>
      </c>
      <c r="BD53" s="191" t="str">
        <f t="shared" si="45"/>
        <v/>
      </c>
      <c r="BE53" s="70"/>
      <c r="BG53" s="192" t="s">
        <v>2</v>
      </c>
      <c r="BH53" s="91" t="str">
        <f t="shared" si="46"/>
        <v/>
      </c>
      <c r="BI53" s="91" t="str">
        <f t="shared" si="47"/>
        <v/>
      </c>
      <c r="BJ53" s="91" t="str">
        <f t="shared" si="48"/>
        <v/>
      </c>
      <c r="BK53" s="91" t="str">
        <f t="shared" si="49"/>
        <v/>
      </c>
      <c r="BL53" s="91" t="str">
        <f t="shared" si="50"/>
        <v/>
      </c>
      <c r="BM53" s="91" t="str">
        <f t="shared" si="51"/>
        <v/>
      </c>
      <c r="BN53" s="91" t="str">
        <f t="shared" si="52"/>
        <v/>
      </c>
      <c r="BO53" s="91" t="str">
        <f t="shared" si="53"/>
        <v/>
      </c>
      <c r="BP53" s="91" t="str">
        <f t="shared" si="54"/>
        <v/>
      </c>
      <c r="BQ53" s="91" t="str">
        <f t="shared" si="55"/>
        <v/>
      </c>
      <c r="BR53" s="91" t="str">
        <f t="shared" si="56"/>
        <v/>
      </c>
      <c r="BS53" s="91" t="str">
        <f t="shared" si="57"/>
        <v/>
      </c>
      <c r="BT53" s="91" t="str">
        <f t="shared" si="58"/>
        <v/>
      </c>
      <c r="BU53" s="91" t="str">
        <f t="shared" si="59"/>
        <v/>
      </c>
      <c r="BV53" s="91" t="str">
        <f t="shared" si="60"/>
        <v/>
      </c>
    </row>
    <row r="54" spans="2:74" ht="14.25" customHeight="1" outlineLevel="2">
      <c r="B54" s="314"/>
      <c r="C54" s="44"/>
      <c r="D54" s="255" t="s">
        <v>3</v>
      </c>
      <c r="E54" s="256">
        <v>0</v>
      </c>
      <c r="F54" s="257">
        <v>3.1455268520006565</v>
      </c>
      <c r="G54" s="257">
        <v>3.3968780819700664</v>
      </c>
      <c r="H54" s="257">
        <v>2.8478892390148873</v>
      </c>
      <c r="I54" s="257">
        <v>2.2794130983871153</v>
      </c>
      <c r="J54" s="257">
        <v>1.8273786065057529</v>
      </c>
      <c r="K54" s="257">
        <v>1.353957982743329</v>
      </c>
      <c r="L54" s="257">
        <v>1.3296422664806586</v>
      </c>
      <c r="M54" s="257">
        <v>1.3366132653703455</v>
      </c>
      <c r="N54" s="257">
        <v>1.1894850828569767</v>
      </c>
      <c r="O54" s="257">
        <v>0.95175963952268505</v>
      </c>
      <c r="P54" s="257">
        <v>0.85682816743328916</v>
      </c>
      <c r="Q54" s="257">
        <v>0.64294925939092751</v>
      </c>
      <c r="R54" s="257">
        <v>0</v>
      </c>
      <c r="S54" s="256">
        <v>0</v>
      </c>
      <c r="T54" s="68"/>
      <c r="U54" s="99"/>
      <c r="V54" s="255" t="s">
        <v>3</v>
      </c>
      <c r="W54" s="268">
        <v>0</v>
      </c>
      <c r="X54" s="258">
        <v>0</v>
      </c>
      <c r="Y54" s="258">
        <v>12.914964023280582</v>
      </c>
      <c r="Z54" s="258">
        <v>14.797772801042388</v>
      </c>
      <c r="AA54" s="258">
        <v>23.252794851327703</v>
      </c>
      <c r="AB54" s="258">
        <v>27.561074707955356</v>
      </c>
      <c r="AC54" s="258">
        <v>30.567123589325707</v>
      </c>
      <c r="AD54" s="258">
        <v>32.659046317862355</v>
      </c>
      <c r="AE54" s="258">
        <v>34.056000684887849</v>
      </c>
      <c r="AF54" s="258">
        <v>35.616922068464703</v>
      </c>
      <c r="AG54" s="258">
        <v>36.730660142021634</v>
      </c>
      <c r="AH54" s="258">
        <v>37.92517999584333</v>
      </c>
      <c r="AI54" s="258">
        <v>37.973681316834025</v>
      </c>
      <c r="AJ54" s="258">
        <v>41.475761994250533</v>
      </c>
      <c r="AK54" s="268">
        <v>0</v>
      </c>
      <c r="AL54" s="69"/>
      <c r="AM54" s="68"/>
      <c r="AO54" s="192" t="s">
        <v>3</v>
      </c>
      <c r="AP54" s="191" t="str">
        <f t="shared" si="31"/>
        <v/>
      </c>
      <c r="AQ54" s="191" t="str">
        <f t="shared" si="32"/>
        <v/>
      </c>
      <c r="AR54" s="191" t="str">
        <f t="shared" si="33"/>
        <v/>
      </c>
      <c r="AS54" s="191" t="str">
        <f t="shared" si="34"/>
        <v/>
      </c>
      <c r="AT54" s="191" t="str">
        <f t="shared" si="35"/>
        <v/>
      </c>
      <c r="AU54" s="191" t="str">
        <f t="shared" si="36"/>
        <v/>
      </c>
      <c r="AV54" s="191" t="str">
        <f t="shared" si="37"/>
        <v/>
      </c>
      <c r="AW54" s="191" t="str">
        <f t="shared" si="38"/>
        <v/>
      </c>
      <c r="AX54" s="191" t="str">
        <f t="shared" si="39"/>
        <v/>
      </c>
      <c r="AY54" s="191" t="str">
        <f t="shared" si="40"/>
        <v/>
      </c>
      <c r="AZ54" s="191" t="str">
        <f t="shared" si="41"/>
        <v/>
      </c>
      <c r="BA54" s="191" t="str">
        <f t="shared" si="42"/>
        <v/>
      </c>
      <c r="BB54" s="191" t="str">
        <f t="shared" si="43"/>
        <v/>
      </c>
      <c r="BC54" s="191" t="str">
        <f t="shared" si="44"/>
        <v/>
      </c>
      <c r="BD54" s="191" t="str">
        <f t="shared" si="45"/>
        <v/>
      </c>
      <c r="BE54" s="70"/>
      <c r="BG54" s="192" t="s">
        <v>3</v>
      </c>
      <c r="BH54" s="91" t="str">
        <f t="shared" si="46"/>
        <v/>
      </c>
      <c r="BI54" s="91" t="str">
        <f t="shared" si="47"/>
        <v/>
      </c>
      <c r="BJ54" s="91" t="str">
        <f t="shared" si="48"/>
        <v/>
      </c>
      <c r="BK54" s="91" t="str">
        <f t="shared" si="49"/>
        <v/>
      </c>
      <c r="BL54" s="91" t="str">
        <f t="shared" si="50"/>
        <v/>
      </c>
      <c r="BM54" s="91" t="str">
        <f t="shared" si="51"/>
        <v/>
      </c>
      <c r="BN54" s="91" t="str">
        <f t="shared" si="52"/>
        <v/>
      </c>
      <c r="BO54" s="91" t="str">
        <f t="shared" si="53"/>
        <v/>
      </c>
      <c r="BP54" s="91" t="str">
        <f t="shared" si="54"/>
        <v/>
      </c>
      <c r="BQ54" s="91" t="str">
        <f t="shared" si="55"/>
        <v/>
      </c>
      <c r="BR54" s="91" t="str">
        <f t="shared" si="56"/>
        <v/>
      </c>
      <c r="BS54" s="91" t="str">
        <f t="shared" si="57"/>
        <v/>
      </c>
      <c r="BT54" s="91" t="str">
        <f t="shared" si="58"/>
        <v/>
      </c>
      <c r="BU54" s="91" t="str">
        <f t="shared" si="59"/>
        <v/>
      </c>
      <c r="BV54" s="91" t="str">
        <f t="shared" si="60"/>
        <v/>
      </c>
    </row>
    <row r="55" spans="2:74" ht="14.25" customHeight="1" outlineLevel="2">
      <c r="B55" s="314"/>
      <c r="C55" s="44"/>
      <c r="D55" s="255" t="s">
        <v>4</v>
      </c>
      <c r="E55" s="256">
        <v>0</v>
      </c>
      <c r="F55" s="257">
        <v>5.5474070534928863</v>
      </c>
      <c r="G55" s="257">
        <v>5.9906865585301965</v>
      </c>
      <c r="H55" s="257">
        <v>5.0372183508585833</v>
      </c>
      <c r="I55" s="257">
        <v>4.0497973021186828</v>
      </c>
      <c r="J55" s="257">
        <v>3.388902733734442</v>
      </c>
      <c r="K55" s="257">
        <v>2.6904102205024358</v>
      </c>
      <c r="L55" s="257">
        <v>2.2881710441132563</v>
      </c>
      <c r="M55" s="257">
        <v>2.300167381932861</v>
      </c>
      <c r="N55" s="257">
        <v>2.2067090095265049</v>
      </c>
      <c r="O55" s="257">
        <v>1.7656855068698172</v>
      </c>
      <c r="P55" s="257">
        <v>1.5895705326121092</v>
      </c>
      <c r="Q55" s="257">
        <v>1.1927866467720547</v>
      </c>
      <c r="R55" s="257">
        <v>0</v>
      </c>
      <c r="S55" s="256">
        <v>0</v>
      </c>
      <c r="T55" s="68"/>
      <c r="U55" s="99"/>
      <c r="V55" s="255" t="s">
        <v>4</v>
      </c>
      <c r="W55" s="268">
        <v>0</v>
      </c>
      <c r="X55" s="258">
        <v>0</v>
      </c>
      <c r="Y55" s="258">
        <v>16.088701188880847</v>
      </c>
      <c r="Z55" s="258">
        <v>22.500196416598342</v>
      </c>
      <c r="AA55" s="258">
        <v>33.320943858308361</v>
      </c>
      <c r="AB55" s="258">
        <v>38.467062074247004</v>
      </c>
      <c r="AC55" s="258">
        <v>40.641252119620141</v>
      </c>
      <c r="AD55" s="258">
        <v>42.962688628156378</v>
      </c>
      <c r="AE55" s="258">
        <v>44.811357793968924</v>
      </c>
      <c r="AF55" s="258">
        <v>46.877424346997657</v>
      </c>
      <c r="AG55" s="258">
        <v>48.356624216088669</v>
      </c>
      <c r="AH55" s="258">
        <v>49.943897969854611</v>
      </c>
      <c r="AI55" s="258">
        <v>50.007769651603468</v>
      </c>
      <c r="AJ55" s="258">
        <v>54.61968078964577</v>
      </c>
      <c r="AK55" s="268">
        <v>0</v>
      </c>
      <c r="AL55" s="69"/>
      <c r="AM55" s="68"/>
      <c r="AO55" s="192" t="s">
        <v>4</v>
      </c>
      <c r="AP55" s="191" t="str">
        <f t="shared" si="31"/>
        <v/>
      </c>
      <c r="AQ55" s="191" t="str">
        <f t="shared" si="32"/>
        <v/>
      </c>
      <c r="AR55" s="191" t="str">
        <f t="shared" si="33"/>
        <v/>
      </c>
      <c r="AS55" s="191" t="str">
        <f t="shared" si="34"/>
        <v/>
      </c>
      <c r="AT55" s="191" t="str">
        <f t="shared" si="35"/>
        <v/>
      </c>
      <c r="AU55" s="191" t="str">
        <f t="shared" si="36"/>
        <v/>
      </c>
      <c r="AV55" s="191" t="str">
        <f t="shared" si="37"/>
        <v/>
      </c>
      <c r="AW55" s="191" t="str">
        <f t="shared" si="38"/>
        <v/>
      </c>
      <c r="AX55" s="191" t="str">
        <f t="shared" si="39"/>
        <v/>
      </c>
      <c r="AY55" s="191" t="str">
        <f t="shared" si="40"/>
        <v/>
      </c>
      <c r="AZ55" s="191" t="str">
        <f t="shared" si="41"/>
        <v/>
      </c>
      <c r="BA55" s="191" t="str">
        <f t="shared" si="42"/>
        <v/>
      </c>
      <c r="BB55" s="191" t="str">
        <f t="shared" si="43"/>
        <v/>
      </c>
      <c r="BC55" s="191" t="str">
        <f t="shared" si="44"/>
        <v/>
      </c>
      <c r="BD55" s="191" t="str">
        <f t="shared" si="45"/>
        <v/>
      </c>
      <c r="BE55" s="70"/>
      <c r="BG55" s="192" t="s">
        <v>4</v>
      </c>
      <c r="BH55" s="91" t="str">
        <f t="shared" si="46"/>
        <v/>
      </c>
      <c r="BI55" s="91" t="str">
        <f t="shared" si="47"/>
        <v/>
      </c>
      <c r="BJ55" s="91" t="str">
        <f t="shared" si="48"/>
        <v/>
      </c>
      <c r="BK55" s="91" t="str">
        <f t="shared" si="49"/>
        <v/>
      </c>
      <c r="BL55" s="91" t="str">
        <f t="shared" si="50"/>
        <v/>
      </c>
      <c r="BM55" s="91" t="str">
        <f t="shared" si="51"/>
        <v/>
      </c>
      <c r="BN55" s="91" t="str">
        <f t="shared" si="52"/>
        <v/>
      </c>
      <c r="BO55" s="91" t="str">
        <f t="shared" si="53"/>
        <v/>
      </c>
      <c r="BP55" s="91" t="str">
        <f t="shared" si="54"/>
        <v/>
      </c>
      <c r="BQ55" s="91" t="str">
        <f t="shared" si="55"/>
        <v/>
      </c>
      <c r="BR55" s="91" t="str">
        <f t="shared" si="56"/>
        <v/>
      </c>
      <c r="BS55" s="91" t="str">
        <f t="shared" si="57"/>
        <v/>
      </c>
      <c r="BT55" s="91" t="str">
        <f t="shared" si="58"/>
        <v/>
      </c>
      <c r="BU55" s="91" t="str">
        <f t="shared" si="59"/>
        <v/>
      </c>
      <c r="BV55" s="91" t="str">
        <f t="shared" si="60"/>
        <v/>
      </c>
    </row>
    <row r="56" spans="2:74" ht="14.25" customHeight="1" outlineLevel="2">
      <c r="B56" s="314"/>
      <c r="C56" s="44"/>
      <c r="D56" s="255" t="s">
        <v>5</v>
      </c>
      <c r="E56" s="256">
        <v>0</v>
      </c>
      <c r="F56" s="257">
        <v>9.2962228880683693</v>
      </c>
      <c r="G56" s="257">
        <v>10.039060945705552</v>
      </c>
      <c r="H56" s="257">
        <v>8.4743447471208366</v>
      </c>
      <c r="I56" s="257">
        <v>6.853663120802068</v>
      </c>
      <c r="J56" s="257">
        <v>5.9648683931860074</v>
      </c>
      <c r="K56" s="257">
        <v>5.0130883155649606</v>
      </c>
      <c r="L56" s="257">
        <v>4.1505144225396737</v>
      </c>
      <c r="M56" s="257">
        <v>3.9316633970013273</v>
      </c>
      <c r="N56" s="257">
        <v>3.8101426509050569</v>
      </c>
      <c r="O56" s="257">
        <v>3.0490409702746244</v>
      </c>
      <c r="P56" s="257">
        <v>2.7449201232147389</v>
      </c>
      <c r="Q56" s="257">
        <v>2.0597412963149071</v>
      </c>
      <c r="R56" s="257">
        <v>0</v>
      </c>
      <c r="S56" s="256">
        <v>0</v>
      </c>
      <c r="T56" s="68"/>
      <c r="U56" s="99"/>
      <c r="V56" s="255" t="s">
        <v>5</v>
      </c>
      <c r="W56" s="268">
        <v>0</v>
      </c>
      <c r="X56" s="258">
        <v>0</v>
      </c>
      <c r="Y56" s="258">
        <v>20.381324312566328</v>
      </c>
      <c r="Z56" s="258">
        <v>31.40708825241115</v>
      </c>
      <c r="AA56" s="258">
        <v>42.527320246933812</v>
      </c>
      <c r="AB56" s="258">
        <v>49.377746570594908</v>
      </c>
      <c r="AC56" s="258">
        <v>52.106376853616531</v>
      </c>
      <c r="AD56" s="258">
        <v>55.009763846623379</v>
      </c>
      <c r="AE56" s="258">
        <v>57.373288448180439</v>
      </c>
      <c r="AF56" s="258">
        <v>60.014623310734841</v>
      </c>
      <c r="AG56" s="258">
        <v>61.904078621516277</v>
      </c>
      <c r="AH56" s="258">
        <v>63.93133055432741</v>
      </c>
      <c r="AI56" s="258">
        <v>64.013090324087699</v>
      </c>
      <c r="AJ56" s="258">
        <v>69.916626640602914</v>
      </c>
      <c r="AK56" s="268">
        <v>0</v>
      </c>
      <c r="AL56" s="69"/>
      <c r="AM56" s="68"/>
      <c r="AO56" s="192" t="s">
        <v>5</v>
      </c>
      <c r="AP56" s="191" t="str">
        <f t="shared" si="31"/>
        <v/>
      </c>
      <c r="AQ56" s="191" t="str">
        <f t="shared" si="32"/>
        <v/>
      </c>
      <c r="AR56" s="191" t="str">
        <f t="shared" si="33"/>
        <v/>
      </c>
      <c r="AS56" s="191" t="str">
        <f t="shared" si="34"/>
        <v/>
      </c>
      <c r="AT56" s="191" t="str">
        <f t="shared" si="35"/>
        <v/>
      </c>
      <c r="AU56" s="191" t="str">
        <f t="shared" si="36"/>
        <v/>
      </c>
      <c r="AV56" s="191" t="str">
        <f t="shared" si="37"/>
        <v/>
      </c>
      <c r="AW56" s="191" t="str">
        <f t="shared" si="38"/>
        <v/>
      </c>
      <c r="AX56" s="191" t="str">
        <f t="shared" si="39"/>
        <v/>
      </c>
      <c r="AY56" s="191" t="str">
        <f t="shared" si="40"/>
        <v/>
      </c>
      <c r="AZ56" s="191" t="str">
        <f t="shared" si="41"/>
        <v/>
      </c>
      <c r="BA56" s="191" t="str">
        <f t="shared" si="42"/>
        <v/>
      </c>
      <c r="BB56" s="191" t="str">
        <f t="shared" si="43"/>
        <v/>
      </c>
      <c r="BC56" s="191" t="str">
        <f t="shared" si="44"/>
        <v/>
      </c>
      <c r="BD56" s="191" t="str">
        <f t="shared" si="45"/>
        <v/>
      </c>
      <c r="BE56" s="70"/>
      <c r="BG56" s="192" t="s">
        <v>5</v>
      </c>
      <c r="BH56" s="91" t="str">
        <f t="shared" si="46"/>
        <v/>
      </c>
      <c r="BI56" s="91" t="str">
        <f t="shared" si="47"/>
        <v/>
      </c>
      <c r="BJ56" s="91" t="str">
        <f t="shared" si="48"/>
        <v/>
      </c>
      <c r="BK56" s="91" t="str">
        <f t="shared" si="49"/>
        <v/>
      </c>
      <c r="BL56" s="91" t="str">
        <f t="shared" si="50"/>
        <v/>
      </c>
      <c r="BM56" s="91" t="str">
        <f t="shared" si="51"/>
        <v/>
      </c>
      <c r="BN56" s="91" t="str">
        <f t="shared" si="52"/>
        <v/>
      </c>
      <c r="BO56" s="91" t="str">
        <f t="shared" si="53"/>
        <v/>
      </c>
      <c r="BP56" s="91" t="str">
        <f t="shared" si="54"/>
        <v/>
      </c>
      <c r="BQ56" s="91" t="str">
        <f t="shared" si="55"/>
        <v/>
      </c>
      <c r="BR56" s="91" t="str">
        <f t="shared" si="56"/>
        <v/>
      </c>
      <c r="BS56" s="91" t="str">
        <f t="shared" si="57"/>
        <v/>
      </c>
      <c r="BT56" s="91" t="str">
        <f t="shared" si="58"/>
        <v/>
      </c>
      <c r="BU56" s="91" t="str">
        <f t="shared" si="59"/>
        <v/>
      </c>
      <c r="BV56" s="91" t="str">
        <f t="shared" si="60"/>
        <v/>
      </c>
    </row>
    <row r="57" spans="2:74" ht="14.25" customHeight="1" outlineLevel="2">
      <c r="B57" s="314"/>
      <c r="C57" s="44"/>
      <c r="D57" s="255" t="s">
        <v>6</v>
      </c>
      <c r="E57" s="256">
        <v>0</v>
      </c>
      <c r="F57" s="257">
        <v>14.869213052985614</v>
      </c>
      <c r="G57" s="257">
        <v>16.057374898486323</v>
      </c>
      <c r="H57" s="257">
        <v>13.619836089112276</v>
      </c>
      <c r="I57" s="257">
        <v>11.09461807436807</v>
      </c>
      <c r="J57" s="257">
        <v>9.9759670049740166</v>
      </c>
      <c r="K57" s="257">
        <v>8.7562529199192447</v>
      </c>
      <c r="L57" s="257">
        <v>7.5265679543396473</v>
      </c>
      <c r="M57" s="257">
        <v>6.7767121154914625</v>
      </c>
      <c r="N57" s="257">
        <v>6.0240537950174344</v>
      </c>
      <c r="O57" s="257">
        <v>4.9337360063179378</v>
      </c>
      <c r="P57" s="257">
        <v>4.4416298037318427</v>
      </c>
      <c r="Q57" s="257">
        <v>3.3329233343865305</v>
      </c>
      <c r="R57" s="257">
        <v>0</v>
      </c>
      <c r="S57" s="256">
        <v>0</v>
      </c>
      <c r="T57" s="68"/>
      <c r="U57" s="99"/>
      <c r="V57" s="255" t="s">
        <v>6</v>
      </c>
      <c r="W57" s="268">
        <v>0</v>
      </c>
      <c r="X57" s="258">
        <v>0</v>
      </c>
      <c r="Y57" s="258">
        <v>25.28298606046415</v>
      </c>
      <c r="Z57" s="258">
        <v>40.893575425745745</v>
      </c>
      <c r="AA57" s="258">
        <v>53.06894212452778</v>
      </c>
      <c r="AB57" s="258">
        <v>61.854126821861591</v>
      </c>
      <c r="AC57" s="258">
        <v>65.188410211361756</v>
      </c>
      <c r="AD57" s="258">
        <v>68.722928055674373</v>
      </c>
      <c r="AE57" s="258">
        <v>71.651653239199334</v>
      </c>
      <c r="AF57" s="258">
        <v>74.923741985817102</v>
      </c>
      <c r="AG57" s="258">
        <v>77.253478231275793</v>
      </c>
      <c r="AH57" s="258">
        <v>79.751437228686555</v>
      </c>
      <c r="AI57" s="258">
        <v>79.853428835764547</v>
      </c>
      <c r="AJ57" s="258">
        <v>87.217822817425017</v>
      </c>
      <c r="AK57" s="268">
        <v>0</v>
      </c>
      <c r="AL57" s="69"/>
      <c r="AM57" s="68"/>
      <c r="AO57" s="192" t="s">
        <v>6</v>
      </c>
      <c r="AP57" s="191" t="str">
        <f t="shared" si="31"/>
        <v/>
      </c>
      <c r="AQ57" s="191" t="str">
        <f t="shared" si="32"/>
        <v/>
      </c>
      <c r="AR57" s="191" t="str">
        <f t="shared" si="33"/>
        <v/>
      </c>
      <c r="AS57" s="191" t="str">
        <f t="shared" si="34"/>
        <v/>
      </c>
      <c r="AT57" s="191" t="str">
        <f t="shared" si="35"/>
        <v/>
      </c>
      <c r="AU57" s="191" t="str">
        <f t="shared" si="36"/>
        <v/>
      </c>
      <c r="AV57" s="191" t="str">
        <f t="shared" si="37"/>
        <v/>
      </c>
      <c r="AW57" s="191" t="str">
        <f t="shared" si="38"/>
        <v/>
      </c>
      <c r="AX57" s="191" t="str">
        <f t="shared" si="39"/>
        <v/>
      </c>
      <c r="AY57" s="191" t="str">
        <f t="shared" si="40"/>
        <v/>
      </c>
      <c r="AZ57" s="191" t="str">
        <f t="shared" si="41"/>
        <v/>
      </c>
      <c r="BA57" s="191" t="str">
        <f t="shared" si="42"/>
        <v/>
      </c>
      <c r="BB57" s="191" t="str">
        <f t="shared" si="43"/>
        <v/>
      </c>
      <c r="BC57" s="191" t="str">
        <f t="shared" si="44"/>
        <v/>
      </c>
      <c r="BD57" s="191" t="str">
        <f t="shared" si="45"/>
        <v/>
      </c>
      <c r="BE57" s="70"/>
      <c r="BG57" s="192" t="s">
        <v>6</v>
      </c>
      <c r="BH57" s="91" t="str">
        <f t="shared" si="46"/>
        <v/>
      </c>
      <c r="BI57" s="91" t="str">
        <f t="shared" si="47"/>
        <v/>
      </c>
      <c r="BJ57" s="91" t="str">
        <f t="shared" si="48"/>
        <v/>
      </c>
      <c r="BK57" s="91" t="str">
        <f t="shared" si="49"/>
        <v/>
      </c>
      <c r="BL57" s="91" t="str">
        <f t="shared" si="50"/>
        <v/>
      </c>
      <c r="BM57" s="91" t="str">
        <f t="shared" si="51"/>
        <v/>
      </c>
      <c r="BN57" s="91" t="str">
        <f t="shared" si="52"/>
        <v/>
      </c>
      <c r="BO57" s="91" t="str">
        <f t="shared" si="53"/>
        <v/>
      </c>
      <c r="BP57" s="91" t="str">
        <f t="shared" si="54"/>
        <v/>
      </c>
      <c r="BQ57" s="91" t="str">
        <f t="shared" si="55"/>
        <v/>
      </c>
      <c r="BR57" s="91" t="str">
        <f t="shared" si="56"/>
        <v/>
      </c>
      <c r="BS57" s="91" t="str">
        <f t="shared" si="57"/>
        <v/>
      </c>
      <c r="BT57" s="91" t="str">
        <f t="shared" si="58"/>
        <v/>
      </c>
      <c r="BU57" s="91" t="str">
        <f t="shared" si="59"/>
        <v/>
      </c>
      <c r="BV57" s="91" t="str">
        <f t="shared" si="60"/>
        <v/>
      </c>
    </row>
    <row r="58" spans="2:74" ht="14.25" customHeight="1" outlineLevel="2">
      <c r="B58" s="314"/>
      <c r="C58" s="44"/>
      <c r="D58" s="255" t="s">
        <v>7</v>
      </c>
      <c r="E58" s="256">
        <v>0</v>
      </c>
      <c r="F58" s="257">
        <v>22.792208236469726</v>
      </c>
      <c r="G58" s="257">
        <v>24.6134769280124</v>
      </c>
      <c r="H58" s="257">
        <v>20.994398056189262</v>
      </c>
      <c r="I58" s="257">
        <v>17.244224596155998</v>
      </c>
      <c r="J58" s="257">
        <v>15.880576166427392</v>
      </c>
      <c r="K58" s="257">
        <v>14.360897508450805</v>
      </c>
      <c r="L58" s="257">
        <v>12.825795473950757</v>
      </c>
      <c r="M58" s="257">
        <v>11.007423812083228</v>
      </c>
      <c r="N58" s="257">
        <v>9.1776573615636305</v>
      </c>
      <c r="O58" s="257">
        <v>7.5258315684556054</v>
      </c>
      <c r="P58" s="257">
        <v>6.7751816776400693</v>
      </c>
      <c r="Q58" s="257">
        <v>5.0839809047440312</v>
      </c>
      <c r="R58" s="257">
        <v>0</v>
      </c>
      <c r="S58" s="256">
        <v>0</v>
      </c>
      <c r="T58" s="68"/>
      <c r="U58" s="99"/>
      <c r="V58" s="255" t="s">
        <v>7</v>
      </c>
      <c r="W58" s="268">
        <v>0</v>
      </c>
      <c r="X58" s="258">
        <v>0</v>
      </c>
      <c r="Y58" s="258">
        <v>29.19729261490706</v>
      </c>
      <c r="Z58" s="258">
        <v>49.066599826211132</v>
      </c>
      <c r="AA58" s="258">
        <v>62.417655226971533</v>
      </c>
      <c r="AB58" s="258">
        <v>75.313530292801843</v>
      </c>
      <c r="AC58" s="258">
        <v>79.752987007820082</v>
      </c>
      <c r="AD58" s="258">
        <v>83.950754485746629</v>
      </c>
      <c r="AE58" s="258">
        <v>87.477760609829105</v>
      </c>
      <c r="AF58" s="258">
        <v>91.416502905447373</v>
      </c>
      <c r="AG58" s="258">
        <v>94.197798760487217</v>
      </c>
      <c r="AH58" s="258">
        <v>97.176477429182512</v>
      </c>
      <c r="AI58" s="258">
        <v>97.300753372633665</v>
      </c>
      <c r="AJ58" s="258">
        <v>106.27420752476797</v>
      </c>
      <c r="AK58" s="268">
        <v>0</v>
      </c>
      <c r="AL58" s="69"/>
      <c r="AM58" s="68"/>
      <c r="AO58" s="192" t="s">
        <v>7</v>
      </c>
      <c r="AP58" s="191" t="str">
        <f t="shared" si="31"/>
        <v/>
      </c>
      <c r="AQ58" s="191" t="str">
        <f t="shared" si="32"/>
        <v/>
      </c>
      <c r="AR58" s="191" t="str">
        <f t="shared" si="33"/>
        <v/>
      </c>
      <c r="AS58" s="191" t="str">
        <f t="shared" si="34"/>
        <v/>
      </c>
      <c r="AT58" s="191" t="str">
        <f t="shared" si="35"/>
        <v/>
      </c>
      <c r="AU58" s="191" t="str">
        <f t="shared" si="36"/>
        <v/>
      </c>
      <c r="AV58" s="191" t="str">
        <f t="shared" si="37"/>
        <v/>
      </c>
      <c r="AW58" s="191" t="str">
        <f t="shared" si="38"/>
        <v/>
      </c>
      <c r="AX58" s="191" t="str">
        <f t="shared" si="39"/>
        <v/>
      </c>
      <c r="AY58" s="191" t="str">
        <f t="shared" si="40"/>
        <v/>
      </c>
      <c r="AZ58" s="191" t="str">
        <f t="shared" si="41"/>
        <v/>
      </c>
      <c r="BA58" s="191" t="str">
        <f t="shared" si="42"/>
        <v/>
      </c>
      <c r="BB58" s="191" t="str">
        <f t="shared" si="43"/>
        <v/>
      </c>
      <c r="BC58" s="191" t="str">
        <f t="shared" si="44"/>
        <v/>
      </c>
      <c r="BD58" s="191" t="str">
        <f t="shared" si="45"/>
        <v/>
      </c>
      <c r="BE58" s="70"/>
      <c r="BG58" s="192" t="s">
        <v>7</v>
      </c>
      <c r="BH58" s="91" t="str">
        <f t="shared" si="46"/>
        <v/>
      </c>
      <c r="BI58" s="91" t="str">
        <f t="shared" si="47"/>
        <v/>
      </c>
      <c r="BJ58" s="91" t="str">
        <f t="shared" si="48"/>
        <v/>
      </c>
      <c r="BK58" s="91" t="str">
        <f t="shared" si="49"/>
        <v/>
      </c>
      <c r="BL58" s="91" t="str">
        <f t="shared" si="50"/>
        <v/>
      </c>
      <c r="BM58" s="91" t="str">
        <f t="shared" si="51"/>
        <v/>
      </c>
      <c r="BN58" s="91" t="str">
        <f t="shared" si="52"/>
        <v/>
      </c>
      <c r="BO58" s="91" t="str">
        <f t="shared" si="53"/>
        <v/>
      </c>
      <c r="BP58" s="91" t="str">
        <f t="shared" si="54"/>
        <v/>
      </c>
      <c r="BQ58" s="91" t="str">
        <f t="shared" si="55"/>
        <v/>
      </c>
      <c r="BR58" s="91" t="str">
        <f t="shared" si="56"/>
        <v/>
      </c>
      <c r="BS58" s="91" t="str">
        <f t="shared" si="57"/>
        <v/>
      </c>
      <c r="BT58" s="91" t="str">
        <f t="shared" si="58"/>
        <v/>
      </c>
      <c r="BU58" s="91" t="str">
        <f t="shared" si="59"/>
        <v/>
      </c>
      <c r="BV58" s="91" t="str">
        <f t="shared" si="60"/>
        <v/>
      </c>
    </row>
    <row r="59" spans="2:74" ht="14.25" customHeight="1" outlineLevel="2">
      <c r="B59" s="314"/>
      <c r="C59" s="44"/>
      <c r="D59" s="255" t="s">
        <v>8</v>
      </c>
      <c r="E59" s="256">
        <v>0</v>
      </c>
      <c r="F59" s="257">
        <v>33.603345449018072</v>
      </c>
      <c r="G59" s="257">
        <v>36.288505235311277</v>
      </c>
      <c r="H59" s="257">
        <v>31.149396483843717</v>
      </c>
      <c r="I59" s="257">
        <v>25.421742519193273</v>
      </c>
      <c r="J59" s="257">
        <v>22.911518112677452</v>
      </c>
      <c r="K59" s="257">
        <v>21.705667262844596</v>
      </c>
      <c r="L59" s="257">
        <v>20.226074567479838</v>
      </c>
      <c r="M59" s="257">
        <v>16.882287196899341</v>
      </c>
      <c r="N59" s="257">
        <v>13.514698863685062</v>
      </c>
      <c r="O59" s="257">
        <v>10.880290265244867</v>
      </c>
      <c r="P59" s="257">
        <v>9.7950562116579558</v>
      </c>
      <c r="Q59" s="257">
        <v>7.3500433066333732</v>
      </c>
      <c r="R59" s="257">
        <v>0</v>
      </c>
      <c r="S59" s="256">
        <v>0</v>
      </c>
      <c r="T59" s="68"/>
      <c r="U59" s="99"/>
      <c r="V59" s="255" t="s">
        <v>8</v>
      </c>
      <c r="W59" s="268">
        <v>0</v>
      </c>
      <c r="X59" s="258">
        <v>0</v>
      </c>
      <c r="Y59" s="258">
        <v>39.552963019761847</v>
      </c>
      <c r="Z59" s="258">
        <v>56.59618563752332</v>
      </c>
      <c r="AA59" s="258">
        <v>71.588171141636721</v>
      </c>
      <c r="AB59" s="258">
        <v>88.01599326804309</v>
      </c>
      <c r="AC59" s="258">
        <v>95.602445418991366</v>
      </c>
      <c r="AD59" s="258">
        <v>100.47604410865661</v>
      </c>
      <c r="AE59" s="258">
        <v>104.61380438202183</v>
      </c>
      <c r="AF59" s="258">
        <v>109.2319019918497</v>
      </c>
      <c r="AG59" s="258">
        <v>112.45469192088501</v>
      </c>
      <c r="AH59" s="258">
        <v>115.90076982927258</v>
      </c>
      <c r="AI59" s="258">
        <v>116.04899168190914</v>
      </c>
      <c r="AJ59" s="258">
        <v>126.7514813355187</v>
      </c>
      <c r="AK59" s="268">
        <v>0</v>
      </c>
      <c r="AL59" s="69"/>
      <c r="AM59" s="68"/>
      <c r="AO59" s="192" t="s">
        <v>8</v>
      </c>
      <c r="AP59" s="191" t="str">
        <f t="shared" si="31"/>
        <v/>
      </c>
      <c r="AQ59" s="191" t="str">
        <f t="shared" si="32"/>
        <v/>
      </c>
      <c r="AR59" s="191" t="str">
        <f t="shared" si="33"/>
        <v/>
      </c>
      <c r="AS59" s="191" t="str">
        <f t="shared" si="34"/>
        <v/>
      </c>
      <c r="AT59" s="191" t="str">
        <f t="shared" si="35"/>
        <v/>
      </c>
      <c r="AU59" s="191" t="str">
        <f t="shared" si="36"/>
        <v/>
      </c>
      <c r="AV59" s="191" t="str">
        <f t="shared" si="37"/>
        <v/>
      </c>
      <c r="AW59" s="191" t="str">
        <f t="shared" si="38"/>
        <v/>
      </c>
      <c r="AX59" s="191" t="str">
        <f t="shared" si="39"/>
        <v/>
      </c>
      <c r="AY59" s="191" t="str">
        <f t="shared" si="40"/>
        <v/>
      </c>
      <c r="AZ59" s="191" t="str">
        <f t="shared" si="41"/>
        <v/>
      </c>
      <c r="BA59" s="191" t="str">
        <f t="shared" si="42"/>
        <v/>
      </c>
      <c r="BB59" s="191" t="str">
        <f t="shared" si="43"/>
        <v/>
      </c>
      <c r="BC59" s="191" t="str">
        <f t="shared" si="44"/>
        <v/>
      </c>
      <c r="BD59" s="191" t="str">
        <f t="shared" si="45"/>
        <v/>
      </c>
      <c r="BE59" s="70"/>
      <c r="BG59" s="192" t="s">
        <v>8</v>
      </c>
      <c r="BH59" s="91" t="str">
        <f t="shared" si="46"/>
        <v/>
      </c>
      <c r="BI59" s="91" t="str">
        <f t="shared" si="47"/>
        <v/>
      </c>
      <c r="BJ59" s="91" t="str">
        <f t="shared" si="48"/>
        <v/>
      </c>
      <c r="BK59" s="91" t="str">
        <f t="shared" si="49"/>
        <v/>
      </c>
      <c r="BL59" s="91" t="str">
        <f t="shared" si="50"/>
        <v/>
      </c>
      <c r="BM59" s="91" t="str">
        <f t="shared" si="51"/>
        <v/>
      </c>
      <c r="BN59" s="91" t="str">
        <f t="shared" si="52"/>
        <v/>
      </c>
      <c r="BO59" s="91" t="str">
        <f t="shared" si="53"/>
        <v/>
      </c>
      <c r="BP59" s="91" t="str">
        <f t="shared" si="54"/>
        <v/>
      </c>
      <c r="BQ59" s="91" t="str">
        <f t="shared" si="55"/>
        <v/>
      </c>
      <c r="BR59" s="91" t="str">
        <f t="shared" si="56"/>
        <v/>
      </c>
      <c r="BS59" s="91" t="str">
        <f t="shared" si="57"/>
        <v/>
      </c>
      <c r="BT59" s="91" t="str">
        <f t="shared" si="58"/>
        <v/>
      </c>
      <c r="BU59" s="91" t="str">
        <f t="shared" si="59"/>
        <v/>
      </c>
      <c r="BV59" s="91" t="str">
        <f t="shared" si="60"/>
        <v/>
      </c>
    </row>
    <row r="60" spans="2:74" ht="14.25" customHeight="1" outlineLevel="2">
      <c r="B60" s="314"/>
      <c r="C60" s="44"/>
      <c r="D60" s="255" t="s">
        <v>9</v>
      </c>
      <c r="E60" s="256">
        <v>0</v>
      </c>
      <c r="F60" s="257">
        <v>47.808468809046303</v>
      </c>
      <c r="G60" s="257">
        <v>51.628724684612877</v>
      </c>
      <c r="H60" s="257">
        <v>44.628377942516998</v>
      </c>
      <c r="I60" s="257">
        <v>37.36969712868504</v>
      </c>
      <c r="J60" s="257">
        <v>33.727628636261741</v>
      </c>
      <c r="K60" s="257">
        <v>31.77473528658863</v>
      </c>
      <c r="L60" s="257">
        <v>29.665407127033475</v>
      </c>
      <c r="M60" s="257">
        <v>24.528565687667012</v>
      </c>
      <c r="N60" s="257">
        <v>19.289533451711609</v>
      </c>
      <c r="O60" s="257">
        <v>15.979820964795065</v>
      </c>
      <c r="P60" s="257">
        <v>14.385943829309713</v>
      </c>
      <c r="Q60" s="257">
        <v>10.794967161737599</v>
      </c>
      <c r="R60" s="257">
        <v>0</v>
      </c>
      <c r="S60" s="256">
        <v>0</v>
      </c>
      <c r="T60" s="68"/>
      <c r="U60" s="99"/>
      <c r="V60" s="255" t="s">
        <v>9</v>
      </c>
      <c r="W60" s="268">
        <v>0</v>
      </c>
      <c r="X60" s="258">
        <v>0</v>
      </c>
      <c r="Y60" s="258">
        <v>43.795268915470928</v>
      </c>
      <c r="Z60" s="258">
        <v>63.168621885944418</v>
      </c>
      <c r="AA60" s="258">
        <v>80.160257614719683</v>
      </c>
      <c r="AB60" s="258">
        <v>100.33283450050619</v>
      </c>
      <c r="AC60" s="258">
        <v>109.69937081085853</v>
      </c>
      <c r="AD60" s="258">
        <v>118.02830858687631</v>
      </c>
      <c r="AE60" s="258">
        <v>122.76672629268174</v>
      </c>
      <c r="AF60" s="258">
        <v>128.05168109881998</v>
      </c>
      <c r="AG60" s="258">
        <v>131.68354856601144</v>
      </c>
      <c r="AH60" s="258">
        <v>135.55956776908812</v>
      </c>
      <c r="AI60" s="258">
        <v>135.73293064068025</v>
      </c>
      <c r="AJ60" s="258">
        <v>145.66349190792343</v>
      </c>
      <c r="AK60" s="268">
        <v>0</v>
      </c>
      <c r="AL60" s="69"/>
      <c r="AM60" s="68"/>
      <c r="AO60" s="192" t="s">
        <v>9</v>
      </c>
      <c r="AP60" s="191" t="str">
        <f t="shared" si="31"/>
        <v/>
      </c>
      <c r="AQ60" s="191" t="str">
        <f t="shared" si="32"/>
        <v/>
      </c>
      <c r="AR60" s="191" t="str">
        <f t="shared" si="33"/>
        <v/>
      </c>
      <c r="AS60" s="191" t="str">
        <f t="shared" si="34"/>
        <v/>
      </c>
      <c r="AT60" s="191" t="str">
        <f t="shared" si="35"/>
        <v/>
      </c>
      <c r="AU60" s="191" t="str">
        <f t="shared" si="36"/>
        <v/>
      </c>
      <c r="AV60" s="191" t="str">
        <f t="shared" si="37"/>
        <v/>
      </c>
      <c r="AW60" s="191" t="str">
        <f t="shared" si="38"/>
        <v/>
      </c>
      <c r="AX60" s="191" t="str">
        <f t="shared" si="39"/>
        <v/>
      </c>
      <c r="AY60" s="191" t="str">
        <f t="shared" si="40"/>
        <v/>
      </c>
      <c r="AZ60" s="191" t="str">
        <f t="shared" si="41"/>
        <v/>
      </c>
      <c r="BA60" s="191" t="str">
        <f t="shared" si="42"/>
        <v/>
      </c>
      <c r="BB60" s="191" t="str">
        <f t="shared" si="43"/>
        <v/>
      </c>
      <c r="BC60" s="191" t="str">
        <f t="shared" si="44"/>
        <v/>
      </c>
      <c r="BD60" s="191" t="str">
        <f t="shared" si="45"/>
        <v/>
      </c>
      <c r="BE60" s="70"/>
      <c r="BG60" s="192" t="s">
        <v>9</v>
      </c>
      <c r="BH60" s="91" t="str">
        <f t="shared" si="46"/>
        <v/>
      </c>
      <c r="BI60" s="91" t="str">
        <f t="shared" si="47"/>
        <v/>
      </c>
      <c r="BJ60" s="91" t="str">
        <f t="shared" si="48"/>
        <v/>
      </c>
      <c r="BK60" s="91" t="str">
        <f t="shared" si="49"/>
        <v/>
      </c>
      <c r="BL60" s="91" t="str">
        <f t="shared" si="50"/>
        <v/>
      </c>
      <c r="BM60" s="91" t="str">
        <f t="shared" si="51"/>
        <v/>
      </c>
      <c r="BN60" s="91" t="str">
        <f t="shared" si="52"/>
        <v/>
      </c>
      <c r="BO60" s="91" t="str">
        <f t="shared" si="53"/>
        <v/>
      </c>
      <c r="BP60" s="91" t="str">
        <f t="shared" si="54"/>
        <v/>
      </c>
      <c r="BQ60" s="91" t="str">
        <f t="shared" si="55"/>
        <v/>
      </c>
      <c r="BR60" s="91" t="str">
        <f t="shared" si="56"/>
        <v/>
      </c>
      <c r="BS60" s="91" t="str">
        <f t="shared" si="57"/>
        <v/>
      </c>
      <c r="BT60" s="91" t="str">
        <f t="shared" si="58"/>
        <v/>
      </c>
      <c r="BU60" s="91" t="str">
        <f t="shared" si="59"/>
        <v/>
      </c>
      <c r="BV60" s="91" t="str">
        <f t="shared" si="60"/>
        <v/>
      </c>
    </row>
    <row r="61" spans="2:74" ht="14.25" customHeight="1" outlineLevel="2">
      <c r="B61" s="314"/>
      <c r="C61" s="44"/>
      <c r="D61" s="255" t="s">
        <v>10</v>
      </c>
      <c r="E61" s="256">
        <v>0</v>
      </c>
      <c r="F61" s="257">
        <v>65.833405622080051</v>
      </c>
      <c r="G61" s="257">
        <v>70.499990964257321</v>
      </c>
      <c r="H61" s="257">
        <v>60.80763162537977</v>
      </c>
      <c r="I61" s="257">
        <v>49.707677633210238</v>
      </c>
      <c r="J61" s="257">
        <v>44.784633240176689</v>
      </c>
      <c r="K61" s="257">
        <v>41.886928350210553</v>
      </c>
      <c r="L61" s="257">
        <v>38.801432702680472</v>
      </c>
      <c r="M61" s="257">
        <v>33.884501578453971</v>
      </c>
      <c r="N61" s="257">
        <v>26.304258516870227</v>
      </c>
      <c r="O61" s="257">
        <v>21.047200981954784</v>
      </c>
      <c r="P61" s="257">
        <v>18.947887573812807</v>
      </c>
      <c r="Q61" s="257">
        <v>14.218172027536674</v>
      </c>
      <c r="R61" s="257">
        <v>0</v>
      </c>
      <c r="S61" s="256">
        <v>0</v>
      </c>
      <c r="T61" s="68"/>
      <c r="U61" s="99"/>
      <c r="V61" s="255" t="s">
        <v>10</v>
      </c>
      <c r="W61" s="268">
        <v>0</v>
      </c>
      <c r="X61" s="258">
        <v>0</v>
      </c>
      <c r="Y61" s="258">
        <v>47.054655033599886</v>
      </c>
      <c r="Z61" s="258">
        <v>68.472128955370849</v>
      </c>
      <c r="AA61" s="258">
        <v>87.692290979942797</v>
      </c>
      <c r="AB61" s="258">
        <v>111.64515574711113</v>
      </c>
      <c r="AC61" s="258">
        <v>121.54706395068695</v>
      </c>
      <c r="AD61" s="258">
        <v>133.38828031061391</v>
      </c>
      <c r="AE61" s="258">
        <v>141.03725541541536</v>
      </c>
      <c r="AF61" s="258">
        <v>144.73702042824166</v>
      </c>
      <c r="AG61" s="258">
        <v>147.06128544106798</v>
      </c>
      <c r="AH61" s="258">
        <v>149.41005045389431</v>
      </c>
      <c r="AI61" s="258">
        <v>149.52905045389431</v>
      </c>
      <c r="AJ61" s="258">
        <v>158.12155045389429</v>
      </c>
      <c r="AK61" s="268">
        <v>0</v>
      </c>
      <c r="AL61" s="69"/>
      <c r="AM61" s="68"/>
      <c r="AO61" s="192" t="s">
        <v>10</v>
      </c>
      <c r="AP61" s="191" t="str">
        <f t="shared" si="31"/>
        <v/>
      </c>
      <c r="AQ61" s="191" t="str">
        <f t="shared" si="32"/>
        <v/>
      </c>
      <c r="AR61" s="191" t="str">
        <f t="shared" si="33"/>
        <v/>
      </c>
      <c r="AS61" s="191" t="str">
        <f t="shared" si="34"/>
        <v/>
      </c>
      <c r="AT61" s="191" t="str">
        <f t="shared" si="35"/>
        <v/>
      </c>
      <c r="AU61" s="191" t="str">
        <f t="shared" si="36"/>
        <v/>
      </c>
      <c r="AV61" s="191" t="str">
        <f t="shared" si="37"/>
        <v/>
      </c>
      <c r="AW61" s="191" t="str">
        <f t="shared" si="38"/>
        <v/>
      </c>
      <c r="AX61" s="191" t="str">
        <f t="shared" si="39"/>
        <v/>
      </c>
      <c r="AY61" s="191" t="str">
        <f t="shared" si="40"/>
        <v/>
      </c>
      <c r="AZ61" s="191" t="str">
        <f t="shared" si="41"/>
        <v/>
      </c>
      <c r="BA61" s="191" t="str">
        <f t="shared" si="42"/>
        <v/>
      </c>
      <c r="BB61" s="191" t="str">
        <f t="shared" si="43"/>
        <v/>
      </c>
      <c r="BC61" s="191" t="str">
        <f t="shared" si="44"/>
        <v/>
      </c>
      <c r="BD61" s="191" t="str">
        <f t="shared" si="45"/>
        <v/>
      </c>
      <c r="BE61" s="70"/>
      <c r="BG61" s="192" t="s">
        <v>10</v>
      </c>
      <c r="BH61" s="91" t="str">
        <f t="shared" si="46"/>
        <v/>
      </c>
      <c r="BI61" s="91" t="str">
        <f t="shared" si="47"/>
        <v/>
      </c>
      <c r="BJ61" s="91" t="str">
        <f t="shared" si="48"/>
        <v/>
      </c>
      <c r="BK61" s="91" t="str">
        <f t="shared" si="49"/>
        <v/>
      </c>
      <c r="BL61" s="91" t="str">
        <f t="shared" si="50"/>
        <v/>
      </c>
      <c r="BM61" s="91" t="str">
        <f t="shared" si="51"/>
        <v/>
      </c>
      <c r="BN61" s="91" t="str">
        <f t="shared" si="52"/>
        <v/>
      </c>
      <c r="BO61" s="91" t="str">
        <f t="shared" si="53"/>
        <v/>
      </c>
      <c r="BP61" s="91" t="str">
        <f t="shared" si="54"/>
        <v/>
      </c>
      <c r="BQ61" s="91" t="str">
        <f t="shared" si="55"/>
        <v/>
      </c>
      <c r="BR61" s="91" t="str">
        <f t="shared" si="56"/>
        <v/>
      </c>
      <c r="BS61" s="91" t="str">
        <f t="shared" si="57"/>
        <v/>
      </c>
      <c r="BT61" s="91" t="str">
        <f t="shared" si="58"/>
        <v/>
      </c>
      <c r="BU61" s="91" t="str">
        <f t="shared" si="59"/>
        <v/>
      </c>
      <c r="BV61" s="91" t="str">
        <f t="shared" si="60"/>
        <v/>
      </c>
    </row>
    <row r="62" spans="2:74" ht="14.25" customHeight="1" outlineLevel="2">
      <c r="B62" s="314"/>
      <c r="C62" s="44"/>
      <c r="D62" s="255" t="s">
        <v>11</v>
      </c>
      <c r="E62" s="256">
        <v>0</v>
      </c>
      <c r="F62" s="257">
        <v>87.978997560447155</v>
      </c>
      <c r="G62" s="257">
        <v>88.12992305088369</v>
      </c>
      <c r="H62" s="257">
        <v>77.062243724462178</v>
      </c>
      <c r="I62" s="257">
        <v>63.802327289161624</v>
      </c>
      <c r="J62" s="257">
        <v>57.408203995872093</v>
      </c>
      <c r="K62" s="257">
        <v>53.226878316711613</v>
      </c>
      <c r="L62" s="257">
        <v>48.837867217269689</v>
      </c>
      <c r="M62" s="257">
        <v>42.490185414101944</v>
      </c>
      <c r="N62" s="257">
        <v>33.272664806904203</v>
      </c>
      <c r="O62" s="257">
        <v>26.622931148087357</v>
      </c>
      <c r="P62" s="257">
        <v>23.967477039432307</v>
      </c>
      <c r="Q62" s="257">
        <v>17.98478644572786</v>
      </c>
      <c r="R62" s="257">
        <v>0</v>
      </c>
      <c r="S62" s="256">
        <v>0</v>
      </c>
      <c r="T62" s="68"/>
      <c r="U62" s="99"/>
      <c r="V62" s="255" t="s">
        <v>11</v>
      </c>
      <c r="W62" s="268">
        <v>0</v>
      </c>
      <c r="X62" s="258">
        <v>0</v>
      </c>
      <c r="Y62" s="258">
        <v>53.520619917478555</v>
      </c>
      <c r="Z62" s="258">
        <v>78.664496884216533</v>
      </c>
      <c r="AA62" s="258">
        <v>100.48636288627756</v>
      </c>
      <c r="AB62" s="258">
        <v>127.9153533602969</v>
      </c>
      <c r="AC62" s="258">
        <v>137.39784972175192</v>
      </c>
      <c r="AD62" s="258">
        <v>148.71788230121945</v>
      </c>
      <c r="AE62" s="258">
        <v>151.82682220006197</v>
      </c>
      <c r="AF62" s="258">
        <v>155.14576209890447</v>
      </c>
      <c r="AG62" s="258">
        <v>157.08920199774695</v>
      </c>
      <c r="AH62" s="258">
        <v>159.05714189658951</v>
      </c>
      <c r="AI62" s="258">
        <v>159.17614189658946</v>
      </c>
      <c r="AJ62" s="258">
        <v>167.76864189658946</v>
      </c>
      <c r="AK62" s="268">
        <v>0</v>
      </c>
      <c r="AL62" s="69"/>
      <c r="AM62" s="68"/>
      <c r="AO62" s="192" t="s">
        <v>11</v>
      </c>
      <c r="AP62" s="191" t="str">
        <f t="shared" si="31"/>
        <v/>
      </c>
      <c r="AQ62" s="191" t="str">
        <f t="shared" si="32"/>
        <v/>
      </c>
      <c r="AR62" s="191" t="str">
        <f t="shared" si="33"/>
        <v/>
      </c>
      <c r="AS62" s="191" t="str">
        <f t="shared" si="34"/>
        <v/>
      </c>
      <c r="AT62" s="191" t="str">
        <f t="shared" si="35"/>
        <v/>
      </c>
      <c r="AU62" s="191" t="str">
        <f t="shared" si="36"/>
        <v/>
      </c>
      <c r="AV62" s="191" t="str">
        <f t="shared" si="37"/>
        <v/>
      </c>
      <c r="AW62" s="191" t="str">
        <f t="shared" si="38"/>
        <v/>
      </c>
      <c r="AX62" s="191" t="str">
        <f t="shared" si="39"/>
        <v/>
      </c>
      <c r="AY62" s="191" t="str">
        <f t="shared" si="40"/>
        <v/>
      </c>
      <c r="AZ62" s="191" t="str">
        <f t="shared" si="41"/>
        <v/>
      </c>
      <c r="BA62" s="191" t="str">
        <f t="shared" si="42"/>
        <v/>
      </c>
      <c r="BB62" s="191" t="str">
        <f t="shared" si="43"/>
        <v/>
      </c>
      <c r="BC62" s="191" t="str">
        <f t="shared" si="44"/>
        <v/>
      </c>
      <c r="BD62" s="191" t="str">
        <f t="shared" si="45"/>
        <v/>
      </c>
      <c r="BE62" s="70"/>
      <c r="BG62" s="192" t="s">
        <v>11</v>
      </c>
      <c r="BH62" s="91" t="str">
        <f t="shared" si="46"/>
        <v/>
      </c>
      <c r="BI62" s="91" t="str">
        <f t="shared" si="47"/>
        <v/>
      </c>
      <c r="BJ62" s="91" t="str">
        <f t="shared" si="48"/>
        <v/>
      </c>
      <c r="BK62" s="91" t="str">
        <f t="shared" si="49"/>
        <v/>
      </c>
      <c r="BL62" s="91" t="str">
        <f t="shared" si="50"/>
        <v/>
      </c>
      <c r="BM62" s="91" t="str">
        <f t="shared" si="51"/>
        <v/>
      </c>
      <c r="BN62" s="91" t="str">
        <f t="shared" si="52"/>
        <v/>
      </c>
      <c r="BO62" s="91" t="str">
        <f t="shared" si="53"/>
        <v/>
      </c>
      <c r="BP62" s="91" t="str">
        <f t="shared" si="54"/>
        <v/>
      </c>
      <c r="BQ62" s="91" t="str">
        <f t="shared" si="55"/>
        <v/>
      </c>
      <c r="BR62" s="91" t="str">
        <f t="shared" si="56"/>
        <v/>
      </c>
      <c r="BS62" s="91" t="str">
        <f t="shared" si="57"/>
        <v/>
      </c>
      <c r="BT62" s="91" t="str">
        <f t="shared" si="58"/>
        <v/>
      </c>
      <c r="BU62" s="91" t="str">
        <f t="shared" si="59"/>
        <v/>
      </c>
      <c r="BV62" s="91" t="str">
        <f t="shared" si="60"/>
        <v/>
      </c>
    </row>
    <row r="63" spans="2:74" ht="14.25" customHeight="1" outlineLevel="2">
      <c r="B63" s="314"/>
      <c r="C63" s="44"/>
      <c r="D63" s="255" t="s">
        <v>12</v>
      </c>
      <c r="E63" s="256">
        <v>0</v>
      </c>
      <c r="F63" s="257">
        <v>114.38440889531336</v>
      </c>
      <c r="G63" s="257">
        <v>119.9419697632523</v>
      </c>
      <c r="H63" s="257">
        <v>106.41106422707544</v>
      </c>
      <c r="I63" s="257">
        <v>89.271808983850562</v>
      </c>
      <c r="J63" s="257">
        <v>80.167220933760831</v>
      </c>
      <c r="K63" s="257">
        <v>73.584337539391257</v>
      </c>
      <c r="L63" s="257">
        <v>65.810920961846875</v>
      </c>
      <c r="M63" s="257">
        <v>56.753495282622204</v>
      </c>
      <c r="N63" s="257">
        <v>45.634808881178849</v>
      </c>
      <c r="O63" s="257">
        <v>36.514429543005726</v>
      </c>
      <c r="P63" s="257">
        <v>32.872366562944414</v>
      </c>
      <c r="Q63" s="257">
        <v>24.347031786692096</v>
      </c>
      <c r="R63" s="257">
        <v>0</v>
      </c>
      <c r="S63" s="256">
        <v>0</v>
      </c>
      <c r="T63" s="68"/>
      <c r="U63" s="99"/>
      <c r="V63" s="255" t="s">
        <v>12</v>
      </c>
      <c r="W63" s="268">
        <v>0</v>
      </c>
      <c r="X63" s="258">
        <v>0</v>
      </c>
      <c r="Y63" s="258">
        <v>60.056775677058205</v>
      </c>
      <c r="Z63" s="258">
        <v>89.095476798824691</v>
      </c>
      <c r="AA63" s="258">
        <v>113.68458092014637</v>
      </c>
      <c r="AB63" s="258">
        <v>144.50961512994616</v>
      </c>
      <c r="AC63" s="258">
        <v>152.83867138864309</v>
      </c>
      <c r="AD63" s="258">
        <v>157.5087766077441</v>
      </c>
      <c r="AE63" s="258">
        <v>160.30788954904421</v>
      </c>
      <c r="AF63" s="258">
        <v>163.31700249034429</v>
      </c>
      <c r="AG63" s="258">
        <v>164.95061543164437</v>
      </c>
      <c r="AH63" s="258">
        <v>166.60872837294443</v>
      </c>
      <c r="AI63" s="258">
        <v>166.72772837294445</v>
      </c>
      <c r="AJ63" s="258">
        <v>175.32022837294446</v>
      </c>
      <c r="AK63" s="268">
        <v>0</v>
      </c>
      <c r="AL63" s="69"/>
      <c r="AM63" s="68"/>
      <c r="AO63" s="192" t="s">
        <v>12</v>
      </c>
      <c r="AP63" s="191" t="str">
        <f t="shared" si="31"/>
        <v/>
      </c>
      <c r="AQ63" s="191" t="str">
        <f t="shared" si="32"/>
        <v/>
      </c>
      <c r="AR63" s="191" t="str">
        <f t="shared" si="33"/>
        <v/>
      </c>
      <c r="AS63" s="191" t="str">
        <f t="shared" si="34"/>
        <v/>
      </c>
      <c r="AT63" s="191" t="str">
        <f t="shared" si="35"/>
        <v/>
      </c>
      <c r="AU63" s="191" t="str">
        <f t="shared" si="36"/>
        <v/>
      </c>
      <c r="AV63" s="191" t="str">
        <f t="shared" si="37"/>
        <v/>
      </c>
      <c r="AW63" s="191" t="str">
        <f t="shared" si="38"/>
        <v/>
      </c>
      <c r="AX63" s="191" t="str">
        <f t="shared" si="39"/>
        <v/>
      </c>
      <c r="AY63" s="191" t="str">
        <f t="shared" si="40"/>
        <v/>
      </c>
      <c r="AZ63" s="191" t="str">
        <f t="shared" si="41"/>
        <v/>
      </c>
      <c r="BA63" s="191" t="str">
        <f t="shared" si="42"/>
        <v/>
      </c>
      <c r="BB63" s="191" t="str">
        <f t="shared" si="43"/>
        <v/>
      </c>
      <c r="BC63" s="191" t="str">
        <f t="shared" si="44"/>
        <v/>
      </c>
      <c r="BD63" s="191" t="str">
        <f t="shared" si="45"/>
        <v/>
      </c>
      <c r="BE63" s="70"/>
      <c r="BG63" s="192" t="s">
        <v>12</v>
      </c>
      <c r="BH63" s="91" t="str">
        <f t="shared" si="46"/>
        <v/>
      </c>
      <c r="BI63" s="91" t="str">
        <f t="shared" si="47"/>
        <v/>
      </c>
      <c r="BJ63" s="91" t="str">
        <f t="shared" si="48"/>
        <v/>
      </c>
      <c r="BK63" s="91" t="str">
        <f t="shared" si="49"/>
        <v/>
      </c>
      <c r="BL63" s="91" t="str">
        <f t="shared" si="50"/>
        <v/>
      </c>
      <c r="BM63" s="91" t="str">
        <f t="shared" si="51"/>
        <v/>
      </c>
      <c r="BN63" s="91" t="str">
        <f t="shared" si="52"/>
        <v/>
      </c>
      <c r="BO63" s="91" t="str">
        <f t="shared" si="53"/>
        <v/>
      </c>
      <c r="BP63" s="91" t="str">
        <f t="shared" si="54"/>
        <v/>
      </c>
      <c r="BQ63" s="91" t="str">
        <f t="shared" si="55"/>
        <v/>
      </c>
      <c r="BR63" s="91" t="str">
        <f t="shared" si="56"/>
        <v/>
      </c>
      <c r="BS63" s="91" t="str">
        <f t="shared" si="57"/>
        <v/>
      </c>
      <c r="BT63" s="91" t="str">
        <f t="shared" si="58"/>
        <v/>
      </c>
      <c r="BU63" s="91" t="str">
        <f t="shared" si="59"/>
        <v/>
      </c>
      <c r="BV63" s="91" t="str">
        <f t="shared" si="60"/>
        <v/>
      </c>
    </row>
    <row r="64" spans="2:74" ht="14.25" customHeight="1" outlineLevel="2">
      <c r="B64" s="314"/>
      <c r="C64" s="44"/>
      <c r="D64" s="255" t="s">
        <v>13</v>
      </c>
      <c r="E64" s="256">
        <v>0</v>
      </c>
      <c r="F64" s="257">
        <v>127.56768363942632</v>
      </c>
      <c r="G64" s="257">
        <v>119.9419697632523</v>
      </c>
      <c r="H64" s="257">
        <v>106.41106422707544</v>
      </c>
      <c r="I64" s="257">
        <v>89.271808983850562</v>
      </c>
      <c r="J64" s="257">
        <v>80.167220933760831</v>
      </c>
      <c r="K64" s="257">
        <v>73.584337539391257</v>
      </c>
      <c r="L64" s="257">
        <v>66.773348358236021</v>
      </c>
      <c r="M64" s="257">
        <v>57.804522095999737</v>
      </c>
      <c r="N64" s="257">
        <v>45.634808881178849</v>
      </c>
      <c r="O64" s="257">
        <v>36.514429543005726</v>
      </c>
      <c r="P64" s="257">
        <v>32.872366562944414</v>
      </c>
      <c r="Q64" s="257">
        <v>24.347031786692096</v>
      </c>
      <c r="R64" s="257">
        <v>0</v>
      </c>
      <c r="S64" s="256">
        <v>0</v>
      </c>
      <c r="T64" s="68"/>
      <c r="U64" s="99"/>
      <c r="V64" s="255" t="s">
        <v>13</v>
      </c>
      <c r="W64" s="268">
        <v>0</v>
      </c>
      <c r="X64" s="258">
        <v>0</v>
      </c>
      <c r="Y64" s="258">
        <v>61.887659838185257</v>
      </c>
      <c r="Z64" s="258">
        <v>90.850318472292045</v>
      </c>
      <c r="AA64" s="258">
        <v>117.20763004089447</v>
      </c>
      <c r="AB64" s="258">
        <v>151.11160104515244</v>
      </c>
      <c r="AC64" s="258">
        <v>159.97553019538316</v>
      </c>
      <c r="AD64" s="258">
        <v>164.49501601757348</v>
      </c>
      <c r="AE64" s="258">
        <v>167.03796236471666</v>
      </c>
      <c r="AF64" s="258">
        <v>169.79090871185983</v>
      </c>
      <c r="AG64" s="258">
        <v>171.16835505900301</v>
      </c>
      <c r="AH64" s="258">
        <v>172.57030140614617</v>
      </c>
      <c r="AI64" s="258">
        <v>172.68930140614614</v>
      </c>
      <c r="AJ64" s="258">
        <v>181.28180140614614</v>
      </c>
      <c r="AK64" s="268">
        <v>0</v>
      </c>
      <c r="AL64" s="69"/>
      <c r="AM64" s="68"/>
      <c r="AO64" s="192" t="s">
        <v>13</v>
      </c>
      <c r="AP64" s="191" t="str">
        <f t="shared" si="31"/>
        <v/>
      </c>
      <c r="AQ64" s="191" t="str">
        <f t="shared" si="32"/>
        <v/>
      </c>
      <c r="AR64" s="191" t="str">
        <f t="shared" si="33"/>
        <v/>
      </c>
      <c r="AS64" s="191" t="str">
        <f t="shared" si="34"/>
        <v/>
      </c>
      <c r="AT64" s="191" t="str">
        <f t="shared" si="35"/>
        <v/>
      </c>
      <c r="AU64" s="191" t="str">
        <f t="shared" si="36"/>
        <v/>
      </c>
      <c r="AV64" s="191" t="str">
        <f t="shared" si="37"/>
        <v/>
      </c>
      <c r="AW64" s="191" t="str">
        <f t="shared" si="38"/>
        <v/>
      </c>
      <c r="AX64" s="191" t="str">
        <f t="shared" si="39"/>
        <v/>
      </c>
      <c r="AY64" s="191" t="str">
        <f t="shared" si="40"/>
        <v/>
      </c>
      <c r="AZ64" s="191" t="str">
        <f t="shared" si="41"/>
        <v/>
      </c>
      <c r="BA64" s="191" t="str">
        <f t="shared" si="42"/>
        <v/>
      </c>
      <c r="BB64" s="191" t="str">
        <f t="shared" si="43"/>
        <v/>
      </c>
      <c r="BC64" s="191" t="str">
        <f t="shared" si="44"/>
        <v/>
      </c>
      <c r="BD64" s="191" t="str">
        <f t="shared" si="45"/>
        <v/>
      </c>
      <c r="BE64" s="70"/>
      <c r="BG64" s="192" t="s">
        <v>13</v>
      </c>
      <c r="BH64" s="91" t="str">
        <f t="shared" si="46"/>
        <v/>
      </c>
      <c r="BI64" s="91" t="str">
        <f t="shared" si="47"/>
        <v/>
      </c>
      <c r="BJ64" s="91" t="str">
        <f t="shared" si="48"/>
        <v/>
      </c>
      <c r="BK64" s="91" t="str">
        <f t="shared" si="49"/>
        <v/>
      </c>
      <c r="BL64" s="91" t="str">
        <f t="shared" si="50"/>
        <v/>
      </c>
      <c r="BM64" s="91" t="str">
        <f t="shared" si="51"/>
        <v/>
      </c>
      <c r="BN64" s="91" t="str">
        <f t="shared" si="52"/>
        <v/>
      </c>
      <c r="BO64" s="91" t="str">
        <f t="shared" si="53"/>
        <v/>
      </c>
      <c r="BP64" s="91" t="str">
        <f t="shared" si="54"/>
        <v/>
      </c>
      <c r="BQ64" s="91" t="str">
        <f t="shared" si="55"/>
        <v/>
      </c>
      <c r="BR64" s="91" t="str">
        <f t="shared" si="56"/>
        <v/>
      </c>
      <c r="BS64" s="91" t="str">
        <f t="shared" si="57"/>
        <v/>
      </c>
      <c r="BT64" s="91" t="str">
        <f t="shared" si="58"/>
        <v/>
      </c>
      <c r="BU64" s="91" t="str">
        <f t="shared" si="59"/>
        <v/>
      </c>
      <c r="BV64" s="91" t="str">
        <f t="shared" si="60"/>
        <v/>
      </c>
    </row>
    <row r="65" spans="2:74" ht="14.25" customHeight="1" outlineLevel="2">
      <c r="B65" s="314"/>
      <c r="C65" s="44"/>
      <c r="D65" s="255" t="s">
        <v>14</v>
      </c>
      <c r="E65" s="256">
        <v>0</v>
      </c>
      <c r="F65" s="257">
        <v>127.56768363942632</v>
      </c>
      <c r="G65" s="257">
        <v>119.9419697632523</v>
      </c>
      <c r="H65" s="257">
        <v>106.41106422707544</v>
      </c>
      <c r="I65" s="257">
        <v>89.271808983850562</v>
      </c>
      <c r="J65" s="257">
        <v>80.167220933760831</v>
      </c>
      <c r="K65" s="257">
        <v>73.584337539391257</v>
      </c>
      <c r="L65" s="257">
        <v>66.773348358236021</v>
      </c>
      <c r="M65" s="257">
        <v>57.804522095999737</v>
      </c>
      <c r="N65" s="257">
        <v>45.634808881178849</v>
      </c>
      <c r="O65" s="257">
        <v>36.514429543005726</v>
      </c>
      <c r="P65" s="257">
        <v>32.872366562944414</v>
      </c>
      <c r="Q65" s="257">
        <v>24.347031786692096</v>
      </c>
      <c r="R65" s="257">
        <v>0</v>
      </c>
      <c r="S65" s="256">
        <v>0</v>
      </c>
      <c r="T65" s="68"/>
      <c r="U65" s="99"/>
      <c r="V65" s="255" t="s">
        <v>14</v>
      </c>
      <c r="W65" s="268">
        <v>0</v>
      </c>
      <c r="X65" s="258">
        <v>0</v>
      </c>
      <c r="Y65" s="258">
        <v>63.368800875414415</v>
      </c>
      <c r="Z65" s="258">
        <v>92.105318319514225</v>
      </c>
      <c r="AA65" s="258">
        <v>120.03539328253785</v>
      </c>
      <c r="AB65" s="258">
        <v>156.40738662209574</v>
      </c>
      <c r="AC65" s="258">
        <v>162.61131058190006</v>
      </c>
      <c r="AD65" s="258">
        <v>164.84762132382912</v>
      </c>
      <c r="AE65" s="258">
        <v>167.01723962555658</v>
      </c>
      <c r="AF65" s="258">
        <v>169.38708507102561</v>
      </c>
      <c r="AG65" s="258">
        <v>170.44544272498737</v>
      </c>
      <c r="AH65" s="258">
        <v>171.52716021238561</v>
      </c>
      <c r="AI65" s="258">
        <v>171.64062226050584</v>
      </c>
      <c r="AJ65" s="258">
        <v>179.8332495585986</v>
      </c>
      <c r="AK65" s="268">
        <v>0</v>
      </c>
      <c r="AL65" s="69"/>
      <c r="AM65" s="68"/>
      <c r="AO65" s="192" t="s">
        <v>14</v>
      </c>
      <c r="AP65" s="191" t="str">
        <f t="shared" si="31"/>
        <v/>
      </c>
      <c r="AQ65" s="191" t="str">
        <f t="shared" si="32"/>
        <v/>
      </c>
      <c r="AR65" s="191" t="str">
        <f t="shared" si="33"/>
        <v/>
      </c>
      <c r="AS65" s="191" t="str">
        <f t="shared" si="34"/>
        <v/>
      </c>
      <c r="AT65" s="191" t="str">
        <f t="shared" si="35"/>
        <v/>
      </c>
      <c r="AU65" s="191" t="str">
        <f t="shared" si="36"/>
        <v/>
      </c>
      <c r="AV65" s="191" t="str">
        <f t="shared" si="37"/>
        <v/>
      </c>
      <c r="AW65" s="191" t="str">
        <f t="shared" si="38"/>
        <v/>
      </c>
      <c r="AX65" s="191" t="str">
        <f t="shared" si="39"/>
        <v/>
      </c>
      <c r="AY65" s="191" t="str">
        <f t="shared" si="40"/>
        <v/>
      </c>
      <c r="AZ65" s="191" t="str">
        <f t="shared" si="41"/>
        <v/>
      </c>
      <c r="BA65" s="191" t="str">
        <f t="shared" si="42"/>
        <v/>
      </c>
      <c r="BB65" s="191" t="str">
        <f t="shared" si="43"/>
        <v/>
      </c>
      <c r="BC65" s="191" t="str">
        <f t="shared" si="44"/>
        <v/>
      </c>
      <c r="BD65" s="191" t="str">
        <f t="shared" si="45"/>
        <v/>
      </c>
      <c r="BE65" s="70"/>
      <c r="BG65" s="192" t="s">
        <v>14</v>
      </c>
      <c r="BH65" s="91" t="str">
        <f t="shared" si="46"/>
        <v/>
      </c>
      <c r="BI65" s="91" t="str">
        <f t="shared" si="47"/>
        <v/>
      </c>
      <c r="BJ65" s="91" t="str">
        <f t="shared" si="48"/>
        <v/>
      </c>
      <c r="BK65" s="91" t="str">
        <f t="shared" si="49"/>
        <v/>
      </c>
      <c r="BL65" s="91" t="str">
        <f t="shared" si="50"/>
        <v/>
      </c>
      <c r="BM65" s="91" t="str">
        <f t="shared" si="51"/>
        <v/>
      </c>
      <c r="BN65" s="91" t="str">
        <f t="shared" si="52"/>
        <v/>
      </c>
      <c r="BO65" s="91" t="str">
        <f t="shared" si="53"/>
        <v/>
      </c>
      <c r="BP65" s="91" t="str">
        <f t="shared" si="54"/>
        <v/>
      </c>
      <c r="BQ65" s="91" t="str">
        <f t="shared" si="55"/>
        <v/>
      </c>
      <c r="BR65" s="91" t="str">
        <f t="shared" si="56"/>
        <v/>
      </c>
      <c r="BS65" s="91" t="str">
        <f t="shared" si="57"/>
        <v/>
      </c>
      <c r="BT65" s="91" t="str">
        <f t="shared" si="58"/>
        <v/>
      </c>
      <c r="BU65" s="91" t="str">
        <f t="shared" si="59"/>
        <v/>
      </c>
      <c r="BV65" s="91" t="str">
        <f t="shared" si="60"/>
        <v/>
      </c>
    </row>
    <row r="66" spans="2:74" ht="14.25" customHeight="1" outlineLevel="2">
      <c r="B66" s="314"/>
      <c r="C66" s="44"/>
      <c r="D66" s="255" t="s">
        <v>15</v>
      </c>
      <c r="E66" s="256">
        <v>0</v>
      </c>
      <c r="F66" s="257">
        <v>102.05414691154107</v>
      </c>
      <c r="G66" s="257">
        <v>95.953575810601805</v>
      </c>
      <c r="H66" s="257">
        <v>85.128851381660354</v>
      </c>
      <c r="I66" s="257">
        <v>71.417447187080455</v>
      </c>
      <c r="J66" s="257">
        <v>64.133776747008653</v>
      </c>
      <c r="K66" s="257">
        <v>58.867470031513008</v>
      </c>
      <c r="L66" s="257">
        <v>53.418678686588819</v>
      </c>
      <c r="M66" s="257">
        <v>46.243617676799794</v>
      </c>
      <c r="N66" s="257">
        <v>36.507847104943082</v>
      </c>
      <c r="O66" s="257">
        <v>29.211543634404578</v>
      </c>
      <c r="P66" s="257">
        <v>26.297893250355539</v>
      </c>
      <c r="Q66" s="257">
        <v>19.477625429353679</v>
      </c>
      <c r="R66" s="257">
        <v>0</v>
      </c>
      <c r="S66" s="256">
        <v>0</v>
      </c>
      <c r="T66" s="68"/>
      <c r="U66" s="99"/>
      <c r="V66" s="255" t="s">
        <v>15</v>
      </c>
      <c r="W66" s="268">
        <v>0</v>
      </c>
      <c r="X66" s="258">
        <v>0</v>
      </c>
      <c r="Y66" s="258">
        <v>52.951560255437293</v>
      </c>
      <c r="Z66" s="258">
        <v>76.755968635315867</v>
      </c>
      <c r="AA66" s="258">
        <v>102.08827167987299</v>
      </c>
      <c r="AB66" s="258">
        <v>136.6238793641422</v>
      </c>
      <c r="AC66" s="258">
        <v>145.15746470914257</v>
      </c>
      <c r="AD66" s="258">
        <v>156.6463982999569</v>
      </c>
      <c r="AE66" s="258">
        <v>164.60054171883002</v>
      </c>
      <c r="AF66" s="258">
        <v>166.64864018521993</v>
      </c>
      <c r="AG66" s="258">
        <v>167.45255208820973</v>
      </c>
      <c r="AH66" s="258">
        <v>168.27862507502596</v>
      </c>
      <c r="AI66" s="258">
        <v>168.38626462504027</v>
      </c>
      <c r="AJ66" s="258">
        <v>176.15847330989357</v>
      </c>
      <c r="AK66" s="268">
        <v>0</v>
      </c>
      <c r="AL66" s="69"/>
      <c r="AM66" s="68"/>
      <c r="AO66" s="192" t="s">
        <v>15</v>
      </c>
      <c r="AP66" s="191" t="str">
        <f t="shared" si="31"/>
        <v/>
      </c>
      <c r="AQ66" s="191" t="str">
        <f t="shared" si="32"/>
        <v/>
      </c>
      <c r="AR66" s="191" t="str">
        <f t="shared" si="33"/>
        <v/>
      </c>
      <c r="AS66" s="191" t="str">
        <f t="shared" si="34"/>
        <v/>
      </c>
      <c r="AT66" s="191" t="str">
        <f t="shared" si="35"/>
        <v/>
      </c>
      <c r="AU66" s="191" t="str">
        <f t="shared" si="36"/>
        <v/>
      </c>
      <c r="AV66" s="191" t="str">
        <f t="shared" si="37"/>
        <v/>
      </c>
      <c r="AW66" s="191" t="str">
        <f t="shared" si="38"/>
        <v/>
      </c>
      <c r="AX66" s="191" t="str">
        <f t="shared" si="39"/>
        <v/>
      </c>
      <c r="AY66" s="191" t="str">
        <f t="shared" si="40"/>
        <v/>
      </c>
      <c r="AZ66" s="191" t="str">
        <f t="shared" si="41"/>
        <v/>
      </c>
      <c r="BA66" s="191" t="str">
        <f t="shared" si="42"/>
        <v/>
      </c>
      <c r="BB66" s="191" t="str">
        <f t="shared" si="43"/>
        <v/>
      </c>
      <c r="BC66" s="191" t="str">
        <f t="shared" si="44"/>
        <v/>
      </c>
      <c r="BD66" s="191" t="str">
        <f t="shared" si="45"/>
        <v/>
      </c>
      <c r="BE66" s="70"/>
      <c r="BG66" s="192" t="s">
        <v>15</v>
      </c>
      <c r="BH66" s="91" t="str">
        <f t="shared" si="46"/>
        <v/>
      </c>
      <c r="BI66" s="91" t="str">
        <f t="shared" si="47"/>
        <v/>
      </c>
      <c r="BJ66" s="91" t="str">
        <f t="shared" si="48"/>
        <v/>
      </c>
      <c r="BK66" s="91" t="str">
        <f t="shared" si="49"/>
        <v/>
      </c>
      <c r="BL66" s="91" t="str">
        <f t="shared" si="50"/>
        <v/>
      </c>
      <c r="BM66" s="91" t="str">
        <f t="shared" si="51"/>
        <v/>
      </c>
      <c r="BN66" s="91" t="str">
        <f t="shared" si="52"/>
        <v/>
      </c>
      <c r="BO66" s="91" t="str">
        <f t="shared" si="53"/>
        <v/>
      </c>
      <c r="BP66" s="91" t="str">
        <f t="shared" si="54"/>
        <v/>
      </c>
      <c r="BQ66" s="91" t="str">
        <f t="shared" si="55"/>
        <v/>
      </c>
      <c r="BR66" s="91" t="str">
        <f t="shared" si="56"/>
        <v/>
      </c>
      <c r="BS66" s="91" t="str">
        <f t="shared" si="57"/>
        <v/>
      </c>
      <c r="BT66" s="91" t="str">
        <f t="shared" si="58"/>
        <v/>
      </c>
      <c r="BU66" s="91" t="str">
        <f t="shared" si="59"/>
        <v/>
      </c>
      <c r="BV66" s="91" t="str">
        <f t="shared" si="60"/>
        <v/>
      </c>
    </row>
    <row r="67" spans="2:74" ht="14.25" customHeight="1" outlineLevel="2">
      <c r="B67" s="314"/>
      <c r="C67" s="44"/>
      <c r="D67" s="255" t="s">
        <v>16</v>
      </c>
      <c r="E67" s="256">
        <v>0</v>
      </c>
      <c r="F67" s="257">
        <v>89.297378547598427</v>
      </c>
      <c r="G67" s="257">
        <v>83.959378834276606</v>
      </c>
      <c r="H67" s="257">
        <v>74.487744958952803</v>
      </c>
      <c r="I67" s="257">
        <v>62.490266288695388</v>
      </c>
      <c r="J67" s="257">
        <v>56.117054653632572</v>
      </c>
      <c r="K67" s="257">
        <v>51.50903627757387</v>
      </c>
      <c r="L67" s="257">
        <v>46.741343850765219</v>
      </c>
      <c r="M67" s="257">
        <v>40.463165467199815</v>
      </c>
      <c r="N67" s="257">
        <v>31.944366216825188</v>
      </c>
      <c r="O67" s="257">
        <v>25.560100680104007</v>
      </c>
      <c r="P67" s="257">
        <v>23.010656594061093</v>
      </c>
      <c r="Q67" s="257">
        <v>17.042922250684466</v>
      </c>
      <c r="R67" s="257">
        <v>0</v>
      </c>
      <c r="S67" s="256">
        <v>0</v>
      </c>
      <c r="T67" s="68"/>
      <c r="U67" s="99"/>
      <c r="V67" s="255" t="s">
        <v>16</v>
      </c>
      <c r="W67" s="268">
        <v>0</v>
      </c>
      <c r="X67" s="258">
        <v>0</v>
      </c>
      <c r="Y67" s="258">
        <v>47.38479896312726</v>
      </c>
      <c r="Z67" s="258">
        <v>68.479469526127147</v>
      </c>
      <c r="AA67" s="258">
        <v>92.088356448191107</v>
      </c>
      <c r="AB67" s="258">
        <v>124.7795221261443</v>
      </c>
      <c r="AC67" s="258">
        <v>132.74196122103635</v>
      </c>
      <c r="AD67" s="258">
        <v>143.61260787006563</v>
      </c>
      <c r="AE67" s="258">
        <v>158.6701379790095</v>
      </c>
      <c r="AF67" s="258">
        <v>161.91206402541277</v>
      </c>
      <c r="AG67" s="258">
        <v>162.51233598001613</v>
      </c>
      <c r="AH67" s="258">
        <v>163.13350160482236</v>
      </c>
      <c r="AI67" s="258">
        <v>163.23498514580763</v>
      </c>
      <c r="AJ67" s="258">
        <v>170.56269376694996</v>
      </c>
      <c r="AK67" s="268">
        <v>0</v>
      </c>
      <c r="AL67" s="69"/>
      <c r="AM67" s="68"/>
      <c r="AO67" s="192" t="s">
        <v>16</v>
      </c>
      <c r="AP67" s="191" t="str">
        <f t="shared" si="31"/>
        <v/>
      </c>
      <c r="AQ67" s="191" t="str">
        <f t="shared" si="32"/>
        <v/>
      </c>
      <c r="AR67" s="191" t="str">
        <f t="shared" si="33"/>
        <v/>
      </c>
      <c r="AS67" s="191" t="str">
        <f t="shared" si="34"/>
        <v/>
      </c>
      <c r="AT67" s="191" t="str">
        <f t="shared" si="35"/>
        <v/>
      </c>
      <c r="AU67" s="191" t="str">
        <f t="shared" si="36"/>
        <v/>
      </c>
      <c r="AV67" s="191" t="str">
        <f t="shared" si="37"/>
        <v/>
      </c>
      <c r="AW67" s="191" t="str">
        <f t="shared" si="38"/>
        <v/>
      </c>
      <c r="AX67" s="191" t="str">
        <f t="shared" si="39"/>
        <v/>
      </c>
      <c r="AY67" s="191" t="str">
        <f t="shared" si="40"/>
        <v/>
      </c>
      <c r="AZ67" s="191" t="str">
        <f t="shared" si="41"/>
        <v/>
      </c>
      <c r="BA67" s="191" t="str">
        <f t="shared" si="42"/>
        <v/>
      </c>
      <c r="BB67" s="191" t="str">
        <f t="shared" si="43"/>
        <v/>
      </c>
      <c r="BC67" s="191" t="str">
        <f t="shared" si="44"/>
        <v/>
      </c>
      <c r="BD67" s="191" t="str">
        <f t="shared" si="45"/>
        <v/>
      </c>
      <c r="BE67" s="70"/>
      <c r="BG67" s="192" t="s">
        <v>16</v>
      </c>
      <c r="BH67" s="91" t="str">
        <f t="shared" si="46"/>
        <v/>
      </c>
      <c r="BI67" s="91" t="str">
        <f t="shared" si="47"/>
        <v/>
      </c>
      <c r="BJ67" s="91" t="str">
        <f t="shared" si="48"/>
        <v/>
      </c>
      <c r="BK67" s="91" t="str">
        <f t="shared" si="49"/>
        <v/>
      </c>
      <c r="BL67" s="91" t="str">
        <f t="shared" si="50"/>
        <v/>
      </c>
      <c r="BM67" s="91" t="str">
        <f t="shared" si="51"/>
        <v/>
      </c>
      <c r="BN67" s="91" t="str">
        <f t="shared" si="52"/>
        <v/>
      </c>
      <c r="BO67" s="91" t="str">
        <f t="shared" si="53"/>
        <v/>
      </c>
      <c r="BP67" s="91" t="str">
        <f t="shared" si="54"/>
        <v/>
      </c>
      <c r="BQ67" s="91" t="str">
        <f t="shared" si="55"/>
        <v/>
      </c>
      <c r="BR67" s="91" t="str">
        <f t="shared" si="56"/>
        <v/>
      </c>
      <c r="BS67" s="91" t="str">
        <f t="shared" si="57"/>
        <v/>
      </c>
      <c r="BT67" s="91" t="str">
        <f t="shared" si="58"/>
        <v/>
      </c>
      <c r="BU67" s="91" t="str">
        <f t="shared" si="59"/>
        <v/>
      </c>
      <c r="BV67" s="91" t="str">
        <f t="shared" si="60"/>
        <v/>
      </c>
    </row>
    <row r="68" spans="2:74" ht="14.25" customHeight="1" outlineLevel="2">
      <c r="B68" s="314"/>
      <c r="C68" s="44"/>
      <c r="D68" s="255" t="s">
        <v>17</v>
      </c>
      <c r="E68" s="256">
        <v>0</v>
      </c>
      <c r="F68" s="257">
        <v>76.540610183655787</v>
      </c>
      <c r="G68" s="257">
        <v>71.965181857951379</v>
      </c>
      <c r="H68" s="257">
        <v>63.846638536245273</v>
      </c>
      <c r="I68" s="257">
        <v>53.563085390310334</v>
      </c>
      <c r="J68" s="257">
        <v>48.10033256025649</v>
      </c>
      <c r="K68" s="257">
        <v>44.150602523634753</v>
      </c>
      <c r="L68" s="257">
        <v>40.064009014941618</v>
      </c>
      <c r="M68" s="257">
        <v>34.682713257599843</v>
      </c>
      <c r="N68" s="257">
        <v>27.380885328707304</v>
      </c>
      <c r="O68" s="257">
        <v>21.908657725803437</v>
      </c>
      <c r="P68" s="257">
        <v>19.72341993776665</v>
      </c>
      <c r="Q68" s="257">
        <v>14.608219072015258</v>
      </c>
      <c r="R68" s="257">
        <v>0</v>
      </c>
      <c r="S68" s="256">
        <v>0</v>
      </c>
      <c r="T68" s="68"/>
      <c r="U68" s="99"/>
      <c r="V68" s="255" t="s">
        <v>17</v>
      </c>
      <c r="W68" s="268">
        <v>0</v>
      </c>
      <c r="X68" s="258">
        <v>0</v>
      </c>
      <c r="Y68" s="258">
        <v>41.33709255143102</v>
      </c>
      <c r="Z68" s="258">
        <v>59.668468203562888</v>
      </c>
      <c r="AA68" s="258">
        <v>80.953046668384815</v>
      </c>
      <c r="AB68" s="258">
        <v>110.79045918831986</v>
      </c>
      <c r="AC68" s="258">
        <v>117.98748676431708</v>
      </c>
      <c r="AD68" s="258">
        <v>127.91694098784895</v>
      </c>
      <c r="AE68" s="258">
        <v>141.92890159177347</v>
      </c>
      <c r="AF68" s="258">
        <v>155.14559332177765</v>
      </c>
      <c r="AG68" s="258">
        <v>155.81011891176459</v>
      </c>
      <c r="AH68" s="258">
        <v>156.26696631617548</v>
      </c>
      <c r="AI68" s="258">
        <v>156.36189547636636</v>
      </c>
      <c r="AJ68" s="258">
        <v>163.21633924897242</v>
      </c>
      <c r="AK68" s="268">
        <v>0</v>
      </c>
      <c r="AL68" s="69"/>
      <c r="AM68" s="68"/>
      <c r="AO68" s="192" t="s">
        <v>17</v>
      </c>
      <c r="AP68" s="191" t="str">
        <f t="shared" si="31"/>
        <v/>
      </c>
      <c r="AQ68" s="191" t="str">
        <f t="shared" si="32"/>
        <v/>
      </c>
      <c r="AR68" s="191" t="str">
        <f t="shared" si="33"/>
        <v/>
      </c>
      <c r="AS68" s="191" t="str">
        <f t="shared" si="34"/>
        <v/>
      </c>
      <c r="AT68" s="191" t="str">
        <f t="shared" si="35"/>
        <v/>
      </c>
      <c r="AU68" s="191" t="str">
        <f t="shared" si="36"/>
        <v/>
      </c>
      <c r="AV68" s="191" t="str">
        <f t="shared" si="37"/>
        <v/>
      </c>
      <c r="AW68" s="191" t="str">
        <f t="shared" si="38"/>
        <v/>
      </c>
      <c r="AX68" s="191" t="str">
        <f t="shared" si="39"/>
        <v/>
      </c>
      <c r="AY68" s="191" t="str">
        <f t="shared" si="40"/>
        <v/>
      </c>
      <c r="AZ68" s="191" t="str">
        <f t="shared" si="41"/>
        <v/>
      </c>
      <c r="BA68" s="191" t="str">
        <f t="shared" si="42"/>
        <v/>
      </c>
      <c r="BB68" s="191" t="str">
        <f t="shared" si="43"/>
        <v/>
      </c>
      <c r="BC68" s="191" t="str">
        <f t="shared" si="44"/>
        <v/>
      </c>
      <c r="BD68" s="191" t="str">
        <f t="shared" si="45"/>
        <v/>
      </c>
      <c r="BE68" s="70"/>
      <c r="BG68" s="192" t="s">
        <v>17</v>
      </c>
      <c r="BH68" s="91" t="str">
        <f t="shared" si="46"/>
        <v/>
      </c>
      <c r="BI68" s="91" t="str">
        <f t="shared" si="47"/>
        <v/>
      </c>
      <c r="BJ68" s="91" t="str">
        <f t="shared" si="48"/>
        <v/>
      </c>
      <c r="BK68" s="91" t="str">
        <f t="shared" si="49"/>
        <v/>
      </c>
      <c r="BL68" s="91" t="str">
        <f t="shared" si="50"/>
        <v/>
      </c>
      <c r="BM68" s="91" t="str">
        <f t="shared" si="51"/>
        <v/>
      </c>
      <c r="BN68" s="91" t="str">
        <f t="shared" si="52"/>
        <v/>
      </c>
      <c r="BO68" s="91" t="str">
        <f t="shared" si="53"/>
        <v/>
      </c>
      <c r="BP68" s="91" t="str">
        <f t="shared" si="54"/>
        <v/>
      </c>
      <c r="BQ68" s="91" t="str">
        <f t="shared" si="55"/>
        <v/>
      </c>
      <c r="BR68" s="91" t="str">
        <f t="shared" si="56"/>
        <v/>
      </c>
      <c r="BS68" s="91" t="str">
        <f t="shared" si="57"/>
        <v/>
      </c>
      <c r="BT68" s="91" t="str">
        <f t="shared" si="58"/>
        <v/>
      </c>
      <c r="BU68" s="91" t="str">
        <f t="shared" si="59"/>
        <v/>
      </c>
      <c r="BV68" s="91" t="str">
        <f t="shared" si="60"/>
        <v/>
      </c>
    </row>
    <row r="69" spans="2:74" ht="0.75" hidden="1" customHeight="1" outlineLevel="2">
      <c r="B69" s="314"/>
      <c r="C69" s="44"/>
      <c r="D69" s="255"/>
      <c r="E69" s="256"/>
      <c r="F69" s="257"/>
      <c r="G69" s="257"/>
      <c r="H69" s="257"/>
      <c r="I69" s="257"/>
      <c r="J69" s="257"/>
      <c r="K69" s="257"/>
      <c r="L69" s="257"/>
      <c r="M69" s="257"/>
      <c r="N69" s="257"/>
      <c r="O69" s="257"/>
      <c r="P69" s="257"/>
      <c r="Q69" s="257"/>
      <c r="R69" s="257"/>
      <c r="S69" s="256"/>
      <c r="T69" s="68"/>
      <c r="U69" s="99"/>
      <c r="V69" s="255"/>
      <c r="W69" s="268"/>
      <c r="X69" s="258"/>
      <c r="Y69" s="258">
        <f>(Y67+Y70)/2</f>
        <v>26.911401313678301</v>
      </c>
      <c r="Z69" s="258">
        <f t="shared" ref="Z69:AJ69" si="61">(Z67+Z70)/2</f>
        <v>37.503835565554269</v>
      </c>
      <c r="AA69" s="258">
        <f t="shared" si="61"/>
        <v>49.358402187463341</v>
      </c>
      <c r="AB69" s="258">
        <f t="shared" si="61"/>
        <v>65.738684014231396</v>
      </c>
      <c r="AC69" s="258">
        <f t="shared" si="61"/>
        <v>69.725250369468881</v>
      </c>
      <c r="AD69" s="258">
        <f t="shared" si="61"/>
        <v>75.16299554677498</v>
      </c>
      <c r="AE69" s="258">
        <f t="shared" si="61"/>
        <v>82.709682243996994</v>
      </c>
      <c r="AF69" s="258">
        <f t="shared" si="61"/>
        <v>84.351645809948707</v>
      </c>
      <c r="AG69" s="258">
        <f t="shared" si="61"/>
        <v>84.652615535000464</v>
      </c>
      <c r="AH69" s="258">
        <f t="shared" si="61"/>
        <v>84.964391300153665</v>
      </c>
      <c r="AI69" s="258">
        <f t="shared" si="61"/>
        <v>85.016877780646297</v>
      </c>
      <c r="AJ69" s="258">
        <f t="shared" si="61"/>
        <v>88.80671041621747</v>
      </c>
      <c r="AK69" s="268"/>
      <c r="AL69" s="69"/>
      <c r="AM69" s="68"/>
      <c r="AO69" s="192"/>
      <c r="AP69" s="191"/>
      <c r="AQ69" s="191"/>
      <c r="AR69" s="191"/>
      <c r="AS69" s="191"/>
      <c r="AT69" s="191"/>
      <c r="AU69" s="191"/>
      <c r="AV69" s="191"/>
      <c r="AW69" s="191"/>
      <c r="AX69" s="191"/>
      <c r="AY69" s="191"/>
      <c r="AZ69" s="191"/>
      <c r="BA69" s="191"/>
      <c r="BB69" s="191"/>
      <c r="BC69" s="191"/>
      <c r="BD69" s="191"/>
      <c r="BE69" s="70"/>
      <c r="BG69" s="192"/>
      <c r="BH69" s="91"/>
      <c r="BI69" s="91"/>
      <c r="BJ69" s="91"/>
      <c r="BK69" s="91"/>
      <c r="BL69" s="91"/>
      <c r="BM69" s="91"/>
      <c r="BN69" s="91"/>
      <c r="BO69" s="91"/>
      <c r="BP69" s="91"/>
      <c r="BQ69" s="91"/>
      <c r="BR69" s="91"/>
      <c r="BS69" s="91"/>
      <c r="BT69" s="91"/>
      <c r="BU69" s="91"/>
      <c r="BV69" s="91"/>
    </row>
    <row r="70" spans="2:74" ht="14.25" customHeight="1" outlineLevel="2">
      <c r="B70" s="314"/>
      <c r="C70" s="44"/>
      <c r="D70" s="255" t="s">
        <v>77</v>
      </c>
      <c r="E70" s="256">
        <v>0</v>
      </c>
      <c r="F70" s="257">
        <v>5.8276392900000014</v>
      </c>
      <c r="G70" s="257">
        <v>5.8276392900000014</v>
      </c>
      <c r="H70" s="257">
        <v>5.8276392900000014</v>
      </c>
      <c r="I70" s="257">
        <v>5.8276392900000014</v>
      </c>
      <c r="J70" s="257">
        <v>5.8276392900000014</v>
      </c>
      <c r="K70" s="257">
        <v>5.8276392900000014</v>
      </c>
      <c r="L70" s="257">
        <v>5.8276392900000014</v>
      </c>
      <c r="M70" s="257">
        <v>5.8276392900000014</v>
      </c>
      <c r="N70" s="257">
        <v>5.8276392900000014</v>
      </c>
      <c r="O70" s="257">
        <v>5.8276392900000014</v>
      </c>
      <c r="P70" s="257">
        <v>5.8276392900000014</v>
      </c>
      <c r="Q70" s="257">
        <v>5.8276392900000014</v>
      </c>
      <c r="R70" s="257">
        <v>0</v>
      </c>
      <c r="S70" s="256">
        <v>0</v>
      </c>
      <c r="T70" s="72"/>
      <c r="U70" s="99"/>
      <c r="V70" s="255" t="s">
        <v>77</v>
      </c>
      <c r="W70" s="268">
        <v>0</v>
      </c>
      <c r="X70" s="258">
        <v>0</v>
      </c>
      <c r="Y70" s="258">
        <v>6.4380036642293419</v>
      </c>
      <c r="Z70" s="258">
        <v>6.5282016049813967</v>
      </c>
      <c r="AA70" s="258">
        <v>6.6284479267355714</v>
      </c>
      <c r="AB70" s="258">
        <v>6.6978459023184902</v>
      </c>
      <c r="AC70" s="258">
        <v>6.7085395179014089</v>
      </c>
      <c r="AD70" s="258">
        <v>6.7133832234843274</v>
      </c>
      <c r="AE70" s="258">
        <v>6.7492265089844885</v>
      </c>
      <c r="AF70" s="258">
        <v>6.7912275944846474</v>
      </c>
      <c r="AG70" s="258">
        <v>6.7928950899848077</v>
      </c>
      <c r="AH70" s="258">
        <v>6.7952809954849691</v>
      </c>
      <c r="AI70" s="258">
        <v>6.7987704154849684</v>
      </c>
      <c r="AJ70" s="258">
        <v>7.0507270654849679</v>
      </c>
      <c r="AK70" s="268">
        <v>0</v>
      </c>
      <c r="AL70" s="73"/>
      <c r="AM70" s="72"/>
      <c r="AO70" s="192" t="s">
        <v>308</v>
      </c>
      <c r="AP70" s="191" t="str">
        <f t="shared" ref="AP70:BD72" si="62">IF(E70-E161&lt;0,"abnormal","")</f>
        <v/>
      </c>
      <c r="AQ70" s="191" t="str">
        <f t="shared" si="62"/>
        <v/>
      </c>
      <c r="AR70" s="191" t="str">
        <f t="shared" si="62"/>
        <v/>
      </c>
      <c r="AS70" s="191" t="str">
        <f t="shared" si="62"/>
        <v/>
      </c>
      <c r="AT70" s="191" t="str">
        <f t="shared" si="62"/>
        <v/>
      </c>
      <c r="AU70" s="191" t="str">
        <f t="shared" si="62"/>
        <v/>
      </c>
      <c r="AV70" s="191" t="str">
        <f t="shared" si="62"/>
        <v/>
      </c>
      <c r="AW70" s="191" t="str">
        <f t="shared" si="62"/>
        <v/>
      </c>
      <c r="AX70" s="191" t="str">
        <f t="shared" si="62"/>
        <v/>
      </c>
      <c r="AY70" s="191" t="str">
        <f t="shared" si="62"/>
        <v/>
      </c>
      <c r="AZ70" s="191" t="str">
        <f t="shared" si="62"/>
        <v/>
      </c>
      <c r="BA70" s="191" t="str">
        <f t="shared" si="62"/>
        <v/>
      </c>
      <c r="BB70" s="191" t="str">
        <f t="shared" si="62"/>
        <v/>
      </c>
      <c r="BC70" s="191" t="str">
        <f t="shared" si="62"/>
        <v/>
      </c>
      <c r="BD70" s="191" t="str">
        <f t="shared" si="62"/>
        <v/>
      </c>
      <c r="BE70" s="74"/>
      <c r="BG70" s="192" t="s">
        <v>308</v>
      </c>
      <c r="BH70" s="91" t="str">
        <f t="shared" ref="BH70:BV72" si="63">IF(W70-W161&lt;0,"abnormal","")</f>
        <v/>
      </c>
      <c r="BI70" s="91" t="str">
        <f t="shared" si="63"/>
        <v/>
      </c>
      <c r="BJ70" s="91" t="str">
        <f t="shared" si="63"/>
        <v/>
      </c>
      <c r="BK70" s="91" t="str">
        <f t="shared" si="63"/>
        <v/>
      </c>
      <c r="BL70" s="91" t="str">
        <f t="shared" si="63"/>
        <v/>
      </c>
      <c r="BM70" s="91" t="str">
        <f t="shared" si="63"/>
        <v/>
      </c>
      <c r="BN70" s="91" t="str">
        <f t="shared" si="63"/>
        <v/>
      </c>
      <c r="BO70" s="91" t="str">
        <f t="shared" si="63"/>
        <v/>
      </c>
      <c r="BP70" s="91" t="str">
        <f t="shared" si="63"/>
        <v/>
      </c>
      <c r="BQ70" s="91" t="str">
        <f t="shared" si="63"/>
        <v/>
      </c>
      <c r="BR70" s="91" t="str">
        <f t="shared" si="63"/>
        <v/>
      </c>
      <c r="BS70" s="91" t="str">
        <f t="shared" si="63"/>
        <v/>
      </c>
      <c r="BT70" s="91" t="str">
        <f t="shared" si="63"/>
        <v/>
      </c>
      <c r="BU70" s="91" t="str">
        <f t="shared" si="63"/>
        <v/>
      </c>
      <c r="BV70" s="91" t="str">
        <f t="shared" si="63"/>
        <v/>
      </c>
    </row>
    <row r="71" spans="2:74" ht="14.25" customHeight="1" outlineLevel="2">
      <c r="B71" s="314"/>
      <c r="C71" s="44"/>
      <c r="D71" s="255" t="s">
        <v>298</v>
      </c>
      <c r="E71" s="256">
        <v>0</v>
      </c>
      <c r="F71" s="257">
        <v>0</v>
      </c>
      <c r="G71" s="257">
        <v>0</v>
      </c>
      <c r="H71" s="257">
        <v>0</v>
      </c>
      <c r="I71" s="257">
        <v>0</v>
      </c>
      <c r="J71" s="257">
        <v>0</v>
      </c>
      <c r="K71" s="257">
        <v>0</v>
      </c>
      <c r="L71" s="257">
        <v>0</v>
      </c>
      <c r="M71" s="257">
        <v>0</v>
      </c>
      <c r="N71" s="257">
        <v>0</v>
      </c>
      <c r="O71" s="257">
        <v>0</v>
      </c>
      <c r="P71" s="257">
        <v>0</v>
      </c>
      <c r="Q71" s="257">
        <v>0</v>
      </c>
      <c r="R71" s="257">
        <v>0</v>
      </c>
      <c r="S71" s="256">
        <v>0</v>
      </c>
      <c r="T71" s="72"/>
      <c r="U71" s="99"/>
      <c r="V71" s="255" t="s">
        <v>298</v>
      </c>
      <c r="W71" s="268">
        <v>0</v>
      </c>
      <c r="X71" s="258">
        <v>0</v>
      </c>
      <c r="Y71" s="258">
        <v>0</v>
      </c>
      <c r="Z71" s="258">
        <v>0</v>
      </c>
      <c r="AA71" s="258">
        <v>0</v>
      </c>
      <c r="AB71" s="258">
        <v>0</v>
      </c>
      <c r="AC71" s="258">
        <v>0</v>
      </c>
      <c r="AD71" s="258">
        <v>0</v>
      </c>
      <c r="AE71" s="258">
        <v>0</v>
      </c>
      <c r="AF71" s="258">
        <v>0</v>
      </c>
      <c r="AG71" s="258">
        <v>0</v>
      </c>
      <c r="AH71" s="258">
        <v>0</v>
      </c>
      <c r="AI71" s="258">
        <v>0</v>
      </c>
      <c r="AJ71" s="258">
        <v>0</v>
      </c>
      <c r="AK71" s="268">
        <v>0</v>
      </c>
      <c r="AL71" s="73"/>
      <c r="AM71" s="72"/>
      <c r="AO71" s="192" t="s">
        <v>299</v>
      </c>
      <c r="AP71" s="191" t="str">
        <f t="shared" si="62"/>
        <v/>
      </c>
      <c r="AQ71" s="191" t="str">
        <f t="shared" si="62"/>
        <v/>
      </c>
      <c r="AR71" s="191" t="str">
        <f t="shared" si="62"/>
        <v/>
      </c>
      <c r="AS71" s="191" t="str">
        <f t="shared" si="62"/>
        <v/>
      </c>
      <c r="AT71" s="191" t="str">
        <f t="shared" si="62"/>
        <v/>
      </c>
      <c r="AU71" s="191" t="str">
        <f t="shared" si="62"/>
        <v/>
      </c>
      <c r="AV71" s="191" t="str">
        <f t="shared" si="62"/>
        <v/>
      </c>
      <c r="AW71" s="191" t="str">
        <f t="shared" si="62"/>
        <v/>
      </c>
      <c r="AX71" s="191" t="str">
        <f t="shared" si="62"/>
        <v/>
      </c>
      <c r="AY71" s="191" t="str">
        <f t="shared" si="62"/>
        <v/>
      </c>
      <c r="AZ71" s="191" t="str">
        <f t="shared" si="62"/>
        <v/>
      </c>
      <c r="BA71" s="191" t="str">
        <f t="shared" si="62"/>
        <v/>
      </c>
      <c r="BB71" s="191" t="str">
        <f t="shared" si="62"/>
        <v/>
      </c>
      <c r="BC71" s="191" t="str">
        <f t="shared" si="62"/>
        <v/>
      </c>
      <c r="BD71" s="191" t="str">
        <f t="shared" si="62"/>
        <v/>
      </c>
      <c r="BE71" s="74"/>
      <c r="BG71" s="192" t="s">
        <v>299</v>
      </c>
      <c r="BH71" s="91" t="str">
        <f t="shared" si="63"/>
        <v/>
      </c>
      <c r="BI71" s="91" t="str">
        <f t="shared" si="63"/>
        <v/>
      </c>
      <c r="BJ71" s="91" t="str">
        <f t="shared" si="63"/>
        <v/>
      </c>
      <c r="BK71" s="91" t="str">
        <f t="shared" si="63"/>
        <v/>
      </c>
      <c r="BL71" s="91" t="str">
        <f t="shared" si="63"/>
        <v/>
      </c>
      <c r="BM71" s="91" t="str">
        <f t="shared" si="63"/>
        <v/>
      </c>
      <c r="BN71" s="91" t="str">
        <f t="shared" si="63"/>
        <v/>
      </c>
      <c r="BO71" s="91" t="str">
        <f t="shared" si="63"/>
        <v/>
      </c>
      <c r="BP71" s="91" t="str">
        <f t="shared" si="63"/>
        <v/>
      </c>
      <c r="BQ71" s="91" t="str">
        <f t="shared" si="63"/>
        <v/>
      </c>
      <c r="BR71" s="91" t="str">
        <f t="shared" si="63"/>
        <v/>
      </c>
      <c r="BS71" s="91" t="str">
        <f t="shared" si="63"/>
        <v/>
      </c>
      <c r="BT71" s="91" t="str">
        <f t="shared" si="63"/>
        <v/>
      </c>
      <c r="BU71" s="91" t="str">
        <f t="shared" si="63"/>
        <v/>
      </c>
      <c r="BV71" s="91" t="str">
        <f t="shared" si="63"/>
        <v/>
      </c>
    </row>
    <row r="72" spans="2:74" ht="14.25" customHeight="1" outlineLevel="2">
      <c r="B72" s="314"/>
      <c r="C72" s="44"/>
      <c r="D72" s="255" t="s">
        <v>300</v>
      </c>
      <c r="E72" s="249">
        <v>0</v>
      </c>
      <c r="F72" s="196">
        <v>0</v>
      </c>
      <c r="G72" s="196">
        <v>0</v>
      </c>
      <c r="H72" s="196">
        <v>0</v>
      </c>
      <c r="I72" s="196">
        <v>0</v>
      </c>
      <c r="J72" s="196">
        <v>0</v>
      </c>
      <c r="K72" s="196">
        <v>0</v>
      </c>
      <c r="L72" s="196">
        <v>0</v>
      </c>
      <c r="M72" s="196">
        <v>0</v>
      </c>
      <c r="N72" s="196">
        <v>0</v>
      </c>
      <c r="O72" s="196">
        <v>0</v>
      </c>
      <c r="P72" s="196">
        <v>0</v>
      </c>
      <c r="Q72" s="196">
        <v>0</v>
      </c>
      <c r="R72" s="196">
        <v>0</v>
      </c>
      <c r="S72" s="249">
        <v>0</v>
      </c>
      <c r="T72" s="72"/>
      <c r="U72" s="99"/>
      <c r="V72" s="255" t="s">
        <v>300</v>
      </c>
      <c r="W72" s="268">
        <v>0</v>
      </c>
      <c r="X72" s="258">
        <v>0</v>
      </c>
      <c r="Y72" s="258">
        <v>0</v>
      </c>
      <c r="Z72" s="258">
        <v>0</v>
      </c>
      <c r="AA72" s="258">
        <v>0</v>
      </c>
      <c r="AB72" s="258">
        <v>0</v>
      </c>
      <c r="AC72" s="258">
        <v>0</v>
      </c>
      <c r="AD72" s="258">
        <v>0</v>
      </c>
      <c r="AE72" s="258">
        <v>0</v>
      </c>
      <c r="AF72" s="258">
        <v>0</v>
      </c>
      <c r="AG72" s="258">
        <v>0</v>
      </c>
      <c r="AH72" s="258">
        <v>0</v>
      </c>
      <c r="AI72" s="258">
        <v>0</v>
      </c>
      <c r="AJ72" s="258">
        <v>0</v>
      </c>
      <c r="AK72" s="268">
        <v>0</v>
      </c>
      <c r="AL72" s="73"/>
      <c r="AM72" s="72"/>
      <c r="AO72" s="192" t="s">
        <v>301</v>
      </c>
      <c r="AP72" s="191" t="str">
        <f t="shared" si="62"/>
        <v/>
      </c>
      <c r="AQ72" s="191" t="str">
        <f t="shared" si="62"/>
        <v/>
      </c>
      <c r="AR72" s="191" t="str">
        <f t="shared" si="62"/>
        <v/>
      </c>
      <c r="AS72" s="191" t="str">
        <f t="shared" si="62"/>
        <v/>
      </c>
      <c r="AT72" s="191" t="str">
        <f t="shared" si="62"/>
        <v/>
      </c>
      <c r="AU72" s="191" t="str">
        <f t="shared" si="62"/>
        <v/>
      </c>
      <c r="AV72" s="191" t="str">
        <f t="shared" si="62"/>
        <v/>
      </c>
      <c r="AW72" s="191" t="str">
        <f t="shared" si="62"/>
        <v/>
      </c>
      <c r="AX72" s="191" t="str">
        <f t="shared" si="62"/>
        <v/>
      </c>
      <c r="AY72" s="191" t="str">
        <f t="shared" si="62"/>
        <v/>
      </c>
      <c r="AZ72" s="191" t="str">
        <f t="shared" si="62"/>
        <v/>
      </c>
      <c r="BA72" s="191" t="str">
        <f t="shared" si="62"/>
        <v/>
      </c>
      <c r="BB72" s="191" t="str">
        <f t="shared" si="62"/>
        <v/>
      </c>
      <c r="BC72" s="191" t="str">
        <f t="shared" si="62"/>
        <v/>
      </c>
      <c r="BD72" s="191" t="str">
        <f t="shared" si="62"/>
        <v/>
      </c>
      <c r="BE72" s="74"/>
      <c r="BG72" s="192" t="s">
        <v>301</v>
      </c>
      <c r="BH72" s="91" t="str">
        <f t="shared" si="63"/>
        <v/>
      </c>
      <c r="BI72" s="91" t="str">
        <f t="shared" si="63"/>
        <v/>
      </c>
      <c r="BJ72" s="91" t="str">
        <f t="shared" si="63"/>
        <v/>
      </c>
      <c r="BK72" s="91" t="str">
        <f t="shared" si="63"/>
        <v/>
      </c>
      <c r="BL72" s="91" t="str">
        <f t="shared" si="63"/>
        <v/>
      </c>
      <c r="BM72" s="91" t="str">
        <f t="shared" si="63"/>
        <v/>
      </c>
      <c r="BN72" s="91" t="str">
        <f t="shared" si="63"/>
        <v/>
      </c>
      <c r="BO72" s="91" t="str">
        <f t="shared" si="63"/>
        <v/>
      </c>
      <c r="BP72" s="91" t="str">
        <f t="shared" si="63"/>
        <v/>
      </c>
      <c r="BQ72" s="91" t="str">
        <f t="shared" si="63"/>
        <v/>
      </c>
      <c r="BR72" s="91" t="str">
        <f t="shared" si="63"/>
        <v/>
      </c>
      <c r="BS72" s="91" t="str">
        <f t="shared" si="63"/>
        <v/>
      </c>
      <c r="BT72" s="91" t="str">
        <f t="shared" si="63"/>
        <v/>
      </c>
      <c r="BU72" s="91" t="str">
        <f t="shared" si="63"/>
        <v/>
      </c>
      <c r="BV72" s="91" t="str">
        <f t="shared" si="63"/>
        <v/>
      </c>
    </row>
    <row r="73" spans="2:74" ht="14.25" customHeight="1" outlineLevel="2">
      <c r="B73" s="314"/>
      <c r="C73" s="44"/>
      <c r="D73" s="72"/>
      <c r="E73" s="72"/>
      <c r="F73" s="72"/>
      <c r="G73" s="72"/>
      <c r="H73" s="72"/>
      <c r="I73" s="72"/>
      <c r="J73" s="72"/>
      <c r="K73" s="72"/>
      <c r="L73" s="72"/>
      <c r="M73" s="72"/>
      <c r="N73" s="72"/>
      <c r="O73" s="72"/>
      <c r="P73" s="72"/>
      <c r="Q73" s="72"/>
      <c r="R73" s="72"/>
      <c r="S73" s="72"/>
      <c r="T73" s="72"/>
      <c r="U73" s="99"/>
      <c r="V73" s="72"/>
      <c r="W73" s="72"/>
      <c r="X73" s="72"/>
      <c r="Y73" s="72"/>
      <c r="Z73" s="72"/>
      <c r="AA73" s="72"/>
      <c r="AB73" s="72"/>
      <c r="AC73" s="72"/>
      <c r="AD73" s="72"/>
      <c r="AE73" s="72"/>
      <c r="AF73" s="72"/>
      <c r="AG73" s="72"/>
      <c r="AH73" s="72"/>
      <c r="AI73" s="72"/>
      <c r="AJ73" s="72"/>
      <c r="AK73" s="72"/>
      <c r="AL73" s="73"/>
      <c r="AM73" s="72"/>
    </row>
    <row r="74" spans="2:74" ht="14.25" customHeight="1" outlineLevel="2">
      <c r="B74" s="314"/>
      <c r="C74" s="44"/>
      <c r="D74" s="72"/>
      <c r="E74" s="72"/>
      <c r="F74" s="72"/>
      <c r="G74" s="72"/>
      <c r="H74" s="72"/>
      <c r="I74" s="72"/>
      <c r="J74" s="72"/>
      <c r="K74" s="72"/>
      <c r="L74" s="72"/>
      <c r="M74" s="72"/>
      <c r="N74" s="72"/>
      <c r="O74" s="72"/>
      <c r="P74" s="72"/>
      <c r="Q74" s="72"/>
      <c r="R74" s="72"/>
      <c r="S74" s="72"/>
      <c r="T74" s="72"/>
      <c r="U74" s="99"/>
      <c r="V74" s="72"/>
      <c r="W74" s="72"/>
      <c r="X74" s="72"/>
      <c r="Y74" s="72"/>
      <c r="Z74" s="72"/>
      <c r="AA74" s="72"/>
      <c r="AB74" s="72"/>
      <c r="AC74" s="72"/>
      <c r="AD74" s="72"/>
      <c r="AE74" s="72"/>
      <c r="AF74" s="72"/>
      <c r="AG74" s="72"/>
      <c r="AH74" s="72"/>
      <c r="AI74" s="72"/>
      <c r="AJ74" s="72"/>
      <c r="AK74" s="72"/>
      <c r="AL74" s="73"/>
      <c r="AM74" s="72"/>
    </row>
    <row r="75" spans="2:74" ht="14.25" customHeight="1" outlineLevel="2">
      <c r="B75" s="314"/>
      <c r="C75" s="44"/>
      <c r="D75" s="72"/>
      <c r="E75" s="72"/>
      <c r="F75" s="72"/>
      <c r="G75" s="72"/>
      <c r="H75" s="72"/>
      <c r="I75" s="72"/>
      <c r="J75" s="72"/>
      <c r="K75" s="72"/>
      <c r="L75" s="72"/>
      <c r="M75" s="72"/>
      <c r="N75" s="72"/>
      <c r="O75" s="72"/>
      <c r="P75" s="72"/>
      <c r="Q75" s="72"/>
      <c r="R75" s="72"/>
      <c r="S75" s="72"/>
      <c r="T75" s="72"/>
      <c r="U75" s="99"/>
      <c r="V75" s="72"/>
      <c r="W75" s="72"/>
      <c r="X75" s="72"/>
      <c r="Y75" s="72"/>
      <c r="Z75" s="72"/>
      <c r="AA75" s="72"/>
      <c r="AB75" s="72"/>
      <c r="AC75" s="72"/>
      <c r="AD75" s="72"/>
      <c r="AE75" s="72"/>
      <c r="AF75" s="72"/>
      <c r="AG75" s="72"/>
      <c r="AH75" s="72"/>
      <c r="AI75" s="72"/>
      <c r="AJ75" s="72"/>
      <c r="AK75" s="72"/>
      <c r="AL75" s="73"/>
      <c r="AM75" s="72"/>
    </row>
    <row r="76" spans="2:74" ht="14.25" customHeight="1" outlineLevel="2">
      <c r="B76" s="314"/>
      <c r="C76" s="44"/>
      <c r="D76" s="72"/>
      <c r="E76" s="72"/>
      <c r="F76" s="72"/>
      <c r="G76" s="72"/>
      <c r="H76" s="72"/>
      <c r="I76" s="72"/>
      <c r="J76" s="72"/>
      <c r="K76" s="72"/>
      <c r="L76" s="72"/>
      <c r="M76" s="72"/>
      <c r="N76" s="72"/>
      <c r="O76" s="72"/>
      <c r="P76" s="72"/>
      <c r="Q76" s="72"/>
      <c r="R76" s="72"/>
      <c r="S76" s="72"/>
      <c r="T76" s="72"/>
      <c r="U76" s="99"/>
      <c r="V76" s="72"/>
      <c r="W76" s="72"/>
      <c r="X76" s="72"/>
      <c r="Y76" s="72"/>
      <c r="Z76" s="72"/>
      <c r="AA76" s="72"/>
      <c r="AB76" s="72"/>
      <c r="AC76" s="72"/>
      <c r="AD76" s="72"/>
      <c r="AE76" s="72"/>
      <c r="AF76" s="72"/>
      <c r="AG76" s="72"/>
      <c r="AH76" s="72"/>
      <c r="AI76" s="72"/>
      <c r="AJ76" s="72"/>
      <c r="AK76" s="72"/>
      <c r="AL76" s="73"/>
      <c r="AM76" s="72"/>
    </row>
    <row r="77" spans="2:74" ht="14.25" customHeight="1" outlineLevel="2">
      <c r="B77" s="314"/>
      <c r="C77" s="44"/>
      <c r="D77" s="72"/>
      <c r="E77" s="72"/>
      <c r="F77" s="72"/>
      <c r="G77" s="72"/>
      <c r="H77" s="72"/>
      <c r="I77" s="72"/>
      <c r="J77" s="72"/>
      <c r="K77" s="72"/>
      <c r="L77" s="72"/>
      <c r="M77" s="72"/>
      <c r="N77" s="72"/>
      <c r="O77" s="72"/>
      <c r="P77" s="72"/>
      <c r="Q77" s="72"/>
      <c r="R77" s="72"/>
      <c r="S77" s="72"/>
      <c r="T77" s="72"/>
      <c r="U77" s="99"/>
      <c r="V77" s="72"/>
      <c r="W77" s="72"/>
      <c r="X77" s="72"/>
      <c r="Y77" s="72"/>
      <c r="Z77" s="72"/>
      <c r="AA77" s="72"/>
      <c r="AB77" s="72"/>
      <c r="AC77" s="72"/>
      <c r="AD77" s="72"/>
      <c r="AE77" s="72"/>
      <c r="AF77" s="72"/>
      <c r="AG77" s="72"/>
      <c r="AH77" s="72"/>
      <c r="AI77" s="72"/>
      <c r="AJ77" s="72"/>
      <c r="AK77" s="72"/>
      <c r="AL77" s="73"/>
      <c r="AM77" s="72"/>
    </row>
    <row r="78" spans="2:74" ht="14.25" customHeight="1" outlineLevel="2">
      <c r="B78" s="314"/>
      <c r="C78" s="44"/>
      <c r="D78" s="72"/>
      <c r="E78" s="72"/>
      <c r="F78" s="72"/>
      <c r="G78" s="72"/>
      <c r="H78" s="72"/>
      <c r="I78" s="72"/>
      <c r="J78" s="72"/>
      <c r="K78" s="72"/>
      <c r="L78" s="72"/>
      <c r="M78" s="72"/>
      <c r="N78" s="72"/>
      <c r="O78" s="72"/>
      <c r="P78" s="72"/>
      <c r="Q78" s="72"/>
      <c r="R78" s="72"/>
      <c r="S78" s="72"/>
      <c r="T78" s="72"/>
      <c r="U78" s="99"/>
      <c r="V78" s="72"/>
      <c r="W78" s="72"/>
      <c r="X78" s="72"/>
      <c r="Y78" s="72"/>
      <c r="Z78" s="72"/>
      <c r="AA78" s="72"/>
      <c r="AB78" s="72"/>
      <c r="AC78" s="72"/>
      <c r="AD78" s="72"/>
      <c r="AE78" s="72"/>
      <c r="AF78" s="72"/>
      <c r="AG78" s="72"/>
      <c r="AH78" s="72"/>
      <c r="AI78" s="72"/>
      <c r="AJ78" s="72"/>
      <c r="AK78" s="72"/>
      <c r="AL78" s="73"/>
      <c r="AM78" s="72"/>
    </row>
    <row r="79" spans="2:74" ht="14.25" customHeight="1" outlineLevel="2">
      <c r="B79" s="314"/>
      <c r="C79" s="44"/>
      <c r="D79" s="72"/>
      <c r="E79" s="72"/>
      <c r="F79" s="72"/>
      <c r="G79" s="72"/>
      <c r="H79" s="72"/>
      <c r="I79" s="72"/>
      <c r="J79" s="72"/>
      <c r="K79" s="72"/>
      <c r="L79" s="72"/>
      <c r="M79" s="72"/>
      <c r="N79" s="72"/>
      <c r="O79" s="72"/>
      <c r="P79" s="72"/>
      <c r="Q79" s="72"/>
      <c r="R79" s="72"/>
      <c r="S79" s="72"/>
      <c r="T79" s="72"/>
      <c r="U79" s="99"/>
      <c r="V79" s="72"/>
      <c r="W79" s="72"/>
      <c r="X79" s="72"/>
      <c r="Y79" s="72"/>
      <c r="Z79" s="72"/>
      <c r="AA79" s="72"/>
      <c r="AB79" s="72"/>
      <c r="AC79" s="72"/>
      <c r="AD79" s="72"/>
      <c r="AE79" s="72"/>
      <c r="AF79" s="72"/>
      <c r="AG79" s="72"/>
      <c r="AH79" s="72"/>
      <c r="AI79" s="72"/>
      <c r="AJ79" s="72"/>
      <c r="AK79" s="72"/>
      <c r="AL79" s="73"/>
      <c r="AM79" s="72"/>
    </row>
    <row r="80" spans="2:74" ht="14.25" customHeight="1" outlineLevel="2">
      <c r="B80" s="314"/>
      <c r="C80" s="44"/>
      <c r="D80" s="72"/>
      <c r="E80" s="72"/>
      <c r="F80" s="72"/>
      <c r="G80" s="72"/>
      <c r="H80" s="72"/>
      <c r="I80" s="72"/>
      <c r="J80" s="72"/>
      <c r="K80" s="72"/>
      <c r="L80" s="72"/>
      <c r="M80" s="72"/>
      <c r="N80" s="72"/>
      <c r="O80" s="72"/>
      <c r="P80" s="72"/>
      <c r="Q80" s="72"/>
      <c r="R80" s="72"/>
      <c r="S80" s="72"/>
      <c r="T80" s="72"/>
      <c r="U80" s="99"/>
      <c r="V80" s="72"/>
      <c r="W80" s="72"/>
      <c r="X80" s="72"/>
      <c r="Y80" s="72"/>
      <c r="Z80" s="72"/>
      <c r="AA80" s="72"/>
      <c r="AB80" s="72"/>
      <c r="AC80" s="72"/>
      <c r="AD80" s="72"/>
      <c r="AE80" s="72"/>
      <c r="AF80" s="72"/>
      <c r="AG80" s="72"/>
      <c r="AH80" s="72"/>
      <c r="AI80" s="72"/>
      <c r="AJ80" s="72"/>
      <c r="AK80" s="72"/>
      <c r="AL80" s="73"/>
      <c r="AM80" s="72"/>
    </row>
    <row r="81" spans="2:39" ht="14.25" customHeight="1" outlineLevel="2">
      <c r="B81" s="314"/>
      <c r="C81" s="44"/>
      <c r="D81" s="72"/>
      <c r="E81" s="72"/>
      <c r="F81" s="72"/>
      <c r="G81" s="72"/>
      <c r="H81" s="72"/>
      <c r="I81" s="72"/>
      <c r="J81" s="72"/>
      <c r="K81" s="72"/>
      <c r="L81" s="72"/>
      <c r="M81" s="72"/>
      <c r="N81" s="72"/>
      <c r="O81" s="72"/>
      <c r="P81" s="72"/>
      <c r="Q81" s="72"/>
      <c r="R81" s="72"/>
      <c r="S81" s="72"/>
      <c r="T81" s="72"/>
      <c r="U81" s="99"/>
      <c r="V81" s="72"/>
      <c r="W81" s="72"/>
      <c r="X81" s="72"/>
      <c r="Y81" s="72"/>
      <c r="Z81" s="72"/>
      <c r="AA81" s="72"/>
      <c r="AB81" s="72"/>
      <c r="AC81" s="72"/>
      <c r="AD81" s="72"/>
      <c r="AE81" s="72"/>
      <c r="AF81" s="72"/>
      <c r="AG81" s="72"/>
      <c r="AH81" s="72"/>
      <c r="AI81" s="72"/>
      <c r="AJ81" s="72"/>
      <c r="AK81" s="72"/>
      <c r="AL81" s="73"/>
      <c r="AM81" s="72"/>
    </row>
    <row r="82" spans="2:39" ht="14.25" customHeight="1" outlineLevel="2">
      <c r="B82" s="314"/>
      <c r="C82" s="44"/>
      <c r="D82" s="44"/>
      <c r="E82" s="44"/>
      <c r="F82" s="44"/>
      <c r="G82" s="44"/>
      <c r="H82" s="44"/>
      <c r="I82" s="44"/>
      <c r="J82" s="44"/>
      <c r="K82" s="44"/>
      <c r="L82" s="44"/>
      <c r="M82" s="44"/>
      <c r="N82" s="44"/>
      <c r="O82" s="44"/>
      <c r="P82" s="44"/>
      <c r="Q82" s="44"/>
      <c r="R82" s="44"/>
      <c r="S82" s="44"/>
      <c r="T82" s="44"/>
      <c r="U82" s="99"/>
      <c r="V82" s="72"/>
      <c r="W82" s="72"/>
      <c r="X82" s="72"/>
      <c r="Y82" s="72"/>
      <c r="Z82" s="72"/>
      <c r="AA82" s="72"/>
      <c r="AB82" s="72"/>
      <c r="AC82" s="72"/>
      <c r="AD82" s="72"/>
      <c r="AE82" s="72"/>
      <c r="AF82" s="72"/>
      <c r="AG82" s="72"/>
      <c r="AH82" s="72"/>
      <c r="AI82" s="72"/>
      <c r="AJ82" s="72"/>
      <c r="AK82" s="72"/>
      <c r="AL82" s="73"/>
      <c r="AM82" s="72"/>
    </row>
    <row r="83" spans="2:39" ht="14.25" customHeight="1" outlineLevel="2">
      <c r="B83" s="314"/>
      <c r="C83" s="44"/>
      <c r="D83" s="44"/>
      <c r="E83" s="44"/>
      <c r="F83" s="44"/>
      <c r="G83" s="44"/>
      <c r="H83" s="44"/>
      <c r="I83" s="44"/>
      <c r="J83" s="44"/>
      <c r="K83" s="44"/>
      <c r="L83" s="44"/>
      <c r="M83" s="44"/>
      <c r="N83" s="44"/>
      <c r="O83" s="44"/>
      <c r="P83" s="44"/>
      <c r="Q83" s="44"/>
      <c r="R83" s="44"/>
      <c r="S83" s="44"/>
      <c r="T83" s="44"/>
      <c r="U83" s="99"/>
      <c r="V83" s="72"/>
      <c r="W83" s="72"/>
      <c r="X83" s="72"/>
      <c r="Y83" s="72"/>
      <c r="Z83" s="72"/>
      <c r="AA83" s="72"/>
      <c r="AB83" s="72"/>
      <c r="AC83" s="72"/>
      <c r="AD83" s="72"/>
      <c r="AE83" s="72"/>
      <c r="AF83" s="72"/>
      <c r="AG83" s="72"/>
      <c r="AH83" s="72"/>
      <c r="AI83" s="72"/>
      <c r="AJ83" s="72"/>
      <c r="AK83" s="72"/>
      <c r="AL83" s="73"/>
      <c r="AM83" s="72"/>
    </row>
    <row r="84" spans="2:39" ht="14.25" customHeight="1" outlineLevel="2">
      <c r="B84" s="314"/>
      <c r="C84" s="44"/>
      <c r="D84" s="44"/>
      <c r="E84" s="44"/>
      <c r="F84" s="44"/>
      <c r="G84" s="44"/>
      <c r="H84" s="44"/>
      <c r="I84" s="44"/>
      <c r="J84" s="44"/>
      <c r="K84" s="44"/>
      <c r="L84" s="44"/>
      <c r="M84" s="44"/>
      <c r="N84" s="44"/>
      <c r="O84" s="44"/>
      <c r="P84" s="44"/>
      <c r="Q84" s="44"/>
      <c r="R84" s="44"/>
      <c r="S84" s="44"/>
      <c r="T84" s="44"/>
      <c r="U84" s="99"/>
      <c r="V84" s="72"/>
      <c r="W84" s="72"/>
      <c r="X84" s="72"/>
      <c r="Y84" s="72"/>
      <c r="Z84" s="72"/>
      <c r="AA84" s="72"/>
      <c r="AB84" s="72"/>
      <c r="AC84" s="72"/>
      <c r="AD84" s="72"/>
      <c r="AE84" s="72"/>
      <c r="AF84" s="72"/>
      <c r="AG84" s="72"/>
      <c r="AH84" s="72"/>
      <c r="AI84" s="72"/>
      <c r="AJ84" s="72"/>
      <c r="AK84" s="72"/>
      <c r="AL84" s="73"/>
      <c r="AM84" s="72"/>
    </row>
    <row r="85" spans="2:39" ht="14.25" customHeight="1" outlineLevel="2">
      <c r="B85" s="314"/>
      <c r="C85" s="44"/>
      <c r="D85" s="44"/>
      <c r="E85" s="44"/>
      <c r="F85" s="44"/>
      <c r="G85" s="44"/>
      <c r="H85" s="44"/>
      <c r="I85" s="44"/>
      <c r="J85" s="44"/>
      <c r="K85" s="44"/>
      <c r="L85" s="44"/>
      <c r="M85" s="44"/>
      <c r="N85" s="44"/>
      <c r="O85" s="44"/>
      <c r="P85" s="44"/>
      <c r="Q85" s="44"/>
      <c r="R85" s="44"/>
      <c r="S85" s="44"/>
      <c r="T85" s="44"/>
      <c r="U85" s="99"/>
      <c r="V85" s="72"/>
      <c r="W85" s="72"/>
      <c r="X85" s="72"/>
      <c r="Y85" s="72"/>
      <c r="Z85" s="72"/>
      <c r="AA85" s="72"/>
      <c r="AB85" s="72"/>
      <c r="AC85" s="72"/>
      <c r="AD85" s="72"/>
      <c r="AE85" s="72"/>
      <c r="AF85" s="72"/>
      <c r="AG85" s="72"/>
      <c r="AH85" s="72"/>
      <c r="AI85" s="72"/>
      <c r="AJ85" s="72"/>
      <c r="AK85" s="72"/>
      <c r="AL85" s="73"/>
      <c r="AM85" s="72"/>
    </row>
    <row r="86" spans="2:39" ht="14.25" customHeight="1" outlineLevel="2">
      <c r="B86" s="314"/>
      <c r="C86" s="44"/>
      <c r="D86" s="44"/>
      <c r="E86" s="44"/>
      <c r="F86" s="44"/>
      <c r="G86" s="44"/>
      <c r="H86" s="44"/>
      <c r="I86" s="44"/>
      <c r="J86" s="44"/>
      <c r="K86" s="44"/>
      <c r="L86" s="44"/>
      <c r="M86" s="44"/>
      <c r="N86" s="44"/>
      <c r="O86" s="44"/>
      <c r="P86" s="44"/>
      <c r="Q86" s="44"/>
      <c r="R86" s="44"/>
      <c r="S86" s="44"/>
      <c r="T86" s="44"/>
      <c r="U86" s="99"/>
      <c r="V86" s="72"/>
      <c r="W86" s="72"/>
      <c r="X86" s="72"/>
      <c r="Y86" s="72"/>
      <c r="Z86" s="72"/>
      <c r="AA86" s="72"/>
      <c r="AB86" s="72"/>
      <c r="AC86" s="72"/>
      <c r="AD86" s="72"/>
      <c r="AE86" s="72"/>
      <c r="AF86" s="72"/>
      <c r="AG86" s="72"/>
      <c r="AH86" s="72"/>
      <c r="AI86" s="72"/>
      <c r="AJ86" s="72"/>
      <c r="AK86" s="72"/>
      <c r="AL86" s="73"/>
      <c r="AM86" s="72"/>
    </row>
    <row r="87" spans="2:39" ht="14.25" customHeight="1" outlineLevel="2">
      <c r="B87" s="314"/>
      <c r="C87" s="44"/>
      <c r="D87" s="44"/>
      <c r="E87" s="44"/>
      <c r="F87" s="44"/>
      <c r="G87" s="44"/>
      <c r="H87" s="44"/>
      <c r="I87" s="44"/>
      <c r="J87" s="44"/>
      <c r="K87" s="44"/>
      <c r="L87" s="44"/>
      <c r="M87" s="44"/>
      <c r="N87" s="44"/>
      <c r="O87" s="44"/>
      <c r="P87" s="44"/>
      <c r="Q87" s="44"/>
      <c r="R87" s="44"/>
      <c r="S87" s="44"/>
      <c r="T87" s="44"/>
      <c r="U87" s="99"/>
      <c r="V87" s="72"/>
      <c r="W87" s="72"/>
      <c r="X87" s="72"/>
      <c r="Y87" s="72"/>
      <c r="Z87" s="72"/>
      <c r="AA87" s="72"/>
      <c r="AB87" s="72"/>
      <c r="AC87" s="72"/>
      <c r="AD87" s="72"/>
      <c r="AE87" s="72"/>
      <c r="AF87" s="72"/>
      <c r="AG87" s="72"/>
      <c r="AH87" s="72"/>
      <c r="AI87" s="72"/>
      <c r="AJ87" s="72"/>
      <c r="AK87" s="72"/>
      <c r="AL87" s="73"/>
      <c r="AM87" s="72"/>
    </row>
    <row r="88" spans="2:39" ht="14.25" customHeight="1" outlineLevel="2">
      <c r="B88" s="314"/>
      <c r="C88" s="44"/>
      <c r="D88" s="44"/>
      <c r="E88" s="44"/>
      <c r="F88" s="44"/>
      <c r="G88" s="44"/>
      <c r="H88" s="44"/>
      <c r="I88" s="44"/>
      <c r="J88" s="44"/>
      <c r="K88" s="44"/>
      <c r="L88" s="44"/>
      <c r="M88" s="44"/>
      <c r="N88" s="44"/>
      <c r="O88" s="44"/>
      <c r="P88" s="44"/>
      <c r="Q88" s="44"/>
      <c r="R88" s="44"/>
      <c r="S88" s="44"/>
      <c r="T88" s="44"/>
      <c r="U88" s="99"/>
      <c r="V88" s="72"/>
      <c r="W88" s="72"/>
      <c r="X88" s="72"/>
      <c r="Y88" s="72"/>
      <c r="Z88" s="72"/>
      <c r="AA88" s="72"/>
      <c r="AB88" s="72"/>
      <c r="AC88" s="72"/>
      <c r="AD88" s="72"/>
      <c r="AE88" s="72"/>
      <c r="AF88" s="72"/>
      <c r="AG88" s="72"/>
      <c r="AH88" s="72"/>
      <c r="AI88" s="72"/>
      <c r="AJ88" s="72"/>
      <c r="AK88" s="72"/>
      <c r="AL88" s="73"/>
      <c r="AM88" s="72"/>
    </row>
    <row r="89" spans="2:39" ht="14.25" customHeight="1" outlineLevel="2">
      <c r="B89" s="314"/>
      <c r="C89" s="44"/>
      <c r="D89" s="44"/>
      <c r="E89" s="44"/>
      <c r="F89" s="44"/>
      <c r="G89" s="44"/>
      <c r="H89" s="44"/>
      <c r="I89" s="44"/>
      <c r="J89" s="44"/>
      <c r="K89" s="44"/>
      <c r="L89" s="44"/>
      <c r="M89" s="44"/>
      <c r="N89" s="44"/>
      <c r="O89" s="44"/>
      <c r="P89" s="44"/>
      <c r="Q89" s="44"/>
      <c r="R89" s="44"/>
      <c r="S89" s="44"/>
      <c r="T89" s="44"/>
      <c r="U89" s="99"/>
      <c r="V89" s="72"/>
      <c r="W89" s="72"/>
      <c r="X89" s="72"/>
      <c r="Y89" s="72"/>
      <c r="Z89" s="72"/>
      <c r="AA89" s="72"/>
      <c r="AB89" s="72"/>
      <c r="AC89" s="72"/>
      <c r="AD89" s="72"/>
      <c r="AE89" s="72"/>
      <c r="AF89" s="72"/>
      <c r="AG89" s="72"/>
      <c r="AH89" s="72"/>
      <c r="AI89" s="72"/>
      <c r="AJ89" s="72"/>
      <c r="AK89" s="72"/>
      <c r="AL89" s="73"/>
      <c r="AM89" s="72"/>
    </row>
    <row r="90" spans="2:39" ht="15" customHeight="1" outlineLevel="2" thickBot="1">
      <c r="B90" s="315"/>
      <c r="C90" s="76"/>
      <c r="D90" s="76"/>
      <c r="E90" s="76"/>
      <c r="F90" s="76"/>
      <c r="G90" s="76"/>
      <c r="H90" s="76"/>
      <c r="I90" s="76"/>
      <c r="J90" s="76"/>
      <c r="K90" s="76"/>
      <c r="L90" s="76"/>
      <c r="M90" s="76"/>
      <c r="N90" s="76"/>
      <c r="O90" s="76"/>
      <c r="P90" s="76"/>
      <c r="Q90" s="76"/>
      <c r="R90" s="76"/>
      <c r="S90" s="76"/>
      <c r="T90" s="76"/>
      <c r="U90" s="100"/>
      <c r="V90" s="77"/>
      <c r="W90" s="77"/>
      <c r="X90" s="77"/>
      <c r="Y90" s="77"/>
      <c r="Z90" s="77"/>
      <c r="AA90" s="77"/>
      <c r="AB90" s="77"/>
      <c r="AC90" s="77"/>
      <c r="AD90" s="77"/>
      <c r="AE90" s="77"/>
      <c r="AF90" s="77"/>
      <c r="AG90" s="77"/>
      <c r="AH90" s="77"/>
      <c r="AI90" s="77"/>
      <c r="AJ90" s="77"/>
      <c r="AK90" s="77"/>
      <c r="AL90" s="78"/>
      <c r="AM90" s="72"/>
    </row>
    <row r="91" spans="2:39" outlineLevel="2">
      <c r="C91" s="44"/>
      <c r="D91" s="44"/>
      <c r="E91" s="44"/>
      <c r="F91" s="44"/>
      <c r="G91" s="44"/>
      <c r="H91" s="44"/>
      <c r="I91" s="44"/>
      <c r="J91" s="44"/>
      <c r="K91" s="44"/>
      <c r="L91" s="44"/>
      <c r="M91" s="44"/>
      <c r="N91" s="44"/>
      <c r="O91" s="44"/>
      <c r="P91" s="44"/>
      <c r="Q91" s="44"/>
      <c r="R91" s="44"/>
      <c r="S91" s="44"/>
      <c r="T91" s="44"/>
      <c r="U91" s="62"/>
      <c r="V91" s="72"/>
      <c r="W91" s="72"/>
      <c r="X91" s="72"/>
      <c r="Y91" s="72"/>
      <c r="Z91" s="72"/>
      <c r="AA91" s="72"/>
      <c r="AB91" s="72"/>
      <c r="AC91" s="72"/>
      <c r="AD91" s="72"/>
      <c r="AE91" s="72"/>
      <c r="AF91" s="72"/>
      <c r="AG91" s="72"/>
      <c r="AH91" s="72"/>
      <c r="AI91" s="72"/>
      <c r="AJ91" s="72"/>
      <c r="AK91" s="72"/>
      <c r="AL91" s="72"/>
      <c r="AM91" s="72"/>
    </row>
    <row r="92" spans="2:39" outlineLevel="1">
      <c r="F92" s="42"/>
      <c r="G92" s="42"/>
      <c r="H92" s="42"/>
      <c r="I92" s="42"/>
      <c r="J92" s="42"/>
      <c r="K92" s="42"/>
      <c r="L92" s="42"/>
      <c r="M92" s="42"/>
      <c r="N92" s="42"/>
      <c r="O92" s="42"/>
      <c r="P92" s="42"/>
      <c r="Q92" s="42"/>
      <c r="R92" s="42"/>
      <c r="S92" s="42"/>
      <c r="T92" s="42"/>
      <c r="U92" s="79"/>
      <c r="V92" s="72"/>
      <c r="W92" s="72"/>
      <c r="X92" s="72"/>
      <c r="Y92" s="72"/>
      <c r="Z92" s="72"/>
      <c r="AA92" s="72"/>
      <c r="AB92" s="72"/>
      <c r="AC92" s="72"/>
      <c r="AD92" s="72"/>
      <c r="AE92" s="72"/>
      <c r="AF92" s="72"/>
      <c r="AG92" s="72"/>
      <c r="AH92" s="72"/>
      <c r="AI92" s="72"/>
      <c r="AJ92" s="72"/>
      <c r="AK92" s="72"/>
      <c r="AL92" s="72"/>
      <c r="AM92" s="72"/>
    </row>
    <row r="93" spans="2:39" outlineLevel="1">
      <c r="F93" s="42"/>
      <c r="G93" s="42"/>
      <c r="H93" s="42"/>
      <c r="I93" s="42"/>
      <c r="J93" s="42"/>
      <c r="K93" s="42"/>
      <c r="L93" s="42"/>
      <c r="M93" s="42"/>
      <c r="N93" s="42"/>
      <c r="O93" s="42"/>
      <c r="P93" s="42"/>
      <c r="Q93" s="42"/>
      <c r="R93" s="42"/>
      <c r="S93" s="42"/>
      <c r="T93" s="42"/>
      <c r="U93" s="79"/>
      <c r="V93" s="72"/>
      <c r="W93" s="72"/>
      <c r="X93" s="72"/>
      <c r="Y93" s="72"/>
      <c r="Z93" s="72"/>
      <c r="AA93" s="72"/>
      <c r="AB93" s="72"/>
      <c r="AC93" s="72"/>
      <c r="AD93" s="72"/>
      <c r="AE93" s="72"/>
      <c r="AF93" s="72"/>
      <c r="AG93" s="72"/>
      <c r="AH93" s="72"/>
      <c r="AI93" s="72"/>
      <c r="AJ93" s="72"/>
      <c r="AK93" s="72"/>
      <c r="AL93" s="72"/>
      <c r="AM93" s="72"/>
    </row>
    <row r="94" spans="2:39">
      <c r="F94" s="42"/>
      <c r="G94" s="42"/>
      <c r="H94" s="42"/>
      <c r="I94" s="42"/>
      <c r="J94" s="42"/>
      <c r="K94" s="42"/>
      <c r="L94" s="42"/>
      <c r="M94" s="42"/>
      <c r="N94" s="42"/>
      <c r="O94" s="42"/>
      <c r="P94" s="42"/>
      <c r="Q94" s="42"/>
      <c r="R94" s="42"/>
      <c r="S94" s="42"/>
      <c r="T94" s="42"/>
      <c r="U94" s="79"/>
      <c r="V94" s="72"/>
      <c r="W94" s="72"/>
      <c r="X94" s="72"/>
      <c r="Y94" s="72"/>
      <c r="Z94" s="72"/>
      <c r="AA94" s="72"/>
      <c r="AB94" s="72"/>
      <c r="AC94" s="72"/>
      <c r="AD94" s="72"/>
      <c r="AE94" s="72"/>
      <c r="AF94" s="72"/>
      <c r="AG94" s="72"/>
      <c r="AH94" s="72"/>
      <c r="AI94" s="72"/>
      <c r="AJ94" s="72"/>
      <c r="AK94" s="72"/>
      <c r="AL94" s="72"/>
      <c r="AM94" s="72"/>
    </row>
    <row r="95" spans="2:39">
      <c r="D95" s="72"/>
      <c r="E95" s="72"/>
      <c r="F95" s="72"/>
      <c r="G95" s="72"/>
      <c r="H95" s="72"/>
      <c r="I95" s="72"/>
      <c r="J95" s="72"/>
      <c r="K95" s="72"/>
      <c r="L95" s="72"/>
      <c r="M95" s="72"/>
      <c r="N95" s="72"/>
      <c r="O95" s="72"/>
      <c r="P95" s="72"/>
      <c r="Q95" s="72"/>
      <c r="R95" s="72"/>
      <c r="S95" s="72"/>
      <c r="T95" s="72"/>
      <c r="U95" s="79"/>
      <c r="V95" s="72"/>
      <c r="W95" s="72"/>
      <c r="X95" s="72"/>
      <c r="Y95" s="72"/>
      <c r="Z95" s="72"/>
      <c r="AA95" s="72"/>
      <c r="AB95" s="72"/>
      <c r="AC95" s="72"/>
      <c r="AD95" s="72"/>
      <c r="AE95" s="72"/>
      <c r="AF95" s="72"/>
      <c r="AG95" s="72"/>
      <c r="AH95" s="72"/>
      <c r="AI95" s="72"/>
      <c r="AJ95" s="72"/>
      <c r="AK95" s="72"/>
      <c r="AL95" s="72"/>
      <c r="AM95" s="72"/>
    </row>
    <row r="96" spans="2:39" ht="15" thickBot="1">
      <c r="B96" s="43"/>
      <c r="C96" s="44"/>
    </row>
    <row r="97" spans="2:74" ht="15.75">
      <c r="B97" s="308">
        <f>G2</f>
        <v>30</v>
      </c>
      <c r="C97" s="45"/>
      <c r="D97" s="46"/>
      <c r="E97" s="46"/>
      <c r="F97" s="47"/>
      <c r="G97" s="47"/>
      <c r="H97" s="47"/>
      <c r="I97" s="47"/>
      <c r="J97" s="47"/>
      <c r="K97" s="47"/>
      <c r="L97" s="47"/>
      <c r="M97" s="47"/>
      <c r="N97" s="47"/>
      <c r="O97" s="47"/>
      <c r="P97" s="47"/>
      <c r="Q97" s="47"/>
      <c r="R97" s="47"/>
      <c r="S97" s="47"/>
      <c r="T97" s="92"/>
      <c r="U97" s="48"/>
      <c r="V97" s="48"/>
      <c r="W97" s="47"/>
      <c r="X97" s="47"/>
      <c r="Y97" s="47"/>
      <c r="Z97" s="47"/>
      <c r="AA97" s="47"/>
      <c r="AB97" s="47"/>
      <c r="AC97" s="49"/>
      <c r="AD97" s="47"/>
      <c r="AE97" s="47"/>
      <c r="AF97" s="47"/>
      <c r="AG97" s="47"/>
      <c r="AH97" s="47"/>
      <c r="AI97" s="47"/>
      <c r="AJ97" s="48"/>
      <c r="AK97" s="48"/>
      <c r="AL97" s="50"/>
      <c r="AM97" s="44"/>
      <c r="BC97" s="51"/>
      <c r="BD97" s="52"/>
      <c r="BE97" s="52"/>
      <c r="BF97" s="52"/>
    </row>
    <row r="98" spans="2:74" ht="42" customHeight="1" outlineLevel="1">
      <c r="B98" s="309"/>
      <c r="C98" s="53"/>
      <c r="D98" s="108"/>
      <c r="E98" s="311" t="s">
        <v>309</v>
      </c>
      <c r="F98" s="312"/>
      <c r="G98" s="312"/>
      <c r="H98" s="312"/>
      <c r="I98" s="312"/>
      <c r="J98" s="312"/>
      <c r="K98" s="312"/>
      <c r="L98" s="312"/>
      <c r="M98" s="312"/>
      <c r="N98" s="312"/>
      <c r="O98" s="312"/>
      <c r="P98" s="312"/>
      <c r="Q98" s="312"/>
      <c r="R98" s="312"/>
      <c r="S98" s="312"/>
      <c r="T98" s="93"/>
      <c r="U98" s="56"/>
      <c r="V98" s="106"/>
      <c r="W98" s="311" t="s">
        <v>310</v>
      </c>
      <c r="X98" s="312"/>
      <c r="Y98" s="312"/>
      <c r="Z98" s="312"/>
      <c r="AA98" s="312"/>
      <c r="AB98" s="312"/>
      <c r="AC98" s="312"/>
      <c r="AD98" s="312"/>
      <c r="AE98" s="312"/>
      <c r="AF98" s="312"/>
      <c r="AG98" s="312"/>
      <c r="AH98" s="312"/>
      <c r="AI98" s="312"/>
      <c r="AJ98" s="312"/>
      <c r="AK98" s="312"/>
      <c r="AL98" s="57"/>
      <c r="AM98" s="44"/>
      <c r="AO98" s="120"/>
      <c r="AP98" s="121"/>
      <c r="AQ98" s="121"/>
      <c r="AR98" s="120"/>
      <c r="AS98" s="121"/>
      <c r="AT98" s="121"/>
      <c r="AU98" s="121"/>
      <c r="AV98" s="121"/>
      <c r="AW98" s="121"/>
      <c r="AX98" s="121"/>
      <c r="AY98" s="121"/>
      <c r="AZ98" s="121"/>
      <c r="BA98" s="121"/>
      <c r="BB98" s="121"/>
      <c r="BC98" s="121"/>
      <c r="BD98" s="121"/>
      <c r="BE98" s="54"/>
      <c r="BF98" s="55"/>
      <c r="BG98" s="60"/>
      <c r="BH98" s="60"/>
      <c r="BI98" s="60"/>
      <c r="BJ98" s="60"/>
    </row>
    <row r="99" spans="2:74" ht="14.45" customHeight="1" outlineLevel="2">
      <c r="B99" s="309"/>
      <c r="C99" s="53"/>
      <c r="D99" s="107" t="s">
        <v>74</v>
      </c>
      <c r="E99" s="248" t="s">
        <v>70</v>
      </c>
      <c r="F99" s="254">
        <v>0</v>
      </c>
      <c r="G99" s="254">
        <v>5</v>
      </c>
      <c r="H99" s="254">
        <v>10</v>
      </c>
      <c r="I99" s="254">
        <v>20</v>
      </c>
      <c r="J99" s="254">
        <v>30</v>
      </c>
      <c r="K99" s="254">
        <v>40</v>
      </c>
      <c r="L99" s="254">
        <v>50</v>
      </c>
      <c r="M99" s="254">
        <v>60</v>
      </c>
      <c r="N99" s="254">
        <v>70</v>
      </c>
      <c r="O99" s="254">
        <v>80</v>
      </c>
      <c r="P99" s="254">
        <v>90</v>
      </c>
      <c r="Q99" s="254">
        <v>95</v>
      </c>
      <c r="R99" s="254">
        <v>100</v>
      </c>
      <c r="S99" s="250" t="s">
        <v>71</v>
      </c>
      <c r="T99" s="64"/>
      <c r="U99" s="62"/>
      <c r="V99" s="107" t="s">
        <v>74</v>
      </c>
      <c r="W99" s="248" t="s">
        <v>70</v>
      </c>
      <c r="X99" s="254">
        <v>0</v>
      </c>
      <c r="Y99" s="254">
        <v>5</v>
      </c>
      <c r="Z99" s="254">
        <v>10</v>
      </c>
      <c r="AA99" s="254">
        <v>20</v>
      </c>
      <c r="AB99" s="254">
        <v>30</v>
      </c>
      <c r="AC99" s="254">
        <v>40</v>
      </c>
      <c r="AD99" s="254">
        <v>50</v>
      </c>
      <c r="AE99" s="254">
        <v>60</v>
      </c>
      <c r="AF99" s="254">
        <v>70</v>
      </c>
      <c r="AG99" s="254">
        <v>80</v>
      </c>
      <c r="AH99" s="254">
        <v>90</v>
      </c>
      <c r="AI99" s="254">
        <v>95</v>
      </c>
      <c r="AJ99" s="254">
        <v>100</v>
      </c>
      <c r="AK99" s="250" t="s">
        <v>71</v>
      </c>
      <c r="AL99" s="64"/>
      <c r="AM99" s="61"/>
      <c r="AO99" s="189" t="s">
        <v>305</v>
      </c>
      <c r="AP99" s="189" t="s">
        <v>306</v>
      </c>
      <c r="AQ99" s="190">
        <v>0</v>
      </c>
      <c r="AR99" s="190">
        <v>5</v>
      </c>
      <c r="AS99" s="190">
        <v>10</v>
      </c>
      <c r="AT99" s="190">
        <v>20</v>
      </c>
      <c r="AU99" s="190">
        <v>30</v>
      </c>
      <c r="AV99" s="190">
        <v>40</v>
      </c>
      <c r="AW99" s="190">
        <v>50</v>
      </c>
      <c r="AX99" s="190">
        <v>60</v>
      </c>
      <c r="AY99" s="190">
        <v>70</v>
      </c>
      <c r="AZ99" s="190">
        <v>80</v>
      </c>
      <c r="BA99" s="190">
        <v>90</v>
      </c>
      <c r="BB99" s="190">
        <v>95</v>
      </c>
      <c r="BC99" s="190">
        <v>100</v>
      </c>
      <c r="BD99" s="190" t="s">
        <v>304</v>
      </c>
      <c r="BE99" s="67"/>
      <c r="BG99" s="65" t="s">
        <v>305</v>
      </c>
      <c r="BH99" s="65" t="s">
        <v>306</v>
      </c>
      <c r="BI99" s="66">
        <v>0</v>
      </c>
      <c r="BJ99" s="66">
        <v>5</v>
      </c>
      <c r="BK99" s="66">
        <v>10</v>
      </c>
      <c r="BL99" s="66">
        <v>20</v>
      </c>
      <c r="BM99" s="66">
        <v>30</v>
      </c>
      <c r="BN99" s="66">
        <v>40</v>
      </c>
      <c r="BO99" s="66">
        <v>50</v>
      </c>
      <c r="BP99" s="66">
        <v>60</v>
      </c>
      <c r="BQ99" s="66">
        <v>70</v>
      </c>
      <c r="BR99" s="66">
        <v>80</v>
      </c>
      <c r="BS99" s="66">
        <v>90</v>
      </c>
      <c r="BT99" s="66">
        <v>95</v>
      </c>
      <c r="BU99" s="66">
        <v>100</v>
      </c>
      <c r="BV99" s="66" t="s">
        <v>304</v>
      </c>
    </row>
    <row r="100" spans="2:74" ht="14.45" customHeight="1" outlineLevel="2">
      <c r="B100" s="309"/>
      <c r="C100" s="53"/>
      <c r="D100" s="107" t="s">
        <v>76</v>
      </c>
      <c r="E100" s="256">
        <v>0</v>
      </c>
      <c r="F100" s="257">
        <v>0</v>
      </c>
      <c r="G100" s="257">
        <v>0</v>
      </c>
      <c r="H100" s="257">
        <v>0</v>
      </c>
      <c r="I100" s="257">
        <v>0</v>
      </c>
      <c r="J100" s="257">
        <v>0</v>
      </c>
      <c r="K100" s="257">
        <v>0</v>
      </c>
      <c r="L100" s="257">
        <v>0</v>
      </c>
      <c r="M100" s="257">
        <v>0</v>
      </c>
      <c r="N100" s="257">
        <v>0</v>
      </c>
      <c r="O100" s="257">
        <v>0</v>
      </c>
      <c r="P100" s="257">
        <v>0</v>
      </c>
      <c r="Q100" s="257">
        <v>0</v>
      </c>
      <c r="R100" s="257">
        <v>0</v>
      </c>
      <c r="S100" s="267">
        <v>0</v>
      </c>
      <c r="T100" s="69"/>
      <c r="U100" s="62"/>
      <c r="V100" s="107" t="s">
        <v>76</v>
      </c>
      <c r="W100" s="256">
        <v>0</v>
      </c>
      <c r="X100" s="257">
        <v>0</v>
      </c>
      <c r="Y100" s="257">
        <v>10.286495639616065</v>
      </c>
      <c r="Z100" s="257">
        <v>14.241201925021047</v>
      </c>
      <c r="AA100" s="257">
        <v>18.150098323449608</v>
      </c>
      <c r="AB100" s="257">
        <v>23.625802535141478</v>
      </c>
      <c r="AC100" s="257">
        <v>27.955483202215817</v>
      </c>
      <c r="AD100" s="257">
        <v>32.148629232402008</v>
      </c>
      <c r="AE100" s="257">
        <v>37.649643178368855</v>
      </c>
      <c r="AF100" s="257">
        <v>45.28128970019592</v>
      </c>
      <c r="AG100" s="257">
        <v>56.72722428022611</v>
      </c>
      <c r="AH100" s="257">
        <v>76.34992108057881</v>
      </c>
      <c r="AI100" s="257">
        <v>76.447562595539296</v>
      </c>
      <c r="AJ100" s="257">
        <v>83.497854337539636</v>
      </c>
      <c r="AK100" s="267">
        <v>0</v>
      </c>
      <c r="AL100" s="69"/>
      <c r="AM100" s="68"/>
      <c r="AO100" s="189" t="s">
        <v>307</v>
      </c>
      <c r="AP100" s="191" t="str">
        <f t="shared" ref="AP100:BD116" si="64">IF(E100-E191&lt;0,"abnormal","")</f>
        <v/>
      </c>
      <c r="AQ100" s="191" t="str">
        <f t="shared" si="64"/>
        <v/>
      </c>
      <c r="AR100" s="191" t="str">
        <f t="shared" si="64"/>
        <v/>
      </c>
      <c r="AS100" s="191" t="str">
        <f t="shared" si="64"/>
        <v/>
      </c>
      <c r="AT100" s="191" t="str">
        <f t="shared" si="64"/>
        <v/>
      </c>
      <c r="AU100" s="191" t="str">
        <f t="shared" si="64"/>
        <v/>
      </c>
      <c r="AV100" s="191" t="str">
        <f t="shared" si="64"/>
        <v/>
      </c>
      <c r="AW100" s="191" t="str">
        <f t="shared" si="64"/>
        <v/>
      </c>
      <c r="AX100" s="191" t="str">
        <f t="shared" si="64"/>
        <v/>
      </c>
      <c r="AY100" s="191" t="str">
        <f t="shared" si="64"/>
        <v/>
      </c>
      <c r="AZ100" s="191" t="str">
        <f t="shared" si="64"/>
        <v/>
      </c>
      <c r="BA100" s="191" t="str">
        <f t="shared" si="64"/>
        <v/>
      </c>
      <c r="BB100" s="191" t="str">
        <f t="shared" si="64"/>
        <v/>
      </c>
      <c r="BC100" s="191" t="str">
        <f t="shared" si="64"/>
        <v/>
      </c>
      <c r="BD100" s="191" t="str">
        <f t="shared" si="64"/>
        <v/>
      </c>
      <c r="BE100" s="70"/>
      <c r="BG100" s="65" t="s">
        <v>307</v>
      </c>
      <c r="BH100" s="91" t="str">
        <f t="shared" ref="BH100:BV116" si="65">IF(W100-W191&lt;0,"abnormal","")</f>
        <v/>
      </c>
      <c r="BI100" s="91" t="str">
        <f t="shared" si="65"/>
        <v/>
      </c>
      <c r="BJ100" s="91" t="str">
        <f t="shared" si="65"/>
        <v/>
      </c>
      <c r="BK100" s="91" t="str">
        <f t="shared" si="65"/>
        <v/>
      </c>
      <c r="BL100" s="91" t="str">
        <f t="shared" si="65"/>
        <v/>
      </c>
      <c r="BM100" s="91" t="str">
        <f t="shared" si="65"/>
        <v/>
      </c>
      <c r="BN100" s="91" t="str">
        <f t="shared" si="65"/>
        <v/>
      </c>
      <c r="BO100" s="91" t="str">
        <f t="shared" si="65"/>
        <v/>
      </c>
      <c r="BP100" s="91" t="str">
        <f t="shared" si="65"/>
        <v/>
      </c>
      <c r="BQ100" s="91" t="str">
        <f t="shared" si="65"/>
        <v/>
      </c>
      <c r="BR100" s="91" t="str">
        <f t="shared" si="65"/>
        <v/>
      </c>
      <c r="BS100" s="91" t="str">
        <f t="shared" si="65"/>
        <v/>
      </c>
      <c r="BT100" s="91" t="str">
        <f t="shared" si="65"/>
        <v/>
      </c>
      <c r="BU100" s="91" t="str">
        <f t="shared" si="65"/>
        <v/>
      </c>
      <c r="BV100" s="91" t="str">
        <f t="shared" si="65"/>
        <v/>
      </c>
    </row>
    <row r="101" spans="2:74" outlineLevel="2">
      <c r="B101" s="309"/>
      <c r="C101" s="53"/>
      <c r="D101" s="255" t="s">
        <v>1</v>
      </c>
      <c r="E101" s="256">
        <v>0</v>
      </c>
      <c r="F101" s="257">
        <v>2.0433775213106045</v>
      </c>
      <c r="G101" s="257">
        <v>1.9838616711753441</v>
      </c>
      <c r="H101" s="257">
        <v>1.7574876858054542</v>
      </c>
      <c r="I101" s="257">
        <v>1.5311137004355644</v>
      </c>
      <c r="J101" s="258">
        <v>1.275634220178048</v>
      </c>
      <c r="K101" s="258">
        <v>1.0201547399205313</v>
      </c>
      <c r="L101" s="258">
        <v>0.76467525966301464</v>
      </c>
      <c r="M101" s="258">
        <v>0.74958112993154824</v>
      </c>
      <c r="N101" s="258">
        <v>0.73447886242613014</v>
      </c>
      <c r="O101" s="258">
        <v>0.70218177138540039</v>
      </c>
      <c r="P101" s="258">
        <v>0.64339963913832421</v>
      </c>
      <c r="Q101" s="258">
        <v>0.47142935897742078</v>
      </c>
      <c r="R101" s="258">
        <v>0</v>
      </c>
      <c r="S101" s="259">
        <v>0</v>
      </c>
      <c r="T101" s="69"/>
      <c r="U101" s="62"/>
      <c r="V101" s="255" t="s">
        <v>1</v>
      </c>
      <c r="W101" s="256">
        <v>0</v>
      </c>
      <c r="X101" s="257">
        <v>0</v>
      </c>
      <c r="Y101" s="257">
        <v>15.429743459424097</v>
      </c>
      <c r="Z101" s="257">
        <v>21.361802887531567</v>
      </c>
      <c r="AA101" s="257">
        <v>27.225147485174411</v>
      </c>
      <c r="AB101" s="258">
        <v>35.438703802712219</v>
      </c>
      <c r="AC101" s="258">
        <v>44.523108670469171</v>
      </c>
      <c r="AD101" s="258">
        <v>51.278540225489195</v>
      </c>
      <c r="AE101" s="258">
        <v>59.326114476089273</v>
      </c>
      <c r="AF101" s="258">
        <v>70.188936848640594</v>
      </c>
      <c r="AG101" s="258">
        <v>85.181222034506433</v>
      </c>
      <c r="AH101" s="258">
        <v>110.11431411530816</v>
      </c>
      <c r="AI101" s="258">
        <v>110.25513585155733</v>
      </c>
      <c r="AJ101" s="258">
        <v>120.42329357190192</v>
      </c>
      <c r="AK101" s="259">
        <v>0</v>
      </c>
      <c r="AL101" s="69"/>
      <c r="AM101" s="68"/>
      <c r="AO101" s="192" t="s">
        <v>1</v>
      </c>
      <c r="AP101" s="191" t="str">
        <f t="shared" si="64"/>
        <v/>
      </c>
      <c r="AQ101" s="191" t="str">
        <f t="shared" si="64"/>
        <v/>
      </c>
      <c r="AR101" s="191" t="str">
        <f t="shared" si="64"/>
        <v/>
      </c>
      <c r="AS101" s="191" t="str">
        <f t="shared" si="64"/>
        <v/>
      </c>
      <c r="AT101" s="191" t="str">
        <f t="shared" si="64"/>
        <v/>
      </c>
      <c r="AU101" s="191" t="str">
        <f t="shared" si="64"/>
        <v/>
      </c>
      <c r="AV101" s="191" t="str">
        <f t="shared" si="64"/>
        <v/>
      </c>
      <c r="AW101" s="191" t="str">
        <f t="shared" si="64"/>
        <v/>
      </c>
      <c r="AX101" s="191" t="str">
        <f t="shared" si="64"/>
        <v/>
      </c>
      <c r="AY101" s="191" t="str">
        <f t="shared" si="64"/>
        <v/>
      </c>
      <c r="AZ101" s="191" t="str">
        <f t="shared" si="64"/>
        <v/>
      </c>
      <c r="BA101" s="191" t="str">
        <f t="shared" si="64"/>
        <v/>
      </c>
      <c r="BB101" s="191" t="str">
        <f t="shared" si="64"/>
        <v/>
      </c>
      <c r="BC101" s="191" t="str">
        <f t="shared" si="64"/>
        <v/>
      </c>
      <c r="BD101" s="191" t="str">
        <f t="shared" si="64"/>
        <v/>
      </c>
      <c r="BE101" s="70"/>
      <c r="BG101" s="71" t="s">
        <v>1</v>
      </c>
      <c r="BH101" s="91" t="str">
        <f t="shared" si="65"/>
        <v/>
      </c>
      <c r="BI101" s="91" t="str">
        <f t="shared" si="65"/>
        <v/>
      </c>
      <c r="BJ101" s="91" t="str">
        <f t="shared" si="65"/>
        <v/>
      </c>
      <c r="BK101" s="91" t="str">
        <f t="shared" si="65"/>
        <v/>
      </c>
      <c r="BL101" s="91" t="str">
        <f t="shared" si="65"/>
        <v/>
      </c>
      <c r="BM101" s="91" t="str">
        <f t="shared" si="65"/>
        <v/>
      </c>
      <c r="BN101" s="91" t="str">
        <f t="shared" si="65"/>
        <v/>
      </c>
      <c r="BO101" s="91" t="str">
        <f t="shared" si="65"/>
        <v/>
      </c>
      <c r="BP101" s="91" t="str">
        <f t="shared" si="65"/>
        <v/>
      </c>
      <c r="BQ101" s="91" t="str">
        <f t="shared" si="65"/>
        <v/>
      </c>
      <c r="BR101" s="91" t="str">
        <f t="shared" si="65"/>
        <v/>
      </c>
      <c r="BS101" s="91" t="str">
        <f t="shared" si="65"/>
        <v/>
      </c>
      <c r="BT101" s="91" t="str">
        <f t="shared" si="65"/>
        <v/>
      </c>
      <c r="BU101" s="91" t="str">
        <f t="shared" si="65"/>
        <v/>
      </c>
      <c r="BV101" s="91" t="str">
        <f t="shared" si="65"/>
        <v/>
      </c>
    </row>
    <row r="102" spans="2:74" outlineLevel="2">
      <c r="B102" s="309"/>
      <c r="C102" s="53"/>
      <c r="D102" s="255" t="s">
        <v>2</v>
      </c>
      <c r="E102" s="256">
        <v>0</v>
      </c>
      <c r="F102" s="257">
        <v>4.0867550426212089</v>
      </c>
      <c r="G102" s="257">
        <v>3.9677233423506881</v>
      </c>
      <c r="H102" s="257">
        <v>3.5149753716109085</v>
      </c>
      <c r="I102" s="257">
        <v>3.0622274008711288</v>
      </c>
      <c r="J102" s="258">
        <v>2.5512684403560959</v>
      </c>
      <c r="K102" s="258">
        <v>2.0403094798410626</v>
      </c>
      <c r="L102" s="258">
        <v>1.5293505193260293</v>
      </c>
      <c r="M102" s="258">
        <v>1.4991622598630965</v>
      </c>
      <c r="N102" s="258">
        <v>1.4689577248522603</v>
      </c>
      <c r="O102" s="258">
        <v>1.4043635427708008</v>
      </c>
      <c r="P102" s="258">
        <v>1.2867992782766484</v>
      </c>
      <c r="Q102" s="258">
        <v>0.94285871795484155</v>
      </c>
      <c r="R102" s="258">
        <v>0</v>
      </c>
      <c r="S102" s="259">
        <v>0</v>
      </c>
      <c r="T102" s="69"/>
      <c r="U102" s="62"/>
      <c r="V102" s="255" t="s">
        <v>2</v>
      </c>
      <c r="W102" s="256">
        <v>0</v>
      </c>
      <c r="X102" s="257">
        <v>0</v>
      </c>
      <c r="Y102" s="257">
        <v>19.093669708126278</v>
      </c>
      <c r="Z102" s="257">
        <v>26.408190093081178</v>
      </c>
      <c r="AA102" s="257">
        <v>34.87356833767538</v>
      </c>
      <c r="AB102" s="258">
        <v>48.023776885906635</v>
      </c>
      <c r="AC102" s="258">
        <v>60.453194365569878</v>
      </c>
      <c r="AD102" s="258">
        <v>76.444421607974121</v>
      </c>
      <c r="AE102" s="258">
        <v>86.370184370100247</v>
      </c>
      <c r="AF102" s="258">
        <v>99.097827770625628</v>
      </c>
      <c r="AG102" s="258">
        <v>113.93904216403108</v>
      </c>
      <c r="AH102" s="258">
        <v>138.20274611046619</v>
      </c>
      <c r="AI102" s="258">
        <v>138.37948925978372</v>
      </c>
      <c r="AJ102" s="258">
        <v>151.14138430609361</v>
      </c>
      <c r="AK102" s="259">
        <v>0</v>
      </c>
      <c r="AL102" s="69"/>
      <c r="AM102" s="68"/>
      <c r="AO102" s="192" t="s">
        <v>2</v>
      </c>
      <c r="AP102" s="191" t="str">
        <f t="shared" si="64"/>
        <v/>
      </c>
      <c r="AQ102" s="191" t="str">
        <f t="shared" si="64"/>
        <v/>
      </c>
      <c r="AR102" s="191" t="str">
        <f t="shared" si="64"/>
        <v/>
      </c>
      <c r="AS102" s="191" t="str">
        <f t="shared" si="64"/>
        <v/>
      </c>
      <c r="AT102" s="191" t="str">
        <f t="shared" si="64"/>
        <v/>
      </c>
      <c r="AU102" s="191" t="str">
        <f t="shared" si="64"/>
        <v/>
      </c>
      <c r="AV102" s="191" t="str">
        <f t="shared" si="64"/>
        <v/>
      </c>
      <c r="AW102" s="191" t="str">
        <f t="shared" si="64"/>
        <v/>
      </c>
      <c r="AX102" s="191" t="str">
        <f t="shared" si="64"/>
        <v/>
      </c>
      <c r="AY102" s="191" t="str">
        <f t="shared" si="64"/>
        <v/>
      </c>
      <c r="AZ102" s="191" t="str">
        <f t="shared" si="64"/>
        <v/>
      </c>
      <c r="BA102" s="191" t="str">
        <f t="shared" si="64"/>
        <v/>
      </c>
      <c r="BB102" s="191" t="str">
        <f t="shared" si="64"/>
        <v/>
      </c>
      <c r="BC102" s="191" t="str">
        <f t="shared" si="64"/>
        <v/>
      </c>
      <c r="BD102" s="191" t="str">
        <f t="shared" si="64"/>
        <v/>
      </c>
      <c r="BE102" s="70"/>
      <c r="BG102" s="71" t="s">
        <v>2</v>
      </c>
      <c r="BH102" s="91" t="str">
        <f t="shared" si="65"/>
        <v/>
      </c>
      <c r="BI102" s="91" t="str">
        <f t="shared" si="65"/>
        <v/>
      </c>
      <c r="BJ102" s="91" t="str">
        <f t="shared" si="65"/>
        <v/>
      </c>
      <c r="BK102" s="91" t="str">
        <f t="shared" si="65"/>
        <v/>
      </c>
      <c r="BL102" s="91" t="str">
        <f t="shared" si="65"/>
        <v/>
      </c>
      <c r="BM102" s="91" t="str">
        <f t="shared" si="65"/>
        <v/>
      </c>
      <c r="BN102" s="91" t="str">
        <f t="shared" si="65"/>
        <v/>
      </c>
      <c r="BO102" s="91" t="str">
        <f t="shared" si="65"/>
        <v/>
      </c>
      <c r="BP102" s="91" t="str">
        <f t="shared" si="65"/>
        <v/>
      </c>
      <c r="BQ102" s="91" t="str">
        <f t="shared" si="65"/>
        <v/>
      </c>
      <c r="BR102" s="91" t="str">
        <f t="shared" si="65"/>
        <v/>
      </c>
      <c r="BS102" s="91" t="str">
        <f t="shared" si="65"/>
        <v/>
      </c>
      <c r="BT102" s="91" t="str">
        <f t="shared" si="65"/>
        <v/>
      </c>
      <c r="BU102" s="91" t="str">
        <f t="shared" si="65"/>
        <v/>
      </c>
      <c r="BV102" s="91" t="str">
        <f t="shared" si="65"/>
        <v/>
      </c>
    </row>
    <row r="103" spans="2:74" outlineLevel="2">
      <c r="B103" s="309"/>
      <c r="C103" s="53"/>
      <c r="D103" s="255" t="s">
        <v>3</v>
      </c>
      <c r="E103" s="256">
        <v>0</v>
      </c>
      <c r="F103" s="257">
        <v>8.1735100852424178</v>
      </c>
      <c r="G103" s="257">
        <v>7.9354466847013763</v>
      </c>
      <c r="H103" s="257">
        <v>7.0299507432218169</v>
      </c>
      <c r="I103" s="257">
        <v>6.1244548017422575</v>
      </c>
      <c r="J103" s="258">
        <v>5.1025368807121918</v>
      </c>
      <c r="K103" s="258">
        <v>4.0806189596821252</v>
      </c>
      <c r="L103" s="258">
        <v>3.0587010386520586</v>
      </c>
      <c r="M103" s="258">
        <v>2.998324519726193</v>
      </c>
      <c r="N103" s="258">
        <v>2.9379154497045206</v>
      </c>
      <c r="O103" s="258">
        <v>2.8087270855416016</v>
      </c>
      <c r="P103" s="258">
        <v>2.5735985565532968</v>
      </c>
      <c r="Q103" s="258">
        <v>1.8857174359096831</v>
      </c>
      <c r="R103" s="258">
        <v>0</v>
      </c>
      <c r="S103" s="259">
        <v>0</v>
      </c>
      <c r="T103" s="69"/>
      <c r="U103" s="62"/>
      <c r="V103" s="255" t="s">
        <v>3</v>
      </c>
      <c r="W103" s="256">
        <v>0</v>
      </c>
      <c r="X103" s="257">
        <v>0</v>
      </c>
      <c r="Y103" s="257">
        <v>23.401170715481655</v>
      </c>
      <c r="Z103" s="257">
        <v>32.482981303939638</v>
      </c>
      <c r="AA103" s="257">
        <v>44.094210621633124</v>
      </c>
      <c r="AB103" s="258">
        <v>63.674296540353168</v>
      </c>
      <c r="AC103" s="258">
        <v>78.668850644557665</v>
      </c>
      <c r="AD103" s="258">
        <v>103.12464456893909</v>
      </c>
      <c r="AE103" s="258">
        <v>142.42991265757738</v>
      </c>
      <c r="AF103" s="258">
        <v>168.49717627708637</v>
      </c>
      <c r="AG103" s="258">
        <v>176.58465119843993</v>
      </c>
      <c r="AH103" s="258">
        <v>185.52803338969073</v>
      </c>
      <c r="AI103" s="258">
        <v>185.76529936182831</v>
      </c>
      <c r="AJ103" s="258">
        <v>202.89729823235004</v>
      </c>
      <c r="AK103" s="259">
        <v>0</v>
      </c>
      <c r="AL103" s="69"/>
      <c r="AM103" s="68"/>
      <c r="AO103" s="192" t="s">
        <v>3</v>
      </c>
      <c r="AP103" s="191" t="str">
        <f t="shared" si="64"/>
        <v/>
      </c>
      <c r="AQ103" s="191" t="str">
        <f t="shared" si="64"/>
        <v/>
      </c>
      <c r="AR103" s="191" t="str">
        <f t="shared" si="64"/>
        <v/>
      </c>
      <c r="AS103" s="191" t="str">
        <f t="shared" si="64"/>
        <v/>
      </c>
      <c r="AT103" s="191" t="str">
        <f t="shared" si="64"/>
        <v/>
      </c>
      <c r="AU103" s="191" t="str">
        <f t="shared" si="64"/>
        <v/>
      </c>
      <c r="AV103" s="191" t="str">
        <f t="shared" si="64"/>
        <v/>
      </c>
      <c r="AW103" s="191" t="str">
        <f t="shared" si="64"/>
        <v/>
      </c>
      <c r="AX103" s="191" t="str">
        <f t="shared" si="64"/>
        <v/>
      </c>
      <c r="AY103" s="191" t="str">
        <f t="shared" si="64"/>
        <v/>
      </c>
      <c r="AZ103" s="191" t="str">
        <f t="shared" si="64"/>
        <v/>
      </c>
      <c r="BA103" s="191" t="str">
        <f t="shared" si="64"/>
        <v/>
      </c>
      <c r="BB103" s="191" t="str">
        <f t="shared" si="64"/>
        <v/>
      </c>
      <c r="BC103" s="191" t="str">
        <f t="shared" si="64"/>
        <v/>
      </c>
      <c r="BD103" s="191" t="str">
        <f t="shared" si="64"/>
        <v/>
      </c>
      <c r="BE103" s="70"/>
      <c r="BG103" s="71" t="s">
        <v>3</v>
      </c>
      <c r="BH103" s="91" t="str">
        <f t="shared" si="65"/>
        <v/>
      </c>
      <c r="BI103" s="91" t="str">
        <f t="shared" si="65"/>
        <v/>
      </c>
      <c r="BJ103" s="91" t="str">
        <f t="shared" si="65"/>
        <v/>
      </c>
      <c r="BK103" s="91" t="str">
        <f t="shared" si="65"/>
        <v/>
      </c>
      <c r="BL103" s="91" t="str">
        <f t="shared" si="65"/>
        <v/>
      </c>
      <c r="BM103" s="91" t="str">
        <f t="shared" si="65"/>
        <v/>
      </c>
      <c r="BN103" s="91" t="str">
        <f t="shared" si="65"/>
        <v/>
      </c>
      <c r="BO103" s="91" t="str">
        <f t="shared" si="65"/>
        <v/>
      </c>
      <c r="BP103" s="91" t="str">
        <f t="shared" si="65"/>
        <v/>
      </c>
      <c r="BQ103" s="91" t="str">
        <f t="shared" si="65"/>
        <v/>
      </c>
      <c r="BR103" s="91" t="str">
        <f t="shared" si="65"/>
        <v/>
      </c>
      <c r="BS103" s="91" t="str">
        <f t="shared" si="65"/>
        <v/>
      </c>
      <c r="BT103" s="91" t="str">
        <f t="shared" si="65"/>
        <v/>
      </c>
      <c r="BU103" s="91" t="str">
        <f t="shared" si="65"/>
        <v/>
      </c>
      <c r="BV103" s="91" t="str">
        <f t="shared" si="65"/>
        <v/>
      </c>
    </row>
    <row r="104" spans="2:74" outlineLevel="2">
      <c r="B104" s="309"/>
      <c r="C104" s="53"/>
      <c r="D104" s="255" t="s">
        <v>4</v>
      </c>
      <c r="E104" s="256">
        <v>0</v>
      </c>
      <c r="F104" s="257">
        <v>15.581439728942314</v>
      </c>
      <c r="G104" s="257">
        <v>15.127611387322633</v>
      </c>
      <c r="H104" s="257">
        <v>13.209154267567026</v>
      </c>
      <c r="I104" s="257">
        <v>11.21892722656975</v>
      </c>
      <c r="J104" s="258">
        <v>9.702316996464516</v>
      </c>
      <c r="K104" s="258">
        <v>8.1139368451176139</v>
      </c>
      <c r="L104" s="258">
        <v>6.5255566937707128</v>
      </c>
      <c r="M104" s="258">
        <v>6.0496403858102354</v>
      </c>
      <c r="N104" s="258">
        <v>5.573724077849759</v>
      </c>
      <c r="O104" s="258">
        <v>5.3049874768873977</v>
      </c>
      <c r="P104" s="258">
        <v>4.7633606443859406</v>
      </c>
      <c r="Q104" s="258">
        <v>3.3343524510701577</v>
      </c>
      <c r="R104" s="258">
        <v>0</v>
      </c>
      <c r="S104" s="259">
        <v>0</v>
      </c>
      <c r="T104" s="69"/>
      <c r="U104" s="62"/>
      <c r="V104" s="255" t="s">
        <v>4</v>
      </c>
      <c r="W104" s="256">
        <v>0</v>
      </c>
      <c r="X104" s="257">
        <v>0</v>
      </c>
      <c r="Y104" s="257">
        <v>26.467232791671407</v>
      </c>
      <c r="Z104" s="257">
        <v>46.704682594989592</v>
      </c>
      <c r="AA104" s="257">
        <v>65.00712405056322</v>
      </c>
      <c r="AB104" s="258">
        <v>97.823079091019736</v>
      </c>
      <c r="AC104" s="258">
        <v>118.89867903296535</v>
      </c>
      <c r="AD104" s="258">
        <v>152.13735991388708</v>
      </c>
      <c r="AE104" s="258">
        <v>183.80518425532912</v>
      </c>
      <c r="AF104" s="258">
        <v>213.74380128202594</v>
      </c>
      <c r="AG104" s="258">
        <v>224.72235774286432</v>
      </c>
      <c r="AH104" s="258">
        <v>236.94056844765547</v>
      </c>
      <c r="AI104" s="258">
        <v>237.24358429536554</v>
      </c>
      <c r="AJ104" s="258">
        <v>259.12311094619656</v>
      </c>
      <c r="AK104" s="259">
        <v>0</v>
      </c>
      <c r="AL104" s="69"/>
      <c r="AM104" s="68"/>
      <c r="AO104" s="192" t="s">
        <v>4</v>
      </c>
      <c r="AP104" s="191" t="str">
        <f t="shared" si="64"/>
        <v/>
      </c>
      <c r="AQ104" s="191" t="str">
        <f t="shared" si="64"/>
        <v/>
      </c>
      <c r="AR104" s="191" t="str">
        <f t="shared" si="64"/>
        <v/>
      </c>
      <c r="AS104" s="191" t="str">
        <f t="shared" si="64"/>
        <v/>
      </c>
      <c r="AT104" s="191" t="str">
        <f t="shared" si="64"/>
        <v/>
      </c>
      <c r="AU104" s="191" t="str">
        <f t="shared" si="64"/>
        <v/>
      </c>
      <c r="AV104" s="191" t="str">
        <f t="shared" si="64"/>
        <v/>
      </c>
      <c r="AW104" s="191" t="str">
        <f t="shared" si="64"/>
        <v/>
      </c>
      <c r="AX104" s="191" t="str">
        <f t="shared" si="64"/>
        <v/>
      </c>
      <c r="AY104" s="191" t="str">
        <f t="shared" si="64"/>
        <v/>
      </c>
      <c r="AZ104" s="191" t="str">
        <f t="shared" si="64"/>
        <v/>
      </c>
      <c r="BA104" s="191" t="str">
        <f t="shared" si="64"/>
        <v/>
      </c>
      <c r="BB104" s="191" t="str">
        <f t="shared" si="64"/>
        <v/>
      </c>
      <c r="BC104" s="191" t="str">
        <f t="shared" si="64"/>
        <v/>
      </c>
      <c r="BD104" s="191" t="str">
        <f t="shared" si="64"/>
        <v/>
      </c>
      <c r="BE104" s="70"/>
      <c r="BG104" s="71" t="s">
        <v>4</v>
      </c>
      <c r="BH104" s="91" t="str">
        <f t="shared" si="65"/>
        <v/>
      </c>
      <c r="BI104" s="91" t="str">
        <f t="shared" si="65"/>
        <v/>
      </c>
      <c r="BJ104" s="91" t="str">
        <f t="shared" si="65"/>
        <v/>
      </c>
      <c r="BK104" s="91" t="str">
        <f t="shared" si="65"/>
        <v/>
      </c>
      <c r="BL104" s="91" t="str">
        <f t="shared" si="65"/>
        <v/>
      </c>
      <c r="BM104" s="91" t="str">
        <f t="shared" si="65"/>
        <v/>
      </c>
      <c r="BN104" s="91" t="str">
        <f t="shared" si="65"/>
        <v/>
      </c>
      <c r="BO104" s="91" t="str">
        <f t="shared" si="65"/>
        <v/>
      </c>
      <c r="BP104" s="91" t="str">
        <f t="shared" si="65"/>
        <v/>
      </c>
      <c r="BQ104" s="91" t="str">
        <f t="shared" si="65"/>
        <v/>
      </c>
      <c r="BR104" s="91" t="str">
        <f t="shared" si="65"/>
        <v/>
      </c>
      <c r="BS104" s="91" t="str">
        <f t="shared" si="65"/>
        <v/>
      </c>
      <c r="BT104" s="91" t="str">
        <f t="shared" si="65"/>
        <v/>
      </c>
      <c r="BU104" s="91" t="str">
        <f t="shared" si="65"/>
        <v/>
      </c>
      <c r="BV104" s="91" t="str">
        <f t="shared" si="65"/>
        <v/>
      </c>
    </row>
    <row r="105" spans="2:74" outlineLevel="2">
      <c r="B105" s="309"/>
      <c r="C105" s="53"/>
      <c r="D105" s="255" t="s">
        <v>5</v>
      </c>
      <c r="E105" s="256">
        <v>0</v>
      </c>
      <c r="F105" s="257">
        <v>27.513502674519426</v>
      </c>
      <c r="G105" s="257">
        <v>26.712138518950898</v>
      </c>
      <c r="H105" s="257">
        <v>23.062745324203689</v>
      </c>
      <c r="I105" s="257">
        <v>18.701004176626046</v>
      </c>
      <c r="J105" s="258">
        <v>16.605892174642435</v>
      </c>
      <c r="K105" s="258">
        <v>14.880841911175711</v>
      </c>
      <c r="L105" s="258">
        <v>12.614586802035326</v>
      </c>
      <c r="M105" s="258">
        <v>11.09832274560185</v>
      </c>
      <c r="N105" s="258">
        <v>9.5820586891683686</v>
      </c>
      <c r="O105" s="258">
        <v>9.1608183342335519</v>
      </c>
      <c r="P105" s="258">
        <v>8.2447365008101965</v>
      </c>
      <c r="Q105" s="258">
        <v>5.5055331144751358</v>
      </c>
      <c r="R105" s="258">
        <v>0</v>
      </c>
      <c r="S105" s="259">
        <v>0</v>
      </c>
      <c r="T105" s="69"/>
      <c r="U105" s="62"/>
      <c r="V105" s="255" t="s">
        <v>5</v>
      </c>
      <c r="W105" s="256">
        <v>0</v>
      </c>
      <c r="X105" s="257">
        <v>0</v>
      </c>
      <c r="Y105" s="257">
        <v>31.877775467164838</v>
      </c>
      <c r="Z105" s="257">
        <v>56.891215452374531</v>
      </c>
      <c r="AA105" s="257">
        <v>80.445259773785168</v>
      </c>
      <c r="AB105" s="258">
        <v>124.82712010915627</v>
      </c>
      <c r="AC105" s="258">
        <v>149.16295501090337</v>
      </c>
      <c r="AD105" s="258">
        <v>186.28781504318562</v>
      </c>
      <c r="AE105" s="258">
        <v>222.32074440252396</v>
      </c>
      <c r="AF105" s="258">
        <v>264.98247959712523</v>
      </c>
      <c r="AG105" s="258">
        <v>279.59382237127227</v>
      </c>
      <c r="AH105" s="258">
        <v>295.48070449227896</v>
      </c>
      <c r="AI105" s="258">
        <v>295.85858548049606</v>
      </c>
      <c r="AJ105" s="258">
        <v>323.14381565910674</v>
      </c>
      <c r="AK105" s="259">
        <v>0</v>
      </c>
      <c r="AL105" s="69"/>
      <c r="AM105" s="68"/>
      <c r="AO105" s="192" t="s">
        <v>5</v>
      </c>
      <c r="AP105" s="191" t="str">
        <f t="shared" si="64"/>
        <v/>
      </c>
      <c r="AQ105" s="191" t="str">
        <f t="shared" si="64"/>
        <v/>
      </c>
      <c r="AR105" s="191" t="str">
        <f t="shared" si="64"/>
        <v/>
      </c>
      <c r="AS105" s="191" t="str">
        <f t="shared" si="64"/>
        <v/>
      </c>
      <c r="AT105" s="191" t="str">
        <f t="shared" si="64"/>
        <v/>
      </c>
      <c r="AU105" s="191" t="str">
        <f t="shared" si="64"/>
        <v/>
      </c>
      <c r="AV105" s="191" t="str">
        <f t="shared" si="64"/>
        <v/>
      </c>
      <c r="AW105" s="191" t="str">
        <f t="shared" si="64"/>
        <v/>
      </c>
      <c r="AX105" s="191" t="str">
        <f t="shared" si="64"/>
        <v/>
      </c>
      <c r="AY105" s="191" t="str">
        <f t="shared" si="64"/>
        <v/>
      </c>
      <c r="AZ105" s="191" t="str">
        <f t="shared" si="64"/>
        <v/>
      </c>
      <c r="BA105" s="191" t="str">
        <f t="shared" si="64"/>
        <v/>
      </c>
      <c r="BB105" s="191" t="str">
        <f t="shared" si="64"/>
        <v/>
      </c>
      <c r="BC105" s="191" t="str">
        <f t="shared" si="64"/>
        <v/>
      </c>
      <c r="BD105" s="191" t="str">
        <f t="shared" si="64"/>
        <v/>
      </c>
      <c r="BE105" s="70"/>
      <c r="BG105" s="71" t="s">
        <v>5</v>
      </c>
      <c r="BH105" s="91" t="str">
        <f t="shared" si="65"/>
        <v/>
      </c>
      <c r="BI105" s="91" t="str">
        <f t="shared" si="65"/>
        <v/>
      </c>
      <c r="BJ105" s="91" t="str">
        <f t="shared" si="65"/>
        <v/>
      </c>
      <c r="BK105" s="91" t="str">
        <f t="shared" si="65"/>
        <v/>
      </c>
      <c r="BL105" s="91" t="str">
        <f t="shared" si="65"/>
        <v/>
      </c>
      <c r="BM105" s="91" t="str">
        <f t="shared" si="65"/>
        <v/>
      </c>
      <c r="BN105" s="91" t="str">
        <f t="shared" si="65"/>
        <v/>
      </c>
      <c r="BO105" s="91" t="str">
        <f t="shared" si="65"/>
        <v/>
      </c>
      <c r="BP105" s="91" t="str">
        <f t="shared" si="65"/>
        <v/>
      </c>
      <c r="BQ105" s="91" t="str">
        <f t="shared" si="65"/>
        <v/>
      </c>
      <c r="BR105" s="91" t="str">
        <f t="shared" si="65"/>
        <v/>
      </c>
      <c r="BS105" s="91" t="str">
        <f t="shared" si="65"/>
        <v/>
      </c>
      <c r="BT105" s="91" t="str">
        <f t="shared" si="65"/>
        <v/>
      </c>
      <c r="BU105" s="91" t="str">
        <f t="shared" si="65"/>
        <v/>
      </c>
      <c r="BV105" s="91" t="str">
        <f t="shared" si="65"/>
        <v/>
      </c>
    </row>
    <row r="106" spans="2:74" outlineLevel="2">
      <c r="B106" s="309"/>
      <c r="C106" s="53"/>
      <c r="D106" s="255" t="s">
        <v>6</v>
      </c>
      <c r="E106" s="256">
        <v>0</v>
      </c>
      <c r="F106" s="257">
        <v>45.323850671523083</v>
      </c>
      <c r="G106" s="257">
        <v>44.003738516041807</v>
      </c>
      <c r="H106" s="257">
        <v>37.668628761393066</v>
      </c>
      <c r="I106" s="257">
        <v>29.184792060461518</v>
      </c>
      <c r="J106" s="258">
        <v>25.964671014875485</v>
      </c>
      <c r="K106" s="258">
        <v>24.692257085762279</v>
      </c>
      <c r="L106" s="258">
        <v>22.303102795567742</v>
      </c>
      <c r="M106" s="258">
        <v>18.96627944976067</v>
      </c>
      <c r="N106" s="258">
        <v>15.629456103953599</v>
      </c>
      <c r="O106" s="258">
        <v>14.319051096066177</v>
      </c>
      <c r="P106" s="258">
        <v>12.643700179576795</v>
      </c>
      <c r="Q106" s="258">
        <v>8.5611582329218852</v>
      </c>
      <c r="R106" s="258">
        <v>0</v>
      </c>
      <c r="S106" s="259">
        <v>0</v>
      </c>
      <c r="T106" s="69"/>
      <c r="U106" s="62"/>
      <c r="V106" s="255" t="s">
        <v>6</v>
      </c>
      <c r="W106" s="256">
        <v>0</v>
      </c>
      <c r="X106" s="257">
        <v>0</v>
      </c>
      <c r="Y106" s="257">
        <v>38.092338447508396</v>
      </c>
      <c r="Z106" s="257">
        <v>68.974079864738556</v>
      </c>
      <c r="AA106" s="257">
        <v>98.643991225038448</v>
      </c>
      <c r="AB106" s="258">
        <v>156.62430084569672</v>
      </c>
      <c r="AC106" s="258">
        <v>184.15649535536761</v>
      </c>
      <c r="AD106" s="258">
        <v>224.94649380532221</v>
      </c>
      <c r="AE106" s="258">
        <v>265.40426040978321</v>
      </c>
      <c r="AF106" s="258">
        <v>311.96478397748638</v>
      </c>
      <c r="AG106" s="258">
        <v>340.77989626580069</v>
      </c>
      <c r="AH106" s="258">
        <v>360.58152551056082</v>
      </c>
      <c r="AI106" s="258">
        <v>361.0426618931441</v>
      </c>
      <c r="AJ106" s="258">
        <v>394.33942128261322</v>
      </c>
      <c r="AK106" s="259">
        <v>0</v>
      </c>
      <c r="AL106" s="69"/>
      <c r="AM106" s="68"/>
      <c r="AO106" s="192" t="s">
        <v>6</v>
      </c>
      <c r="AP106" s="191" t="str">
        <f t="shared" si="64"/>
        <v/>
      </c>
      <c r="AQ106" s="191" t="str">
        <f t="shared" si="64"/>
        <v/>
      </c>
      <c r="AR106" s="191" t="str">
        <f t="shared" si="64"/>
        <v/>
      </c>
      <c r="AS106" s="191" t="str">
        <f t="shared" si="64"/>
        <v/>
      </c>
      <c r="AT106" s="191" t="str">
        <f t="shared" si="64"/>
        <v/>
      </c>
      <c r="AU106" s="191" t="str">
        <f t="shared" si="64"/>
        <v/>
      </c>
      <c r="AV106" s="191" t="str">
        <f t="shared" si="64"/>
        <v/>
      </c>
      <c r="AW106" s="191" t="str">
        <f t="shared" si="64"/>
        <v/>
      </c>
      <c r="AX106" s="191" t="str">
        <f t="shared" si="64"/>
        <v/>
      </c>
      <c r="AY106" s="191" t="str">
        <f t="shared" si="64"/>
        <v/>
      </c>
      <c r="AZ106" s="191" t="str">
        <f t="shared" si="64"/>
        <v/>
      </c>
      <c r="BA106" s="191" t="str">
        <f t="shared" si="64"/>
        <v/>
      </c>
      <c r="BB106" s="191" t="str">
        <f t="shared" si="64"/>
        <v/>
      </c>
      <c r="BC106" s="191" t="str">
        <f t="shared" si="64"/>
        <v/>
      </c>
      <c r="BD106" s="191" t="str">
        <f t="shared" si="64"/>
        <v/>
      </c>
      <c r="BE106" s="70"/>
      <c r="BG106" s="71" t="s">
        <v>6</v>
      </c>
      <c r="BH106" s="91" t="str">
        <f t="shared" si="65"/>
        <v/>
      </c>
      <c r="BI106" s="91" t="str">
        <f t="shared" si="65"/>
        <v/>
      </c>
      <c r="BJ106" s="91" t="str">
        <f t="shared" si="65"/>
        <v/>
      </c>
      <c r="BK106" s="91" t="str">
        <f t="shared" si="65"/>
        <v/>
      </c>
      <c r="BL106" s="91" t="str">
        <f t="shared" si="65"/>
        <v/>
      </c>
      <c r="BM106" s="91" t="str">
        <f t="shared" si="65"/>
        <v/>
      </c>
      <c r="BN106" s="91" t="str">
        <f t="shared" si="65"/>
        <v/>
      </c>
      <c r="BO106" s="91" t="str">
        <f t="shared" si="65"/>
        <v/>
      </c>
      <c r="BP106" s="91" t="str">
        <f t="shared" si="65"/>
        <v/>
      </c>
      <c r="BQ106" s="91" t="str">
        <f t="shared" si="65"/>
        <v/>
      </c>
      <c r="BR106" s="91" t="str">
        <f t="shared" si="65"/>
        <v/>
      </c>
      <c r="BS106" s="91" t="str">
        <f t="shared" si="65"/>
        <v/>
      </c>
      <c r="BT106" s="91" t="str">
        <f t="shared" si="65"/>
        <v/>
      </c>
      <c r="BU106" s="91" t="str">
        <f t="shared" si="65"/>
        <v/>
      </c>
      <c r="BV106" s="91" t="str">
        <f t="shared" si="65"/>
        <v/>
      </c>
    </row>
    <row r="107" spans="2:74" outlineLevel="2">
      <c r="B107" s="309"/>
      <c r="C107" s="53"/>
      <c r="D107" s="255" t="s">
        <v>7</v>
      </c>
      <c r="E107" s="256">
        <v>0</v>
      </c>
      <c r="F107" s="257">
        <v>70.1030620218541</v>
      </c>
      <c r="G107" s="257">
        <v>65.683713092949219</v>
      </c>
      <c r="H107" s="257">
        <v>54.491046399641419</v>
      </c>
      <c r="I107" s="257">
        <v>42.904441271654932</v>
      </c>
      <c r="J107" s="258">
        <v>38.268956173451137</v>
      </c>
      <c r="K107" s="258">
        <v>36.211910084905391</v>
      </c>
      <c r="L107" s="258">
        <v>34.04159312503625</v>
      </c>
      <c r="M107" s="258">
        <v>29.772486633978225</v>
      </c>
      <c r="N107" s="258">
        <v>24.300354795137295</v>
      </c>
      <c r="O107" s="258">
        <v>21.173767235642455</v>
      </c>
      <c r="P107" s="258">
        <v>19.140205495957204</v>
      </c>
      <c r="Q107" s="258">
        <v>12.653956590899279</v>
      </c>
      <c r="R107" s="258">
        <v>0</v>
      </c>
      <c r="S107" s="259">
        <v>0</v>
      </c>
      <c r="T107" s="69"/>
      <c r="U107" s="62"/>
      <c r="V107" s="255" t="s">
        <v>7</v>
      </c>
      <c r="W107" s="256">
        <v>0</v>
      </c>
      <c r="X107" s="257">
        <v>0</v>
      </c>
      <c r="Y107" s="257">
        <v>41.842879821107445</v>
      </c>
      <c r="Z107" s="257">
        <v>77.248165026110144</v>
      </c>
      <c r="AA107" s="257">
        <v>111.82546746722809</v>
      </c>
      <c r="AB107" s="258">
        <v>180.86391178522163</v>
      </c>
      <c r="AC107" s="258">
        <v>209.76988459760645</v>
      </c>
      <c r="AD107" s="258">
        <v>251.76663659375947</v>
      </c>
      <c r="AE107" s="258">
        <v>295.37238043804933</v>
      </c>
      <c r="AF107" s="258">
        <v>344.18704891336716</v>
      </c>
      <c r="AG107" s="258">
        <v>400</v>
      </c>
      <c r="AH107" s="258">
        <v>400</v>
      </c>
      <c r="AI107" s="258">
        <v>400</v>
      </c>
      <c r="AJ107" s="258">
        <v>400</v>
      </c>
      <c r="AK107" s="259">
        <v>0</v>
      </c>
      <c r="AL107" s="69"/>
      <c r="AM107" s="68"/>
      <c r="AO107" s="192" t="s">
        <v>7</v>
      </c>
      <c r="AP107" s="191" t="str">
        <f t="shared" si="64"/>
        <v/>
      </c>
      <c r="AQ107" s="191" t="str">
        <f t="shared" si="64"/>
        <v/>
      </c>
      <c r="AR107" s="191" t="str">
        <f t="shared" si="64"/>
        <v/>
      </c>
      <c r="AS107" s="191" t="str">
        <f t="shared" si="64"/>
        <v/>
      </c>
      <c r="AT107" s="191" t="str">
        <f t="shared" si="64"/>
        <v/>
      </c>
      <c r="AU107" s="191" t="str">
        <f t="shared" si="64"/>
        <v/>
      </c>
      <c r="AV107" s="191" t="str">
        <f t="shared" si="64"/>
        <v/>
      </c>
      <c r="AW107" s="191" t="str">
        <f t="shared" si="64"/>
        <v/>
      </c>
      <c r="AX107" s="191" t="str">
        <f t="shared" si="64"/>
        <v/>
      </c>
      <c r="AY107" s="191" t="str">
        <f t="shared" si="64"/>
        <v/>
      </c>
      <c r="AZ107" s="191" t="str">
        <f t="shared" si="64"/>
        <v/>
      </c>
      <c r="BA107" s="191" t="str">
        <f t="shared" si="64"/>
        <v/>
      </c>
      <c r="BB107" s="191" t="str">
        <f t="shared" si="64"/>
        <v/>
      </c>
      <c r="BC107" s="191" t="str">
        <f t="shared" si="64"/>
        <v/>
      </c>
      <c r="BD107" s="191" t="str">
        <f t="shared" si="64"/>
        <v/>
      </c>
      <c r="BE107" s="70"/>
      <c r="BG107" s="71" t="s">
        <v>7</v>
      </c>
      <c r="BH107" s="91" t="str">
        <f t="shared" si="65"/>
        <v/>
      </c>
      <c r="BI107" s="91" t="str">
        <f t="shared" si="65"/>
        <v/>
      </c>
      <c r="BJ107" s="91" t="str">
        <f t="shared" si="65"/>
        <v/>
      </c>
      <c r="BK107" s="91" t="str">
        <f t="shared" si="65"/>
        <v/>
      </c>
      <c r="BL107" s="91" t="str">
        <f t="shared" si="65"/>
        <v/>
      </c>
      <c r="BM107" s="91" t="str">
        <f t="shared" si="65"/>
        <v/>
      </c>
      <c r="BN107" s="91" t="str">
        <f t="shared" si="65"/>
        <v/>
      </c>
      <c r="BO107" s="91" t="str">
        <f t="shared" si="65"/>
        <v/>
      </c>
      <c r="BP107" s="91" t="str">
        <f t="shared" si="65"/>
        <v/>
      </c>
      <c r="BQ107" s="91" t="str">
        <f t="shared" si="65"/>
        <v/>
      </c>
      <c r="BR107" s="91" t="str">
        <f t="shared" si="65"/>
        <v/>
      </c>
      <c r="BS107" s="91" t="str">
        <f t="shared" si="65"/>
        <v/>
      </c>
      <c r="BT107" s="91" t="str">
        <f t="shared" si="65"/>
        <v/>
      </c>
      <c r="BU107" s="91" t="str">
        <f t="shared" si="65"/>
        <v/>
      </c>
      <c r="BV107" s="91" t="str">
        <f t="shared" si="65"/>
        <v/>
      </c>
    </row>
    <row r="108" spans="2:74" outlineLevel="2">
      <c r="B108" s="309"/>
      <c r="C108" s="53"/>
      <c r="D108" s="255" t="s">
        <v>8</v>
      </c>
      <c r="E108" s="256">
        <v>0</v>
      </c>
      <c r="F108" s="257">
        <v>102.39595758441908</v>
      </c>
      <c r="G108" s="257">
        <v>88.607887990004542</v>
      </c>
      <c r="H108" s="257">
        <v>74.639482489243292</v>
      </c>
      <c r="I108" s="257">
        <v>59.745769107753105</v>
      </c>
      <c r="J108" s="258">
        <v>53.459679268928944</v>
      </c>
      <c r="K108" s="258">
        <v>50.399852630496056</v>
      </c>
      <c r="L108" s="258">
        <v>47.186630454157367</v>
      </c>
      <c r="M108" s="258">
        <v>41.352187770329813</v>
      </c>
      <c r="N108" s="258">
        <v>36.164196895972616</v>
      </c>
      <c r="O108" s="258">
        <v>32.689741959964742</v>
      </c>
      <c r="P108" s="258">
        <v>29.420767763968268</v>
      </c>
      <c r="Q108" s="258">
        <v>17.859350109999731</v>
      </c>
      <c r="R108" s="258">
        <v>0</v>
      </c>
      <c r="S108" s="259">
        <v>0</v>
      </c>
      <c r="T108" s="69"/>
      <c r="U108" s="62"/>
      <c r="V108" s="255" t="s">
        <v>8</v>
      </c>
      <c r="W108" s="256">
        <v>0</v>
      </c>
      <c r="X108" s="257">
        <v>0</v>
      </c>
      <c r="Y108" s="257">
        <v>59.525756645264572</v>
      </c>
      <c r="Z108" s="257">
        <v>85.610383859882518</v>
      </c>
      <c r="AA108" s="257">
        <v>125.12988443899143</v>
      </c>
      <c r="AB108" s="258">
        <v>204.88754578776457</v>
      </c>
      <c r="AC108" s="258">
        <v>234.64875788834513</v>
      </c>
      <c r="AD108" s="258">
        <v>277.29114899916874</v>
      </c>
      <c r="AE108" s="258">
        <v>323.9974590845996</v>
      </c>
      <c r="AF108" s="258">
        <v>374.96323482357229</v>
      </c>
      <c r="AG108" s="258">
        <v>400</v>
      </c>
      <c r="AH108" s="258">
        <v>400</v>
      </c>
      <c r="AI108" s="258">
        <v>400</v>
      </c>
      <c r="AJ108" s="258">
        <v>400</v>
      </c>
      <c r="AK108" s="259">
        <v>0</v>
      </c>
      <c r="AL108" s="69"/>
      <c r="AM108" s="68"/>
      <c r="AO108" s="192" t="s">
        <v>8</v>
      </c>
      <c r="AP108" s="191" t="str">
        <f t="shared" si="64"/>
        <v/>
      </c>
      <c r="AQ108" s="191" t="str">
        <f t="shared" si="64"/>
        <v/>
      </c>
      <c r="AR108" s="191" t="str">
        <f t="shared" si="64"/>
        <v/>
      </c>
      <c r="AS108" s="191" t="str">
        <f t="shared" si="64"/>
        <v/>
      </c>
      <c r="AT108" s="191" t="str">
        <f t="shared" si="64"/>
        <v/>
      </c>
      <c r="AU108" s="191" t="str">
        <f t="shared" si="64"/>
        <v/>
      </c>
      <c r="AV108" s="191" t="str">
        <f t="shared" si="64"/>
        <v/>
      </c>
      <c r="AW108" s="191" t="str">
        <f t="shared" si="64"/>
        <v/>
      </c>
      <c r="AX108" s="191" t="str">
        <f t="shared" si="64"/>
        <v/>
      </c>
      <c r="AY108" s="191" t="str">
        <f t="shared" si="64"/>
        <v/>
      </c>
      <c r="AZ108" s="191" t="str">
        <f t="shared" si="64"/>
        <v/>
      </c>
      <c r="BA108" s="191" t="str">
        <f t="shared" si="64"/>
        <v/>
      </c>
      <c r="BB108" s="191" t="str">
        <f t="shared" si="64"/>
        <v/>
      </c>
      <c r="BC108" s="191" t="str">
        <f t="shared" si="64"/>
        <v/>
      </c>
      <c r="BD108" s="191" t="str">
        <f t="shared" si="64"/>
        <v/>
      </c>
      <c r="BE108" s="70"/>
      <c r="BG108" s="71" t="s">
        <v>8</v>
      </c>
      <c r="BH108" s="91" t="str">
        <f t="shared" si="65"/>
        <v/>
      </c>
      <c r="BI108" s="91" t="str">
        <f t="shared" si="65"/>
        <v/>
      </c>
      <c r="BJ108" s="91" t="str">
        <f t="shared" si="65"/>
        <v/>
      </c>
      <c r="BK108" s="91" t="str">
        <f t="shared" si="65"/>
        <v/>
      </c>
      <c r="BL108" s="91" t="str">
        <f t="shared" si="65"/>
        <v/>
      </c>
      <c r="BM108" s="91" t="str">
        <f t="shared" si="65"/>
        <v/>
      </c>
      <c r="BN108" s="91" t="str">
        <f t="shared" si="65"/>
        <v/>
      </c>
      <c r="BO108" s="91" t="str">
        <f t="shared" si="65"/>
        <v/>
      </c>
      <c r="BP108" s="91" t="str">
        <f t="shared" si="65"/>
        <v/>
      </c>
      <c r="BQ108" s="91" t="str">
        <f t="shared" si="65"/>
        <v/>
      </c>
      <c r="BR108" s="91" t="str">
        <f t="shared" si="65"/>
        <v/>
      </c>
      <c r="BS108" s="91" t="str">
        <f t="shared" si="65"/>
        <v/>
      </c>
      <c r="BT108" s="91" t="str">
        <f t="shared" si="65"/>
        <v/>
      </c>
      <c r="BU108" s="91" t="str">
        <f t="shared" si="65"/>
        <v/>
      </c>
      <c r="BV108" s="91" t="str">
        <f t="shared" si="65"/>
        <v/>
      </c>
    </row>
    <row r="109" spans="2:74" outlineLevel="2">
      <c r="B109" s="309"/>
      <c r="C109" s="53"/>
      <c r="D109" s="255" t="s">
        <v>9</v>
      </c>
      <c r="E109" s="256">
        <v>0</v>
      </c>
      <c r="F109" s="257">
        <v>141.97832105021178</v>
      </c>
      <c r="G109" s="257">
        <v>121.62040146759415</v>
      </c>
      <c r="H109" s="257">
        <v>103.90367087411227</v>
      </c>
      <c r="I109" s="257">
        <v>84.48223936043955</v>
      </c>
      <c r="J109" s="258">
        <v>75.872966201503303</v>
      </c>
      <c r="K109" s="258">
        <v>71.3515461114239</v>
      </c>
      <c r="L109" s="258">
        <v>66.607317164824863</v>
      </c>
      <c r="M109" s="258">
        <v>58.51271605917632</v>
      </c>
      <c r="N109" s="258">
        <v>51.710665327302699</v>
      </c>
      <c r="O109" s="258">
        <v>48.011239697733302</v>
      </c>
      <c r="P109" s="258">
        <v>40.304406902189712</v>
      </c>
      <c r="Q109" s="258">
        <v>24.167947752547381</v>
      </c>
      <c r="R109" s="258">
        <v>0</v>
      </c>
      <c r="S109" s="259">
        <v>0</v>
      </c>
      <c r="T109" s="69"/>
      <c r="U109" s="62"/>
      <c r="V109" s="255" t="s">
        <v>9</v>
      </c>
      <c r="W109" s="256">
        <v>0</v>
      </c>
      <c r="X109" s="257">
        <v>0</v>
      </c>
      <c r="Y109" s="257">
        <v>67.856687324972299</v>
      </c>
      <c r="Z109" s="257">
        <v>93.797447794572193</v>
      </c>
      <c r="AA109" s="257">
        <v>138.15961043952919</v>
      </c>
      <c r="AB109" s="258">
        <v>227.77082119639567</v>
      </c>
      <c r="AC109" s="258">
        <v>257.85454281473261</v>
      </c>
      <c r="AD109" s="258">
        <v>300.6231264322945</v>
      </c>
      <c r="AE109" s="258">
        <v>350.44755712906669</v>
      </c>
      <c r="AF109" s="258">
        <v>400</v>
      </c>
      <c r="AG109" s="258">
        <v>400</v>
      </c>
      <c r="AH109" s="258">
        <v>400</v>
      </c>
      <c r="AI109" s="258">
        <v>400</v>
      </c>
      <c r="AJ109" s="258">
        <v>400</v>
      </c>
      <c r="AK109" s="259">
        <v>0</v>
      </c>
      <c r="AL109" s="69"/>
      <c r="AM109" s="68"/>
      <c r="AO109" s="192" t="s">
        <v>9</v>
      </c>
      <c r="AP109" s="191" t="str">
        <f t="shared" si="64"/>
        <v/>
      </c>
      <c r="AQ109" s="191" t="str">
        <f t="shared" si="64"/>
        <v/>
      </c>
      <c r="AR109" s="191" t="str">
        <f t="shared" si="64"/>
        <v/>
      </c>
      <c r="AS109" s="191" t="str">
        <f t="shared" si="64"/>
        <v/>
      </c>
      <c r="AT109" s="191" t="str">
        <f t="shared" si="64"/>
        <v/>
      </c>
      <c r="AU109" s="191" t="str">
        <f t="shared" si="64"/>
        <v/>
      </c>
      <c r="AV109" s="191" t="str">
        <f t="shared" si="64"/>
        <v/>
      </c>
      <c r="AW109" s="191" t="str">
        <f t="shared" si="64"/>
        <v/>
      </c>
      <c r="AX109" s="191" t="str">
        <f t="shared" si="64"/>
        <v/>
      </c>
      <c r="AY109" s="191" t="str">
        <f t="shared" si="64"/>
        <v/>
      </c>
      <c r="AZ109" s="191" t="str">
        <f t="shared" si="64"/>
        <v/>
      </c>
      <c r="BA109" s="191" t="str">
        <f t="shared" si="64"/>
        <v/>
      </c>
      <c r="BB109" s="191" t="str">
        <f t="shared" si="64"/>
        <v/>
      </c>
      <c r="BC109" s="191" t="str">
        <f t="shared" si="64"/>
        <v/>
      </c>
      <c r="BD109" s="191" t="str">
        <f t="shared" si="64"/>
        <v/>
      </c>
      <c r="BE109" s="70"/>
      <c r="BG109" s="71" t="s">
        <v>9</v>
      </c>
      <c r="BH109" s="91" t="str">
        <f t="shared" si="65"/>
        <v/>
      </c>
      <c r="BI109" s="91" t="str">
        <f t="shared" si="65"/>
        <v/>
      </c>
      <c r="BJ109" s="91" t="str">
        <f t="shared" si="65"/>
        <v/>
      </c>
      <c r="BK109" s="91" t="str">
        <f t="shared" si="65"/>
        <v/>
      </c>
      <c r="BL109" s="91" t="str">
        <f t="shared" si="65"/>
        <v/>
      </c>
      <c r="BM109" s="91" t="str">
        <f t="shared" si="65"/>
        <v/>
      </c>
      <c r="BN109" s="91" t="str">
        <f t="shared" si="65"/>
        <v/>
      </c>
      <c r="BO109" s="91" t="str">
        <f t="shared" si="65"/>
        <v/>
      </c>
      <c r="BP109" s="91" t="str">
        <f t="shared" si="65"/>
        <v/>
      </c>
      <c r="BQ109" s="91" t="str">
        <f t="shared" si="65"/>
        <v/>
      </c>
      <c r="BR109" s="91" t="str">
        <f t="shared" si="65"/>
        <v/>
      </c>
      <c r="BS109" s="91" t="str">
        <f t="shared" si="65"/>
        <v/>
      </c>
      <c r="BT109" s="91" t="str">
        <f t="shared" si="65"/>
        <v/>
      </c>
      <c r="BU109" s="91" t="str">
        <f t="shared" si="65"/>
        <v/>
      </c>
      <c r="BV109" s="91" t="str">
        <f t="shared" si="65"/>
        <v/>
      </c>
    </row>
    <row r="110" spans="2:74" outlineLevel="2">
      <c r="B110" s="309"/>
      <c r="C110" s="53"/>
      <c r="D110" s="255" t="s">
        <v>10</v>
      </c>
      <c r="E110" s="256">
        <v>0</v>
      </c>
      <c r="F110" s="257">
        <v>180.34116487270674</v>
      </c>
      <c r="G110" s="257">
        <v>149.93055664440246</v>
      </c>
      <c r="H110" s="257">
        <v>129.77229419749168</v>
      </c>
      <c r="I110" s="257">
        <v>107.09565358775632</v>
      </c>
      <c r="J110" s="258">
        <v>96.582309476231828</v>
      </c>
      <c r="K110" s="258">
        <v>90.696873935604316</v>
      </c>
      <c r="L110" s="258">
        <v>84.506311428353442</v>
      </c>
      <c r="M110" s="258">
        <v>74.442535951907928</v>
      </c>
      <c r="N110" s="258">
        <v>71.284876410489971</v>
      </c>
      <c r="O110" s="258">
        <v>63.236140976624398</v>
      </c>
      <c r="P110" s="258">
        <v>52.896968135697293</v>
      </c>
      <c r="Q110" s="258">
        <v>31.474888472449344</v>
      </c>
      <c r="R110" s="258">
        <v>0</v>
      </c>
      <c r="S110" s="259">
        <v>0</v>
      </c>
      <c r="T110" s="69"/>
      <c r="U110" s="62"/>
      <c r="V110" s="255" t="s">
        <v>10</v>
      </c>
      <c r="W110" s="256">
        <v>0</v>
      </c>
      <c r="X110" s="257">
        <v>0</v>
      </c>
      <c r="Y110" s="257">
        <v>71.422745195719727</v>
      </c>
      <c r="Z110" s="257">
        <v>101.47025039676927</v>
      </c>
      <c r="AA110" s="257">
        <v>150.42161620315946</v>
      </c>
      <c r="AB110" s="258">
        <v>248.4960062711969</v>
      </c>
      <c r="AC110" s="258">
        <v>278.39121447324982</v>
      </c>
      <c r="AD110" s="258">
        <v>320.84003255215021</v>
      </c>
      <c r="AE110" s="258">
        <v>373.87514621009115</v>
      </c>
      <c r="AF110" s="258">
        <v>400</v>
      </c>
      <c r="AG110" s="258">
        <v>400</v>
      </c>
      <c r="AH110" s="258">
        <v>400</v>
      </c>
      <c r="AI110" s="258">
        <v>400</v>
      </c>
      <c r="AJ110" s="258">
        <v>400</v>
      </c>
      <c r="AK110" s="259">
        <v>0</v>
      </c>
      <c r="AL110" s="69"/>
      <c r="AM110" s="68"/>
      <c r="AO110" s="192" t="s">
        <v>10</v>
      </c>
      <c r="AP110" s="191" t="str">
        <f t="shared" si="64"/>
        <v/>
      </c>
      <c r="AQ110" s="191" t="str">
        <f t="shared" si="64"/>
        <v/>
      </c>
      <c r="AR110" s="191" t="str">
        <f t="shared" si="64"/>
        <v/>
      </c>
      <c r="AS110" s="191" t="str">
        <f t="shared" si="64"/>
        <v/>
      </c>
      <c r="AT110" s="191" t="str">
        <f t="shared" si="64"/>
        <v/>
      </c>
      <c r="AU110" s="191" t="str">
        <f t="shared" si="64"/>
        <v/>
      </c>
      <c r="AV110" s="191" t="str">
        <f t="shared" si="64"/>
        <v/>
      </c>
      <c r="AW110" s="191" t="str">
        <f t="shared" si="64"/>
        <v/>
      </c>
      <c r="AX110" s="191" t="str">
        <f t="shared" si="64"/>
        <v/>
      </c>
      <c r="AY110" s="191" t="str">
        <f t="shared" si="64"/>
        <v/>
      </c>
      <c r="AZ110" s="191" t="str">
        <f t="shared" si="64"/>
        <v/>
      </c>
      <c r="BA110" s="191" t="str">
        <f t="shared" si="64"/>
        <v/>
      </c>
      <c r="BB110" s="191" t="str">
        <f t="shared" si="64"/>
        <v/>
      </c>
      <c r="BC110" s="191" t="str">
        <f t="shared" si="64"/>
        <v/>
      </c>
      <c r="BD110" s="191" t="str">
        <f t="shared" si="64"/>
        <v/>
      </c>
      <c r="BE110" s="70"/>
      <c r="BG110" s="71" t="s">
        <v>10</v>
      </c>
      <c r="BH110" s="91" t="str">
        <f t="shared" si="65"/>
        <v/>
      </c>
      <c r="BI110" s="91" t="str">
        <f t="shared" si="65"/>
        <v/>
      </c>
      <c r="BJ110" s="91" t="str">
        <f t="shared" si="65"/>
        <v/>
      </c>
      <c r="BK110" s="91" t="str">
        <f t="shared" si="65"/>
        <v/>
      </c>
      <c r="BL110" s="91" t="str">
        <f t="shared" si="65"/>
        <v/>
      </c>
      <c r="BM110" s="91" t="str">
        <f t="shared" si="65"/>
        <v/>
      </c>
      <c r="BN110" s="91" t="str">
        <f t="shared" si="65"/>
        <v/>
      </c>
      <c r="BO110" s="91" t="str">
        <f t="shared" si="65"/>
        <v/>
      </c>
      <c r="BP110" s="91" t="str">
        <f t="shared" si="65"/>
        <v/>
      </c>
      <c r="BQ110" s="91" t="str">
        <f t="shared" si="65"/>
        <v/>
      </c>
      <c r="BR110" s="91" t="str">
        <f t="shared" si="65"/>
        <v/>
      </c>
      <c r="BS110" s="91" t="str">
        <f t="shared" si="65"/>
        <v/>
      </c>
      <c r="BT110" s="91" t="str">
        <f t="shared" si="65"/>
        <v/>
      </c>
      <c r="BU110" s="91" t="str">
        <f t="shared" si="65"/>
        <v/>
      </c>
      <c r="BV110" s="91" t="str">
        <f t="shared" si="65"/>
        <v/>
      </c>
    </row>
    <row r="111" spans="2:74" outlineLevel="2">
      <c r="B111" s="309"/>
      <c r="C111" s="53"/>
      <c r="D111" s="255" t="s">
        <v>11</v>
      </c>
      <c r="E111" s="256">
        <v>0</v>
      </c>
      <c r="F111" s="257">
        <v>210.39746672961334</v>
      </c>
      <c r="G111" s="257">
        <v>177.76901913475888</v>
      </c>
      <c r="H111" s="257">
        <v>155.73653261817822</v>
      </c>
      <c r="I111" s="257">
        <v>130.35201917293895</v>
      </c>
      <c r="J111" s="258">
        <v>118.09349512136183</v>
      </c>
      <c r="K111" s="258">
        <v>110.84569103093912</v>
      </c>
      <c r="L111" s="258">
        <v>103.18104975102392</v>
      </c>
      <c r="M111" s="258">
        <v>91.174419604070437</v>
      </c>
      <c r="N111" s="258">
        <v>95.032416880551423</v>
      </c>
      <c r="O111" s="258">
        <v>79.98837606648145</v>
      </c>
      <c r="P111" s="258">
        <v>67.289921854338132</v>
      </c>
      <c r="Q111" s="258">
        <v>39.582168947320589</v>
      </c>
      <c r="R111" s="258">
        <v>0</v>
      </c>
      <c r="S111" s="259">
        <v>0</v>
      </c>
      <c r="T111" s="69"/>
      <c r="U111" s="62"/>
      <c r="V111" s="255" t="s">
        <v>11</v>
      </c>
      <c r="W111" s="256">
        <v>0</v>
      </c>
      <c r="X111" s="257">
        <v>0</v>
      </c>
      <c r="Y111" s="257">
        <v>82.582525523640058</v>
      </c>
      <c r="Z111" s="257">
        <v>120.37055180710614</v>
      </c>
      <c r="AA111" s="257">
        <v>177.85334650598872</v>
      </c>
      <c r="AB111" s="258">
        <v>291.76030422043488</v>
      </c>
      <c r="AC111" s="258">
        <v>322.82753380481108</v>
      </c>
      <c r="AD111" s="258">
        <v>366.70072925284262</v>
      </c>
      <c r="AE111" s="258">
        <v>400</v>
      </c>
      <c r="AF111" s="258">
        <v>400</v>
      </c>
      <c r="AG111" s="258">
        <v>400</v>
      </c>
      <c r="AH111" s="258">
        <v>400</v>
      </c>
      <c r="AI111" s="258">
        <v>400</v>
      </c>
      <c r="AJ111" s="258">
        <v>400</v>
      </c>
      <c r="AK111" s="259">
        <v>0</v>
      </c>
      <c r="AL111" s="69"/>
      <c r="AM111" s="68"/>
      <c r="AO111" s="192" t="s">
        <v>11</v>
      </c>
      <c r="AP111" s="191" t="str">
        <f t="shared" si="64"/>
        <v/>
      </c>
      <c r="AQ111" s="191" t="str">
        <f t="shared" si="64"/>
        <v/>
      </c>
      <c r="AR111" s="191" t="str">
        <f t="shared" si="64"/>
        <v/>
      </c>
      <c r="AS111" s="191" t="str">
        <f t="shared" si="64"/>
        <v/>
      </c>
      <c r="AT111" s="191" t="str">
        <f t="shared" si="64"/>
        <v/>
      </c>
      <c r="AU111" s="191" t="str">
        <f t="shared" si="64"/>
        <v/>
      </c>
      <c r="AV111" s="191" t="str">
        <f t="shared" si="64"/>
        <v/>
      </c>
      <c r="AW111" s="191" t="str">
        <f t="shared" si="64"/>
        <v/>
      </c>
      <c r="AX111" s="191" t="str">
        <f t="shared" si="64"/>
        <v/>
      </c>
      <c r="AY111" s="191" t="str">
        <f t="shared" si="64"/>
        <v/>
      </c>
      <c r="AZ111" s="191" t="str">
        <f t="shared" si="64"/>
        <v/>
      </c>
      <c r="BA111" s="191" t="str">
        <f t="shared" si="64"/>
        <v/>
      </c>
      <c r="BB111" s="191" t="str">
        <f t="shared" si="64"/>
        <v/>
      </c>
      <c r="BC111" s="191" t="str">
        <f t="shared" si="64"/>
        <v/>
      </c>
      <c r="BD111" s="191" t="str">
        <f t="shared" si="64"/>
        <v/>
      </c>
      <c r="BE111" s="70"/>
      <c r="BG111" s="71" t="s">
        <v>11</v>
      </c>
      <c r="BH111" s="91" t="str">
        <f t="shared" si="65"/>
        <v/>
      </c>
      <c r="BI111" s="91" t="str">
        <f t="shared" si="65"/>
        <v/>
      </c>
      <c r="BJ111" s="91" t="str">
        <f t="shared" si="65"/>
        <v/>
      </c>
      <c r="BK111" s="91" t="str">
        <f t="shared" si="65"/>
        <v/>
      </c>
      <c r="BL111" s="91" t="str">
        <f t="shared" si="65"/>
        <v/>
      </c>
      <c r="BM111" s="91" t="str">
        <f t="shared" si="65"/>
        <v/>
      </c>
      <c r="BN111" s="91" t="str">
        <f t="shared" si="65"/>
        <v/>
      </c>
      <c r="BO111" s="91" t="str">
        <f t="shared" si="65"/>
        <v/>
      </c>
      <c r="BP111" s="91" t="str">
        <f t="shared" si="65"/>
        <v/>
      </c>
      <c r="BQ111" s="91" t="str">
        <f t="shared" si="65"/>
        <v/>
      </c>
      <c r="BR111" s="91" t="str">
        <f t="shared" si="65"/>
        <v/>
      </c>
      <c r="BS111" s="91" t="str">
        <f t="shared" si="65"/>
        <v/>
      </c>
      <c r="BT111" s="91" t="str">
        <f t="shared" si="65"/>
        <v/>
      </c>
      <c r="BU111" s="91" t="str">
        <f t="shared" si="65"/>
        <v/>
      </c>
      <c r="BV111" s="91" t="str">
        <f t="shared" si="65"/>
        <v/>
      </c>
    </row>
    <row r="112" spans="2:74" outlineLevel="2">
      <c r="B112" s="309"/>
      <c r="C112" s="53"/>
      <c r="D112" s="255" t="s">
        <v>12</v>
      </c>
      <c r="E112" s="256">
        <v>0</v>
      </c>
      <c r="F112" s="257">
        <v>266.90320197895431</v>
      </c>
      <c r="G112" s="257">
        <v>228.87405030850354</v>
      </c>
      <c r="H112" s="257">
        <v>202.75969781365237</v>
      </c>
      <c r="I112" s="257">
        <v>172.00821812957378</v>
      </c>
      <c r="J112" s="258">
        <v>156.60203916397867</v>
      </c>
      <c r="K112" s="258">
        <v>147.05074064685169</v>
      </c>
      <c r="L112" s="258">
        <v>136.86724618866887</v>
      </c>
      <c r="M112" s="258">
        <v>121.34873747824633</v>
      </c>
      <c r="N112" s="258">
        <v>122.86254939623768</v>
      </c>
      <c r="O112" s="258">
        <v>109.70730104407806</v>
      </c>
      <c r="P112" s="258">
        <v>83.188705496837315</v>
      </c>
      <c r="Q112" s="258">
        <v>48.213473987871396</v>
      </c>
      <c r="R112" s="258">
        <v>0</v>
      </c>
      <c r="S112" s="259">
        <v>0</v>
      </c>
      <c r="T112" s="69"/>
      <c r="U112" s="62"/>
      <c r="V112" s="255" t="s">
        <v>12</v>
      </c>
      <c r="W112" s="256">
        <v>0</v>
      </c>
      <c r="X112" s="257">
        <v>0</v>
      </c>
      <c r="Y112" s="257">
        <v>94.962822085265458</v>
      </c>
      <c r="Z112" s="257">
        <v>142.2205624511125</v>
      </c>
      <c r="AA112" s="257">
        <v>209.0074339382995</v>
      </c>
      <c r="AB112" s="258">
        <v>339.0033505365048</v>
      </c>
      <c r="AC112" s="258">
        <v>370.71962845412855</v>
      </c>
      <c r="AD112" s="258">
        <v>400</v>
      </c>
      <c r="AE112" s="258">
        <v>400</v>
      </c>
      <c r="AF112" s="258">
        <v>400</v>
      </c>
      <c r="AG112" s="258">
        <v>400</v>
      </c>
      <c r="AH112" s="258">
        <v>400</v>
      </c>
      <c r="AI112" s="258">
        <v>400</v>
      </c>
      <c r="AJ112" s="258">
        <v>400</v>
      </c>
      <c r="AK112" s="259">
        <v>0</v>
      </c>
      <c r="AL112" s="69"/>
      <c r="AM112" s="68"/>
      <c r="AO112" s="192" t="s">
        <v>12</v>
      </c>
      <c r="AP112" s="191" t="str">
        <f t="shared" si="64"/>
        <v/>
      </c>
      <c r="AQ112" s="191" t="str">
        <f t="shared" si="64"/>
        <v/>
      </c>
      <c r="AR112" s="191" t="str">
        <f t="shared" si="64"/>
        <v/>
      </c>
      <c r="AS112" s="191" t="str">
        <f t="shared" si="64"/>
        <v/>
      </c>
      <c r="AT112" s="191" t="str">
        <f t="shared" si="64"/>
        <v/>
      </c>
      <c r="AU112" s="191" t="str">
        <f t="shared" si="64"/>
        <v/>
      </c>
      <c r="AV112" s="191" t="str">
        <f t="shared" si="64"/>
        <v/>
      </c>
      <c r="AW112" s="191" t="str">
        <f t="shared" si="64"/>
        <v/>
      </c>
      <c r="AX112" s="191" t="str">
        <f t="shared" si="64"/>
        <v/>
      </c>
      <c r="AY112" s="191" t="str">
        <f t="shared" si="64"/>
        <v/>
      </c>
      <c r="AZ112" s="191" t="str">
        <f t="shared" si="64"/>
        <v/>
      </c>
      <c r="BA112" s="191" t="str">
        <f t="shared" si="64"/>
        <v/>
      </c>
      <c r="BB112" s="191" t="str">
        <f t="shared" si="64"/>
        <v/>
      </c>
      <c r="BC112" s="191" t="str">
        <f t="shared" si="64"/>
        <v/>
      </c>
      <c r="BD112" s="191" t="str">
        <f t="shared" si="64"/>
        <v/>
      </c>
      <c r="BE112" s="70"/>
      <c r="BG112" s="71" t="s">
        <v>12</v>
      </c>
      <c r="BH112" s="91" t="str">
        <f t="shared" si="65"/>
        <v/>
      </c>
      <c r="BI112" s="91" t="str">
        <f t="shared" si="65"/>
        <v/>
      </c>
      <c r="BJ112" s="91" t="str">
        <f t="shared" si="65"/>
        <v/>
      </c>
      <c r="BK112" s="91" t="str">
        <f t="shared" si="65"/>
        <v/>
      </c>
      <c r="BL112" s="91" t="str">
        <f t="shared" si="65"/>
        <v/>
      </c>
      <c r="BM112" s="91" t="str">
        <f t="shared" si="65"/>
        <v/>
      </c>
      <c r="BN112" s="91" t="str">
        <f t="shared" si="65"/>
        <v/>
      </c>
      <c r="BO112" s="91" t="str">
        <f t="shared" si="65"/>
        <v/>
      </c>
      <c r="BP112" s="91" t="str">
        <f t="shared" si="65"/>
        <v/>
      </c>
      <c r="BQ112" s="91" t="str">
        <f t="shared" si="65"/>
        <v/>
      </c>
      <c r="BR112" s="91" t="str">
        <f t="shared" si="65"/>
        <v/>
      </c>
      <c r="BS112" s="91" t="str">
        <f t="shared" si="65"/>
        <v/>
      </c>
      <c r="BT112" s="91" t="str">
        <f t="shared" si="65"/>
        <v/>
      </c>
      <c r="BU112" s="91" t="str">
        <f t="shared" si="65"/>
        <v/>
      </c>
      <c r="BV112" s="91" t="str">
        <f t="shared" si="65"/>
        <v/>
      </c>
    </row>
    <row r="113" spans="2:74" outlineLevel="2">
      <c r="B113" s="309"/>
      <c r="C113" s="53"/>
      <c r="D113" s="255" t="s">
        <v>13</v>
      </c>
      <c r="E113" s="256">
        <v>0</v>
      </c>
      <c r="F113" s="257">
        <v>266.90320197895431</v>
      </c>
      <c r="G113" s="257">
        <v>228.87405030850354</v>
      </c>
      <c r="H113" s="257">
        <v>202.75969781365237</v>
      </c>
      <c r="I113" s="257">
        <v>172.00821812957378</v>
      </c>
      <c r="J113" s="258">
        <v>156.60203916397867</v>
      </c>
      <c r="K113" s="258">
        <v>147.05074064685169</v>
      </c>
      <c r="L113" s="258">
        <v>136.86724618866887</v>
      </c>
      <c r="M113" s="258">
        <v>121.34873747824633</v>
      </c>
      <c r="N113" s="258">
        <v>122.86254939623768</v>
      </c>
      <c r="O113" s="258">
        <v>109.70730104407806</v>
      </c>
      <c r="P113" s="258">
        <v>83.188705496837315</v>
      </c>
      <c r="Q113" s="258">
        <v>48.213473987871396</v>
      </c>
      <c r="R113" s="258">
        <v>0</v>
      </c>
      <c r="S113" s="259">
        <v>0</v>
      </c>
      <c r="T113" s="69"/>
      <c r="U113" s="62"/>
      <c r="V113" s="255" t="s">
        <v>13</v>
      </c>
      <c r="W113" s="256">
        <v>0</v>
      </c>
      <c r="X113" s="257">
        <v>0</v>
      </c>
      <c r="Y113" s="257">
        <v>94.962822085265458</v>
      </c>
      <c r="Z113" s="257">
        <v>142.2205624511125</v>
      </c>
      <c r="AA113" s="257">
        <v>209.0074339382995</v>
      </c>
      <c r="AB113" s="258">
        <v>339.0033505365048</v>
      </c>
      <c r="AC113" s="258">
        <v>370.71962845412855</v>
      </c>
      <c r="AD113" s="258">
        <v>400</v>
      </c>
      <c r="AE113" s="258">
        <v>400</v>
      </c>
      <c r="AF113" s="258">
        <v>400</v>
      </c>
      <c r="AG113" s="258">
        <v>400</v>
      </c>
      <c r="AH113" s="258">
        <v>400</v>
      </c>
      <c r="AI113" s="258">
        <v>400</v>
      </c>
      <c r="AJ113" s="258">
        <v>400</v>
      </c>
      <c r="AK113" s="259">
        <v>0</v>
      </c>
      <c r="AL113" s="69"/>
      <c r="AM113" s="68"/>
      <c r="AO113" s="192" t="s">
        <v>13</v>
      </c>
      <c r="AP113" s="191" t="str">
        <f t="shared" si="64"/>
        <v/>
      </c>
      <c r="AQ113" s="191" t="str">
        <f t="shared" si="64"/>
        <v/>
      </c>
      <c r="AR113" s="191" t="str">
        <f t="shared" si="64"/>
        <v/>
      </c>
      <c r="AS113" s="191" t="str">
        <f t="shared" si="64"/>
        <v/>
      </c>
      <c r="AT113" s="191" t="str">
        <f t="shared" si="64"/>
        <v/>
      </c>
      <c r="AU113" s="191" t="str">
        <f t="shared" si="64"/>
        <v/>
      </c>
      <c r="AV113" s="191" t="str">
        <f t="shared" si="64"/>
        <v/>
      </c>
      <c r="AW113" s="191" t="str">
        <f t="shared" si="64"/>
        <v/>
      </c>
      <c r="AX113" s="191" t="str">
        <f t="shared" si="64"/>
        <v/>
      </c>
      <c r="AY113" s="191" t="str">
        <f t="shared" si="64"/>
        <v/>
      </c>
      <c r="AZ113" s="191" t="str">
        <f t="shared" si="64"/>
        <v/>
      </c>
      <c r="BA113" s="191" t="str">
        <f t="shared" si="64"/>
        <v/>
      </c>
      <c r="BB113" s="191" t="str">
        <f t="shared" si="64"/>
        <v/>
      </c>
      <c r="BC113" s="191" t="str">
        <f t="shared" si="64"/>
        <v/>
      </c>
      <c r="BD113" s="191" t="str">
        <f t="shared" si="64"/>
        <v/>
      </c>
      <c r="BE113" s="70"/>
      <c r="BG113" s="71" t="s">
        <v>13</v>
      </c>
      <c r="BH113" s="91" t="str">
        <f t="shared" si="65"/>
        <v/>
      </c>
      <c r="BI113" s="91" t="str">
        <f t="shared" si="65"/>
        <v/>
      </c>
      <c r="BJ113" s="91" t="str">
        <f t="shared" si="65"/>
        <v/>
      </c>
      <c r="BK113" s="91" t="str">
        <f t="shared" si="65"/>
        <v/>
      </c>
      <c r="BL113" s="91" t="str">
        <f t="shared" si="65"/>
        <v/>
      </c>
      <c r="BM113" s="91" t="str">
        <f t="shared" si="65"/>
        <v/>
      </c>
      <c r="BN113" s="91" t="str">
        <f t="shared" si="65"/>
        <v/>
      </c>
      <c r="BO113" s="91" t="str">
        <f t="shared" si="65"/>
        <v/>
      </c>
      <c r="BP113" s="91" t="str">
        <f t="shared" si="65"/>
        <v/>
      </c>
      <c r="BQ113" s="91" t="str">
        <f t="shared" si="65"/>
        <v/>
      </c>
      <c r="BR113" s="91" t="str">
        <f t="shared" si="65"/>
        <v/>
      </c>
      <c r="BS113" s="91" t="str">
        <f t="shared" si="65"/>
        <v/>
      </c>
      <c r="BT113" s="91" t="str">
        <f t="shared" si="65"/>
        <v/>
      </c>
      <c r="BU113" s="91" t="str">
        <f t="shared" si="65"/>
        <v/>
      </c>
      <c r="BV113" s="91" t="str">
        <f t="shared" si="65"/>
        <v/>
      </c>
    </row>
    <row r="114" spans="2:74" outlineLevel="2">
      <c r="B114" s="309"/>
      <c r="C114" s="53"/>
      <c r="D114" s="255" t="s">
        <v>14</v>
      </c>
      <c r="E114" s="256">
        <v>0</v>
      </c>
      <c r="F114" s="257">
        <v>266.90320197895431</v>
      </c>
      <c r="G114" s="257">
        <v>228.87405030850354</v>
      </c>
      <c r="H114" s="257">
        <v>202.75969781365237</v>
      </c>
      <c r="I114" s="257">
        <v>172.00821812957378</v>
      </c>
      <c r="J114" s="258">
        <v>156.60203916397867</v>
      </c>
      <c r="K114" s="258">
        <v>147.05074064685169</v>
      </c>
      <c r="L114" s="258">
        <v>136.86724618866887</v>
      </c>
      <c r="M114" s="258">
        <v>121.34873747824633</v>
      </c>
      <c r="N114" s="258">
        <v>122.86254939623768</v>
      </c>
      <c r="O114" s="258">
        <v>109.70730104407806</v>
      </c>
      <c r="P114" s="258">
        <v>83.188705496837315</v>
      </c>
      <c r="Q114" s="258">
        <v>48.213473987871396</v>
      </c>
      <c r="R114" s="258">
        <v>0</v>
      </c>
      <c r="S114" s="259">
        <v>0</v>
      </c>
      <c r="T114" s="69"/>
      <c r="U114" s="62"/>
      <c r="V114" s="255" t="s">
        <v>14</v>
      </c>
      <c r="W114" s="256">
        <v>0</v>
      </c>
      <c r="X114" s="257">
        <v>0</v>
      </c>
      <c r="Y114" s="257">
        <v>94.962822085265458</v>
      </c>
      <c r="Z114" s="257">
        <v>142.2205624511125</v>
      </c>
      <c r="AA114" s="257">
        <v>209.0074339382995</v>
      </c>
      <c r="AB114" s="258">
        <v>339.0033505365048</v>
      </c>
      <c r="AC114" s="258">
        <v>370.71962845412855</v>
      </c>
      <c r="AD114" s="258">
        <v>381.38503569823689</v>
      </c>
      <c r="AE114" s="258">
        <v>381.38503569823689</v>
      </c>
      <c r="AF114" s="258">
        <v>381.38503569823689</v>
      </c>
      <c r="AG114" s="258">
        <v>381.38503569823689</v>
      </c>
      <c r="AH114" s="258">
        <v>381.38503569823689</v>
      </c>
      <c r="AI114" s="258">
        <v>381.38503569823689</v>
      </c>
      <c r="AJ114" s="258">
        <v>381.38503569823689</v>
      </c>
      <c r="AK114" s="259">
        <v>0</v>
      </c>
      <c r="AL114" s="69"/>
      <c r="AM114" s="68"/>
      <c r="AO114" s="192" t="s">
        <v>14</v>
      </c>
      <c r="AP114" s="191" t="str">
        <f t="shared" si="64"/>
        <v/>
      </c>
      <c r="AQ114" s="191" t="str">
        <f t="shared" si="64"/>
        <v/>
      </c>
      <c r="AR114" s="191" t="str">
        <f t="shared" si="64"/>
        <v/>
      </c>
      <c r="AS114" s="191" t="str">
        <f t="shared" si="64"/>
        <v/>
      </c>
      <c r="AT114" s="191" t="str">
        <f t="shared" si="64"/>
        <v/>
      </c>
      <c r="AU114" s="191" t="str">
        <f t="shared" si="64"/>
        <v/>
      </c>
      <c r="AV114" s="191" t="str">
        <f t="shared" si="64"/>
        <v/>
      </c>
      <c r="AW114" s="191" t="str">
        <f t="shared" si="64"/>
        <v/>
      </c>
      <c r="AX114" s="191" t="str">
        <f t="shared" si="64"/>
        <v/>
      </c>
      <c r="AY114" s="191" t="str">
        <f t="shared" si="64"/>
        <v/>
      </c>
      <c r="AZ114" s="191" t="str">
        <f t="shared" si="64"/>
        <v/>
      </c>
      <c r="BA114" s="191" t="str">
        <f t="shared" si="64"/>
        <v/>
      </c>
      <c r="BB114" s="191" t="str">
        <f t="shared" si="64"/>
        <v/>
      </c>
      <c r="BC114" s="191" t="str">
        <f t="shared" si="64"/>
        <v/>
      </c>
      <c r="BD114" s="191" t="str">
        <f t="shared" si="64"/>
        <v/>
      </c>
      <c r="BE114" s="70"/>
      <c r="BG114" s="71" t="s">
        <v>14</v>
      </c>
      <c r="BH114" s="91" t="str">
        <f t="shared" si="65"/>
        <v/>
      </c>
      <c r="BI114" s="91" t="str">
        <f t="shared" si="65"/>
        <v/>
      </c>
      <c r="BJ114" s="91" t="str">
        <f t="shared" si="65"/>
        <v/>
      </c>
      <c r="BK114" s="91" t="str">
        <f t="shared" si="65"/>
        <v/>
      </c>
      <c r="BL114" s="91" t="str">
        <f t="shared" si="65"/>
        <v/>
      </c>
      <c r="BM114" s="91" t="str">
        <f t="shared" si="65"/>
        <v/>
      </c>
      <c r="BN114" s="91" t="str">
        <f t="shared" si="65"/>
        <v/>
      </c>
      <c r="BO114" s="91" t="str">
        <f t="shared" si="65"/>
        <v/>
      </c>
      <c r="BP114" s="91" t="str">
        <f t="shared" si="65"/>
        <v/>
      </c>
      <c r="BQ114" s="91" t="str">
        <f t="shared" si="65"/>
        <v/>
      </c>
      <c r="BR114" s="91" t="str">
        <f t="shared" si="65"/>
        <v/>
      </c>
      <c r="BS114" s="91" t="str">
        <f t="shared" si="65"/>
        <v/>
      </c>
      <c r="BT114" s="91" t="str">
        <f t="shared" si="65"/>
        <v/>
      </c>
      <c r="BU114" s="91" t="str">
        <f t="shared" si="65"/>
        <v/>
      </c>
      <c r="BV114" s="91" t="str">
        <f t="shared" si="65"/>
        <v/>
      </c>
    </row>
    <row r="115" spans="2:74" outlineLevel="2">
      <c r="B115" s="309"/>
      <c r="C115" s="53"/>
      <c r="D115" s="255" t="s">
        <v>15</v>
      </c>
      <c r="E115" s="256">
        <v>0</v>
      </c>
      <c r="F115" s="257">
        <v>213.52256158316345</v>
      </c>
      <c r="G115" s="257">
        <v>183.09924024680285</v>
      </c>
      <c r="H115" s="257">
        <v>162.2077582509219</v>
      </c>
      <c r="I115" s="257">
        <v>137.60657450365903</v>
      </c>
      <c r="J115" s="258">
        <v>125.28163133118295</v>
      </c>
      <c r="K115" s="258">
        <v>117.64059251748137</v>
      </c>
      <c r="L115" s="258">
        <v>109.49379695093511</v>
      </c>
      <c r="M115" s="258">
        <v>97.078989982597079</v>
      </c>
      <c r="N115" s="258">
        <v>109.70730104407806</v>
      </c>
      <c r="O115" s="258">
        <v>87.765840835262452</v>
      </c>
      <c r="P115" s="258">
        <v>66.550964397469855</v>
      </c>
      <c r="Q115" s="258">
        <v>38.570779190297117</v>
      </c>
      <c r="R115" s="258">
        <v>0</v>
      </c>
      <c r="S115" s="259">
        <v>0</v>
      </c>
      <c r="T115" s="69"/>
      <c r="U115" s="62"/>
      <c r="V115" s="255" t="s">
        <v>15</v>
      </c>
      <c r="W115" s="256">
        <v>0</v>
      </c>
      <c r="X115" s="257">
        <v>0</v>
      </c>
      <c r="Y115" s="257">
        <v>75.970257668212369</v>
      </c>
      <c r="Z115" s="257">
        <v>113.77644996089001</v>
      </c>
      <c r="AA115" s="257">
        <v>167.20594715063962</v>
      </c>
      <c r="AB115" s="258">
        <v>271.20268042920384</v>
      </c>
      <c r="AC115" s="258">
        <v>296.57570276330284</v>
      </c>
      <c r="AD115" s="258">
        <v>332.41071725333717</v>
      </c>
      <c r="AE115" s="258">
        <v>361.81361349331632</v>
      </c>
      <c r="AF115" s="258">
        <v>361.81361349331632</v>
      </c>
      <c r="AG115" s="258">
        <v>361.81361349331632</v>
      </c>
      <c r="AH115" s="258">
        <v>361.81361349331632</v>
      </c>
      <c r="AI115" s="258">
        <v>361.81361349331632</v>
      </c>
      <c r="AJ115" s="258">
        <v>361.81361349331632</v>
      </c>
      <c r="AK115" s="259">
        <v>0</v>
      </c>
      <c r="AL115" s="69"/>
      <c r="AM115" s="68"/>
      <c r="AO115" s="192" t="s">
        <v>15</v>
      </c>
      <c r="AP115" s="191" t="str">
        <f t="shared" si="64"/>
        <v/>
      </c>
      <c r="AQ115" s="191" t="str">
        <f t="shared" si="64"/>
        <v/>
      </c>
      <c r="AR115" s="191" t="str">
        <f t="shared" si="64"/>
        <v/>
      </c>
      <c r="AS115" s="191" t="str">
        <f t="shared" si="64"/>
        <v/>
      </c>
      <c r="AT115" s="191" t="str">
        <f t="shared" si="64"/>
        <v/>
      </c>
      <c r="AU115" s="191" t="str">
        <f t="shared" si="64"/>
        <v/>
      </c>
      <c r="AV115" s="191" t="str">
        <f t="shared" si="64"/>
        <v/>
      </c>
      <c r="AW115" s="191" t="str">
        <f t="shared" si="64"/>
        <v/>
      </c>
      <c r="AX115" s="191" t="str">
        <f t="shared" si="64"/>
        <v/>
      </c>
      <c r="AY115" s="191" t="str">
        <f t="shared" si="64"/>
        <v/>
      </c>
      <c r="AZ115" s="191" t="str">
        <f t="shared" si="64"/>
        <v/>
      </c>
      <c r="BA115" s="191" t="str">
        <f t="shared" si="64"/>
        <v/>
      </c>
      <c r="BB115" s="191" t="str">
        <f t="shared" si="64"/>
        <v/>
      </c>
      <c r="BC115" s="191" t="str">
        <f t="shared" si="64"/>
        <v/>
      </c>
      <c r="BD115" s="191" t="str">
        <f t="shared" si="64"/>
        <v/>
      </c>
      <c r="BE115" s="70"/>
      <c r="BG115" s="71" t="s">
        <v>15</v>
      </c>
      <c r="BH115" s="91" t="str">
        <f t="shared" si="65"/>
        <v/>
      </c>
      <c r="BI115" s="91" t="str">
        <f t="shared" si="65"/>
        <v/>
      </c>
      <c r="BJ115" s="91" t="str">
        <f t="shared" si="65"/>
        <v/>
      </c>
      <c r="BK115" s="91" t="str">
        <f t="shared" si="65"/>
        <v/>
      </c>
      <c r="BL115" s="91" t="str">
        <f t="shared" si="65"/>
        <v/>
      </c>
      <c r="BM115" s="91" t="str">
        <f t="shared" si="65"/>
        <v/>
      </c>
      <c r="BN115" s="91" t="str">
        <f t="shared" si="65"/>
        <v/>
      </c>
      <c r="BO115" s="91" t="str">
        <f t="shared" si="65"/>
        <v/>
      </c>
      <c r="BP115" s="91" t="str">
        <f t="shared" si="65"/>
        <v/>
      </c>
      <c r="BQ115" s="91" t="str">
        <f t="shared" si="65"/>
        <v/>
      </c>
      <c r="BR115" s="91" t="str">
        <f t="shared" si="65"/>
        <v/>
      </c>
      <c r="BS115" s="91" t="str">
        <f t="shared" si="65"/>
        <v/>
      </c>
      <c r="BT115" s="91" t="str">
        <f t="shared" si="65"/>
        <v/>
      </c>
      <c r="BU115" s="91" t="str">
        <f t="shared" si="65"/>
        <v/>
      </c>
      <c r="BV115" s="91" t="str">
        <f t="shared" si="65"/>
        <v/>
      </c>
    </row>
    <row r="116" spans="2:74" outlineLevel="2">
      <c r="B116" s="309"/>
      <c r="C116" s="53"/>
      <c r="D116" s="255" t="s">
        <v>16</v>
      </c>
      <c r="E116" s="256">
        <v>0</v>
      </c>
      <c r="F116" s="257">
        <v>186.83224138526802</v>
      </c>
      <c r="G116" s="257">
        <v>160.21183521595248</v>
      </c>
      <c r="H116" s="257">
        <v>141.93178846955664</v>
      </c>
      <c r="I116" s="257">
        <v>120.40575269070163</v>
      </c>
      <c r="J116" s="260">
        <v>109.62142741478506</v>
      </c>
      <c r="K116" s="260">
        <v>102.93551845279617</v>
      </c>
      <c r="L116" s="260">
        <v>95.807072332068202</v>
      </c>
      <c r="M116" s="260">
        <v>84.944116234772423</v>
      </c>
      <c r="N116" s="260">
        <v>95.993888413568286</v>
      </c>
      <c r="O116" s="260">
        <v>76.795110730854645</v>
      </c>
      <c r="P116" s="260">
        <v>58.232093847786118</v>
      </c>
      <c r="Q116" s="260">
        <v>33.749431791509977</v>
      </c>
      <c r="R116" s="260">
        <v>0</v>
      </c>
      <c r="S116" s="261">
        <v>0</v>
      </c>
      <c r="T116" s="69"/>
      <c r="U116" s="62"/>
      <c r="V116" s="255" t="s">
        <v>16</v>
      </c>
      <c r="W116" s="256">
        <v>0</v>
      </c>
      <c r="X116" s="257">
        <v>0</v>
      </c>
      <c r="Y116" s="257">
        <v>66.473975459685818</v>
      </c>
      <c r="Z116" s="257">
        <v>99.554393715778744</v>
      </c>
      <c r="AA116" s="257">
        <v>146.30520375680965</v>
      </c>
      <c r="AB116" s="260">
        <v>237.30234537555333</v>
      </c>
      <c r="AC116" s="260">
        <v>259.50373991788996</v>
      </c>
      <c r="AD116" s="260">
        <v>290.85937759666996</v>
      </c>
      <c r="AE116" s="260">
        <v>334.72454355638274</v>
      </c>
      <c r="AF116" s="260">
        <v>341.12114616897668</v>
      </c>
      <c r="AG116" s="260">
        <v>341.12114616897668</v>
      </c>
      <c r="AH116" s="260">
        <v>341.12114616897668</v>
      </c>
      <c r="AI116" s="260">
        <v>341.12114616897668</v>
      </c>
      <c r="AJ116" s="260">
        <v>341.12114616897668</v>
      </c>
      <c r="AK116" s="261">
        <v>0</v>
      </c>
      <c r="AL116" s="69"/>
      <c r="AM116" s="68"/>
      <c r="AO116" s="192" t="s">
        <v>16</v>
      </c>
      <c r="AP116" s="191" t="str">
        <f t="shared" si="64"/>
        <v/>
      </c>
      <c r="AQ116" s="191" t="str">
        <f t="shared" si="64"/>
        <v/>
      </c>
      <c r="AR116" s="191" t="str">
        <f t="shared" si="64"/>
        <v/>
      </c>
      <c r="AS116" s="191" t="str">
        <f t="shared" si="64"/>
        <v/>
      </c>
      <c r="AT116" s="191" t="str">
        <f t="shared" si="64"/>
        <v/>
      </c>
      <c r="AU116" s="191" t="str">
        <f t="shared" si="64"/>
        <v/>
      </c>
      <c r="AV116" s="191" t="str">
        <f t="shared" si="64"/>
        <v/>
      </c>
      <c r="AW116" s="191" t="str">
        <f t="shared" si="64"/>
        <v/>
      </c>
      <c r="AX116" s="191" t="str">
        <f t="shared" si="64"/>
        <v/>
      </c>
      <c r="AY116" s="191" t="str">
        <f t="shared" si="64"/>
        <v/>
      </c>
      <c r="AZ116" s="191" t="str">
        <f t="shared" si="64"/>
        <v/>
      </c>
      <c r="BA116" s="191" t="str">
        <f t="shared" si="64"/>
        <v/>
      </c>
      <c r="BB116" s="191" t="str">
        <f t="shared" si="64"/>
        <v/>
      </c>
      <c r="BC116" s="191" t="str">
        <f t="shared" si="64"/>
        <v/>
      </c>
      <c r="BD116" s="191" t="str">
        <f t="shared" si="64"/>
        <v/>
      </c>
      <c r="BE116" s="70"/>
      <c r="BG116" s="71" t="s">
        <v>16</v>
      </c>
      <c r="BH116" s="91" t="str">
        <f t="shared" si="65"/>
        <v/>
      </c>
      <c r="BI116" s="91" t="str">
        <f t="shared" si="65"/>
        <v/>
      </c>
      <c r="BJ116" s="91" t="str">
        <f t="shared" si="65"/>
        <v/>
      </c>
      <c r="BK116" s="91" t="str">
        <f t="shared" si="65"/>
        <v/>
      </c>
      <c r="BL116" s="91" t="str">
        <f t="shared" si="65"/>
        <v/>
      </c>
      <c r="BM116" s="91" t="str">
        <f t="shared" si="65"/>
        <v/>
      </c>
      <c r="BN116" s="91" t="str">
        <f t="shared" si="65"/>
        <v/>
      </c>
      <c r="BO116" s="91" t="str">
        <f t="shared" si="65"/>
        <v/>
      </c>
      <c r="BP116" s="91" t="str">
        <f t="shared" si="65"/>
        <v/>
      </c>
      <c r="BQ116" s="91" t="str">
        <f t="shared" si="65"/>
        <v/>
      </c>
      <c r="BR116" s="91" t="str">
        <f t="shared" si="65"/>
        <v/>
      </c>
      <c r="BS116" s="91" t="str">
        <f t="shared" si="65"/>
        <v/>
      </c>
      <c r="BT116" s="91" t="str">
        <f t="shared" si="65"/>
        <v/>
      </c>
      <c r="BU116" s="91" t="str">
        <f t="shared" si="65"/>
        <v/>
      </c>
      <c r="BV116" s="91" t="str">
        <f t="shared" si="65"/>
        <v/>
      </c>
    </row>
    <row r="117" spans="2:74" outlineLevel="2">
      <c r="B117" s="309"/>
      <c r="C117" s="53"/>
      <c r="D117" s="255" t="s">
        <v>17</v>
      </c>
      <c r="E117" s="256">
        <v>0</v>
      </c>
      <c r="F117" s="257">
        <v>139.01047571263967</v>
      </c>
      <c r="G117" s="257">
        <v>134.96162690547541</v>
      </c>
      <c r="H117" s="257">
        <v>114.42578847075447</v>
      </c>
      <c r="I117" s="257">
        <v>93.889950036033554</v>
      </c>
      <c r="J117" s="260">
        <v>87.936732627976539</v>
      </c>
      <c r="K117" s="260">
        <v>81.983515219919539</v>
      </c>
      <c r="L117" s="260">
        <v>76.030297811862539</v>
      </c>
      <c r="M117" s="260">
        <v>67.502160761028335</v>
      </c>
      <c r="N117" s="260">
        <v>58.974023710194082</v>
      </c>
      <c r="O117" s="260">
        <v>58.080418577138879</v>
      </c>
      <c r="P117" s="260">
        <v>49.913223298102388</v>
      </c>
      <c r="Q117" s="260">
        <v>28.928084392722837</v>
      </c>
      <c r="R117" s="260">
        <v>0</v>
      </c>
      <c r="S117" s="261">
        <v>0</v>
      </c>
      <c r="T117" s="69"/>
      <c r="U117" s="62"/>
      <c r="V117" s="255" t="s">
        <v>17</v>
      </c>
      <c r="W117" s="256">
        <v>0</v>
      </c>
      <c r="X117" s="257">
        <v>0</v>
      </c>
      <c r="Y117" s="257">
        <v>56.977693251159273</v>
      </c>
      <c r="Z117" s="257">
        <v>85.332337470667497</v>
      </c>
      <c r="AA117" s="257">
        <v>125.40446036297969</v>
      </c>
      <c r="AB117" s="260">
        <v>203.40201032190288</v>
      </c>
      <c r="AC117" s="260">
        <v>222.43177707247713</v>
      </c>
      <c r="AD117" s="260">
        <v>249.30803794000283</v>
      </c>
      <c r="AE117" s="260">
        <v>286.90675161975662</v>
      </c>
      <c r="AF117" s="260">
        <v>319.08961408698622</v>
      </c>
      <c r="AG117" s="260">
        <v>319.08961408698622</v>
      </c>
      <c r="AH117" s="260">
        <v>319.08961408698622</v>
      </c>
      <c r="AI117" s="260">
        <v>319.08961408698622</v>
      </c>
      <c r="AJ117" s="260">
        <v>319.08961408698622</v>
      </c>
      <c r="AK117" s="261">
        <v>0</v>
      </c>
      <c r="AL117" s="69"/>
      <c r="AM117" s="68"/>
      <c r="AO117" s="192" t="s">
        <v>17</v>
      </c>
      <c r="AP117" s="191" t="str">
        <f t="shared" ref="AP117:BD118" si="66">IF(E117-E208&lt;0,"abnormal","")</f>
        <v/>
      </c>
      <c r="AQ117" s="191" t="str">
        <f t="shared" si="66"/>
        <v/>
      </c>
      <c r="AR117" s="191" t="str">
        <f t="shared" si="66"/>
        <v/>
      </c>
      <c r="AS117" s="191" t="str">
        <f t="shared" si="66"/>
        <v/>
      </c>
      <c r="AT117" s="191" t="str">
        <f t="shared" si="66"/>
        <v/>
      </c>
      <c r="AU117" s="191" t="str">
        <f t="shared" si="66"/>
        <v/>
      </c>
      <c r="AV117" s="191" t="str">
        <f t="shared" si="66"/>
        <v/>
      </c>
      <c r="AW117" s="191" t="str">
        <f t="shared" si="66"/>
        <v/>
      </c>
      <c r="AX117" s="191" t="str">
        <f t="shared" si="66"/>
        <v/>
      </c>
      <c r="AY117" s="191" t="str">
        <f t="shared" si="66"/>
        <v/>
      </c>
      <c r="AZ117" s="191" t="str">
        <f t="shared" si="66"/>
        <v/>
      </c>
      <c r="BA117" s="191" t="str">
        <f t="shared" si="66"/>
        <v/>
      </c>
      <c r="BB117" s="191" t="str">
        <f t="shared" si="66"/>
        <v/>
      </c>
      <c r="BC117" s="191" t="str">
        <f t="shared" si="66"/>
        <v/>
      </c>
      <c r="BD117" s="191" t="str">
        <f t="shared" si="66"/>
        <v/>
      </c>
      <c r="BE117" s="70"/>
      <c r="BG117" s="71" t="s">
        <v>17</v>
      </c>
      <c r="BH117" s="91" t="str">
        <f t="shared" ref="BH117:BV118" si="67">IF(W117-W208&lt;0,"abnormal","")</f>
        <v/>
      </c>
      <c r="BI117" s="91" t="str">
        <f t="shared" si="67"/>
        <v/>
      </c>
      <c r="BJ117" s="91" t="str">
        <f t="shared" si="67"/>
        <v/>
      </c>
      <c r="BK117" s="91" t="str">
        <f t="shared" si="67"/>
        <v/>
      </c>
      <c r="BL117" s="91" t="str">
        <f t="shared" si="67"/>
        <v/>
      </c>
      <c r="BM117" s="91" t="str">
        <f t="shared" si="67"/>
        <v/>
      </c>
      <c r="BN117" s="91" t="str">
        <f t="shared" si="67"/>
        <v/>
      </c>
      <c r="BO117" s="91" t="str">
        <f t="shared" si="67"/>
        <v/>
      </c>
      <c r="BP117" s="91" t="str">
        <f t="shared" si="67"/>
        <v/>
      </c>
      <c r="BQ117" s="91" t="str">
        <f t="shared" si="67"/>
        <v/>
      </c>
      <c r="BR117" s="91" t="str">
        <f t="shared" si="67"/>
        <v/>
      </c>
      <c r="BS117" s="91" t="str">
        <f t="shared" si="67"/>
        <v/>
      </c>
      <c r="BT117" s="91" t="str">
        <f t="shared" si="67"/>
        <v/>
      </c>
      <c r="BU117" s="91" t="str">
        <f t="shared" si="67"/>
        <v/>
      </c>
      <c r="BV117" s="91" t="str">
        <f t="shared" si="67"/>
        <v/>
      </c>
    </row>
    <row r="118" spans="2:74" outlineLevel="2">
      <c r="B118" s="309"/>
      <c r="C118" s="53"/>
      <c r="D118" s="255" t="s">
        <v>77</v>
      </c>
      <c r="E118" s="256">
        <v>0</v>
      </c>
      <c r="F118" s="257">
        <v>20.526000000000003</v>
      </c>
      <c r="G118" s="257">
        <v>20.526000000000003</v>
      </c>
      <c r="H118" s="257">
        <v>20.526000000000003</v>
      </c>
      <c r="I118" s="257">
        <v>20.526000000000003</v>
      </c>
      <c r="J118" s="262">
        <v>20.526000000000003</v>
      </c>
      <c r="K118" s="262">
        <v>20.526000000000003</v>
      </c>
      <c r="L118" s="262">
        <v>20.526000000000003</v>
      </c>
      <c r="M118" s="262">
        <v>20.526000000000003</v>
      </c>
      <c r="N118" s="262">
        <v>20.526000000000003</v>
      </c>
      <c r="O118" s="262">
        <v>20.526000000000003</v>
      </c>
      <c r="P118" s="262">
        <v>20.526000000000003</v>
      </c>
      <c r="Q118" s="262">
        <v>20.526000000000003</v>
      </c>
      <c r="R118" s="262">
        <v>0</v>
      </c>
      <c r="S118" s="263">
        <v>0</v>
      </c>
      <c r="T118" s="73"/>
      <c r="U118" s="62"/>
      <c r="V118" s="255" t="s">
        <v>77</v>
      </c>
      <c r="W118" s="256">
        <v>0</v>
      </c>
      <c r="X118" s="257">
        <v>0</v>
      </c>
      <c r="Y118" s="257">
        <v>20.526000000000003</v>
      </c>
      <c r="Z118" s="257">
        <v>20.526000000000003</v>
      </c>
      <c r="AA118" s="257">
        <v>20.526000000000003</v>
      </c>
      <c r="AB118" s="262">
        <v>20.526000000000003</v>
      </c>
      <c r="AC118" s="262">
        <v>20.526000000000003</v>
      </c>
      <c r="AD118" s="262">
        <v>20.526000000000003</v>
      </c>
      <c r="AE118" s="262">
        <v>20.526000000000003</v>
      </c>
      <c r="AF118" s="262">
        <v>20.526000000000003</v>
      </c>
      <c r="AG118" s="262">
        <v>20.526000000000003</v>
      </c>
      <c r="AH118" s="262">
        <v>20.526000000000003</v>
      </c>
      <c r="AI118" s="262">
        <v>20.526000000000003</v>
      </c>
      <c r="AJ118" s="262">
        <v>20.526000000000003</v>
      </c>
      <c r="AK118" s="263">
        <v>0</v>
      </c>
      <c r="AL118" s="73"/>
      <c r="AM118" s="72"/>
      <c r="AO118" s="192" t="s">
        <v>308</v>
      </c>
      <c r="AP118" s="191" t="str">
        <f t="shared" si="66"/>
        <v/>
      </c>
      <c r="AQ118" s="191" t="str">
        <f t="shared" si="66"/>
        <v/>
      </c>
      <c r="AR118" s="191" t="str">
        <f t="shared" si="66"/>
        <v/>
      </c>
      <c r="AS118" s="191" t="str">
        <f t="shared" si="66"/>
        <v/>
      </c>
      <c r="AT118" s="191" t="str">
        <f t="shared" si="66"/>
        <v/>
      </c>
      <c r="AU118" s="191" t="str">
        <f t="shared" si="66"/>
        <v/>
      </c>
      <c r="AV118" s="191" t="str">
        <f t="shared" si="66"/>
        <v/>
      </c>
      <c r="AW118" s="191" t="str">
        <f t="shared" si="66"/>
        <v/>
      </c>
      <c r="AX118" s="191" t="str">
        <f t="shared" si="66"/>
        <v/>
      </c>
      <c r="AY118" s="191" t="str">
        <f t="shared" si="66"/>
        <v/>
      </c>
      <c r="AZ118" s="191" t="str">
        <f t="shared" si="66"/>
        <v/>
      </c>
      <c r="BA118" s="191" t="str">
        <f t="shared" si="66"/>
        <v/>
      </c>
      <c r="BB118" s="191" t="str">
        <f t="shared" si="66"/>
        <v/>
      </c>
      <c r="BC118" s="191" t="str">
        <f t="shared" si="66"/>
        <v/>
      </c>
      <c r="BD118" s="191" t="str">
        <f t="shared" si="66"/>
        <v/>
      </c>
      <c r="BE118" s="74"/>
      <c r="BG118" s="71" t="s">
        <v>308</v>
      </c>
      <c r="BH118" s="91" t="str">
        <f t="shared" si="67"/>
        <v/>
      </c>
      <c r="BI118" s="91" t="str">
        <f t="shared" si="67"/>
        <v/>
      </c>
      <c r="BJ118" s="91" t="str">
        <f t="shared" si="67"/>
        <v/>
      </c>
      <c r="BK118" s="91" t="str">
        <f t="shared" si="67"/>
        <v/>
      </c>
      <c r="BL118" s="91" t="str">
        <f t="shared" si="67"/>
        <v/>
      </c>
      <c r="BM118" s="91" t="str">
        <f t="shared" si="67"/>
        <v/>
      </c>
      <c r="BN118" s="91" t="str">
        <f t="shared" si="67"/>
        <v/>
      </c>
      <c r="BO118" s="91" t="str">
        <f t="shared" si="67"/>
        <v/>
      </c>
      <c r="BP118" s="91" t="str">
        <f t="shared" si="67"/>
        <v/>
      </c>
      <c r="BQ118" s="91" t="str">
        <f t="shared" si="67"/>
        <v/>
      </c>
      <c r="BR118" s="91" t="str">
        <f t="shared" si="67"/>
        <v/>
      </c>
      <c r="BS118" s="91" t="str">
        <f t="shared" si="67"/>
        <v/>
      </c>
      <c r="BT118" s="91" t="str">
        <f t="shared" si="67"/>
        <v/>
      </c>
      <c r="BU118" s="91" t="str">
        <f t="shared" si="67"/>
        <v/>
      </c>
      <c r="BV118" s="91" t="str">
        <f t="shared" si="67"/>
        <v/>
      </c>
    </row>
    <row r="119" spans="2:74" ht="15" outlineLevel="2" thickBot="1">
      <c r="B119" s="309"/>
      <c r="C119" s="53"/>
      <c r="D119" s="255" t="s">
        <v>298</v>
      </c>
      <c r="E119" s="264">
        <v>0</v>
      </c>
      <c r="F119" s="265">
        <v>0</v>
      </c>
      <c r="G119" s="265">
        <v>0</v>
      </c>
      <c r="H119" s="265">
        <v>0</v>
      </c>
      <c r="I119" s="265">
        <v>0</v>
      </c>
      <c r="J119" s="265">
        <v>0</v>
      </c>
      <c r="K119" s="265">
        <v>0</v>
      </c>
      <c r="L119" s="265">
        <v>0</v>
      </c>
      <c r="M119" s="265">
        <v>0</v>
      </c>
      <c r="N119" s="265">
        <v>0</v>
      </c>
      <c r="O119" s="265">
        <v>0</v>
      </c>
      <c r="P119" s="265">
        <v>0</v>
      </c>
      <c r="Q119" s="265">
        <v>0</v>
      </c>
      <c r="R119" s="265">
        <v>0</v>
      </c>
      <c r="S119" s="266">
        <v>0</v>
      </c>
      <c r="T119" s="73"/>
      <c r="U119" s="62"/>
      <c r="V119" s="255" t="s">
        <v>298</v>
      </c>
      <c r="W119" s="264">
        <v>0</v>
      </c>
      <c r="X119" s="265">
        <v>0</v>
      </c>
      <c r="Y119" s="265">
        <v>0</v>
      </c>
      <c r="Z119" s="265">
        <v>0</v>
      </c>
      <c r="AA119" s="265">
        <v>0</v>
      </c>
      <c r="AB119" s="265">
        <v>0</v>
      </c>
      <c r="AC119" s="265">
        <v>0</v>
      </c>
      <c r="AD119" s="265">
        <v>0</v>
      </c>
      <c r="AE119" s="265">
        <v>0</v>
      </c>
      <c r="AF119" s="265">
        <v>0</v>
      </c>
      <c r="AG119" s="265">
        <v>0</v>
      </c>
      <c r="AH119" s="265">
        <v>0</v>
      </c>
      <c r="AI119" s="265">
        <v>0</v>
      </c>
      <c r="AJ119" s="265">
        <v>0</v>
      </c>
      <c r="AK119" s="266">
        <v>0</v>
      </c>
      <c r="AL119" s="73"/>
      <c r="AM119" s="72"/>
      <c r="AO119" s="192" t="s">
        <v>299</v>
      </c>
      <c r="AP119" s="191"/>
      <c r="AQ119" s="191"/>
      <c r="AR119" s="191"/>
      <c r="AS119" s="191"/>
      <c r="AT119" s="191"/>
      <c r="AU119" s="191"/>
      <c r="AV119" s="191"/>
      <c r="AW119" s="191"/>
      <c r="AX119" s="191"/>
      <c r="AY119" s="191"/>
      <c r="AZ119" s="191"/>
      <c r="BA119" s="191"/>
      <c r="BB119" s="191"/>
      <c r="BC119" s="191"/>
      <c r="BD119" s="191"/>
      <c r="BE119" s="74"/>
      <c r="BG119" s="71" t="s">
        <v>299</v>
      </c>
      <c r="BH119" s="91"/>
      <c r="BI119" s="91"/>
      <c r="BJ119" s="91"/>
      <c r="BK119" s="91"/>
      <c r="BL119" s="91"/>
      <c r="BM119" s="91"/>
      <c r="BN119" s="91"/>
      <c r="BO119" s="91"/>
      <c r="BP119" s="91"/>
      <c r="BQ119" s="91"/>
      <c r="BR119" s="91"/>
      <c r="BS119" s="91"/>
      <c r="BT119" s="91"/>
      <c r="BU119" s="91"/>
      <c r="BV119" s="91"/>
    </row>
    <row r="120" spans="2:74" outlineLevel="2">
      <c r="B120" s="309"/>
      <c r="C120" s="53"/>
      <c r="D120" s="255" t="s">
        <v>300</v>
      </c>
      <c r="E120" s="249">
        <v>0</v>
      </c>
      <c r="F120" s="196">
        <v>0</v>
      </c>
      <c r="G120" s="196">
        <v>0</v>
      </c>
      <c r="H120" s="196">
        <v>0</v>
      </c>
      <c r="I120" s="196">
        <v>0</v>
      </c>
      <c r="J120" s="196">
        <v>0</v>
      </c>
      <c r="K120" s="196">
        <v>0</v>
      </c>
      <c r="L120" s="196">
        <v>0</v>
      </c>
      <c r="M120" s="196">
        <v>0</v>
      </c>
      <c r="N120" s="196">
        <v>0</v>
      </c>
      <c r="O120" s="196">
        <v>0</v>
      </c>
      <c r="P120" s="196">
        <v>0</v>
      </c>
      <c r="Q120" s="196">
        <v>0</v>
      </c>
      <c r="R120" s="196">
        <v>0</v>
      </c>
      <c r="S120" s="249">
        <v>0</v>
      </c>
      <c r="T120" s="73"/>
      <c r="U120" s="62"/>
      <c r="V120" s="255" t="s">
        <v>300</v>
      </c>
      <c r="W120" s="252">
        <v>0</v>
      </c>
      <c r="X120" s="197">
        <v>0</v>
      </c>
      <c r="Y120" s="197">
        <v>0</v>
      </c>
      <c r="Z120" s="197">
        <v>0</v>
      </c>
      <c r="AA120" s="197">
        <v>0</v>
      </c>
      <c r="AB120" s="197">
        <v>0</v>
      </c>
      <c r="AC120" s="197">
        <v>0</v>
      </c>
      <c r="AD120" s="197">
        <v>0</v>
      </c>
      <c r="AE120" s="197">
        <v>0</v>
      </c>
      <c r="AF120" s="197">
        <v>0</v>
      </c>
      <c r="AG120" s="197">
        <v>0</v>
      </c>
      <c r="AH120" s="197">
        <v>0</v>
      </c>
      <c r="AI120" s="197">
        <v>0</v>
      </c>
      <c r="AJ120" s="197">
        <v>0</v>
      </c>
      <c r="AK120" s="252">
        <v>0</v>
      </c>
      <c r="AL120" s="73"/>
      <c r="AM120" s="72"/>
      <c r="AO120" s="192" t="s">
        <v>301</v>
      </c>
      <c r="AP120" s="191" t="str">
        <f t="shared" ref="AP120:BD120" si="68">IF(E120-E211&lt;0,"abnormal","")</f>
        <v/>
      </c>
      <c r="AQ120" s="191" t="str">
        <f t="shared" si="68"/>
        <v/>
      </c>
      <c r="AR120" s="191" t="str">
        <f t="shared" si="68"/>
        <v/>
      </c>
      <c r="AS120" s="191" t="str">
        <f t="shared" si="68"/>
        <v/>
      </c>
      <c r="AT120" s="191" t="str">
        <f t="shared" si="68"/>
        <v/>
      </c>
      <c r="AU120" s="191" t="str">
        <f t="shared" si="68"/>
        <v/>
      </c>
      <c r="AV120" s="191" t="str">
        <f t="shared" si="68"/>
        <v/>
      </c>
      <c r="AW120" s="191" t="str">
        <f t="shared" si="68"/>
        <v/>
      </c>
      <c r="AX120" s="191" t="str">
        <f t="shared" si="68"/>
        <v/>
      </c>
      <c r="AY120" s="191" t="str">
        <f t="shared" si="68"/>
        <v/>
      </c>
      <c r="AZ120" s="191" t="str">
        <f t="shared" si="68"/>
        <v/>
      </c>
      <c r="BA120" s="191" t="str">
        <f t="shared" si="68"/>
        <v/>
      </c>
      <c r="BB120" s="191" t="str">
        <f t="shared" si="68"/>
        <v/>
      </c>
      <c r="BC120" s="191" t="str">
        <f t="shared" si="68"/>
        <v/>
      </c>
      <c r="BD120" s="191" t="str">
        <f t="shared" si="68"/>
        <v/>
      </c>
      <c r="BE120" s="74"/>
      <c r="BG120" s="71" t="s">
        <v>301</v>
      </c>
      <c r="BH120" s="91" t="str">
        <f t="shared" ref="BH120:BV120" si="69">IF(W120-W211&lt;0,"abnormal","")</f>
        <v/>
      </c>
      <c r="BI120" s="91" t="str">
        <f t="shared" si="69"/>
        <v/>
      </c>
      <c r="BJ120" s="91" t="str">
        <f t="shared" si="69"/>
        <v/>
      </c>
      <c r="BK120" s="91" t="str">
        <f t="shared" si="69"/>
        <v/>
      </c>
      <c r="BL120" s="91" t="str">
        <f t="shared" si="69"/>
        <v/>
      </c>
      <c r="BM120" s="91" t="str">
        <f t="shared" si="69"/>
        <v/>
      </c>
      <c r="BN120" s="91" t="str">
        <f t="shared" si="69"/>
        <v/>
      </c>
      <c r="BO120" s="91" t="str">
        <f t="shared" si="69"/>
        <v/>
      </c>
      <c r="BP120" s="91" t="str">
        <f t="shared" si="69"/>
        <v/>
      </c>
      <c r="BQ120" s="91" t="str">
        <f t="shared" si="69"/>
        <v/>
      </c>
      <c r="BR120" s="91" t="str">
        <f t="shared" si="69"/>
        <v/>
      </c>
      <c r="BS120" s="91" t="str">
        <f t="shared" si="69"/>
        <v/>
      </c>
      <c r="BT120" s="91" t="str">
        <f t="shared" si="69"/>
        <v/>
      </c>
      <c r="BU120" s="91" t="str">
        <f t="shared" si="69"/>
        <v/>
      </c>
      <c r="BV120" s="91" t="str">
        <f t="shared" si="69"/>
        <v/>
      </c>
    </row>
    <row r="121" spans="2:74" outlineLevel="2">
      <c r="B121" s="309"/>
      <c r="C121" s="53"/>
      <c r="D121" s="74"/>
      <c r="E121" s="74"/>
      <c r="F121" s="74"/>
      <c r="G121" s="74"/>
      <c r="H121" s="74"/>
      <c r="I121" s="74"/>
      <c r="J121" s="74"/>
      <c r="K121" s="74"/>
      <c r="L121" s="74"/>
      <c r="M121" s="74"/>
      <c r="N121" s="74"/>
      <c r="O121" s="74"/>
      <c r="P121" s="74"/>
      <c r="Q121" s="74"/>
      <c r="R121" s="74"/>
      <c r="S121" s="74"/>
      <c r="T121" s="73"/>
      <c r="U121" s="62"/>
      <c r="V121" s="72"/>
      <c r="W121" s="72"/>
      <c r="X121" s="72"/>
      <c r="Y121" s="72"/>
      <c r="Z121" s="72"/>
      <c r="AA121" s="72"/>
      <c r="AB121" s="72"/>
      <c r="AC121" s="72"/>
      <c r="AD121" s="72"/>
      <c r="AE121" s="72"/>
      <c r="AF121" s="72"/>
      <c r="AG121" s="72"/>
      <c r="AH121" s="72"/>
      <c r="AI121" s="72"/>
      <c r="AJ121" s="72"/>
      <c r="AK121" s="72"/>
      <c r="AL121" s="73"/>
      <c r="AM121" s="72"/>
    </row>
    <row r="122" spans="2:74" outlineLevel="2">
      <c r="B122" s="309"/>
      <c r="C122" s="53"/>
      <c r="D122" s="74"/>
      <c r="E122" s="74"/>
      <c r="F122" s="74"/>
      <c r="G122" s="74"/>
      <c r="H122" s="74"/>
      <c r="I122" s="74"/>
      <c r="J122" s="74"/>
      <c r="K122" s="74"/>
      <c r="L122" s="74"/>
      <c r="M122" s="74"/>
      <c r="N122" s="74"/>
      <c r="O122" s="74"/>
      <c r="P122" s="74"/>
      <c r="Q122" s="74"/>
      <c r="R122" s="74"/>
      <c r="S122" s="74"/>
      <c r="T122" s="73"/>
      <c r="U122" s="62"/>
      <c r="V122" s="72"/>
      <c r="W122" s="72"/>
      <c r="X122" s="72"/>
      <c r="Y122" s="72"/>
      <c r="Z122" s="72"/>
      <c r="AA122" s="72"/>
      <c r="AB122" s="72"/>
      <c r="AC122" s="72"/>
      <c r="AD122" s="72"/>
      <c r="AE122" s="72"/>
      <c r="AF122" s="72"/>
      <c r="AG122" s="72"/>
      <c r="AH122" s="72"/>
      <c r="AI122" s="72"/>
      <c r="AJ122" s="72"/>
      <c r="AK122" s="72"/>
      <c r="AL122" s="73"/>
      <c r="AM122" s="72"/>
    </row>
    <row r="123" spans="2:74" outlineLevel="2">
      <c r="B123" s="309"/>
      <c r="C123" s="53"/>
      <c r="D123" s="74"/>
      <c r="E123" s="74"/>
      <c r="F123" s="74"/>
      <c r="G123" s="74"/>
      <c r="H123" s="74"/>
      <c r="I123" s="74"/>
      <c r="J123" s="74"/>
      <c r="K123" s="74"/>
      <c r="L123" s="74"/>
      <c r="M123" s="74"/>
      <c r="N123" s="74"/>
      <c r="O123" s="74"/>
      <c r="P123" s="74"/>
      <c r="Q123" s="74"/>
      <c r="R123" s="74"/>
      <c r="S123" s="74"/>
      <c r="T123" s="73"/>
      <c r="U123" s="62"/>
      <c r="V123" s="72"/>
      <c r="W123" s="72"/>
      <c r="X123" s="72"/>
      <c r="Y123" s="72"/>
      <c r="Z123" s="72"/>
      <c r="AA123" s="72"/>
      <c r="AB123" s="72"/>
      <c r="AC123" s="72"/>
      <c r="AD123" s="72"/>
      <c r="AE123" s="72"/>
      <c r="AF123" s="72"/>
      <c r="AG123" s="72"/>
      <c r="AH123" s="72"/>
      <c r="AI123" s="72"/>
      <c r="AJ123" s="72"/>
      <c r="AK123" s="72"/>
      <c r="AL123" s="73"/>
      <c r="AM123" s="72"/>
    </row>
    <row r="124" spans="2:74" outlineLevel="2">
      <c r="B124" s="309"/>
      <c r="C124" s="53"/>
      <c r="D124" s="74"/>
      <c r="E124" s="74"/>
      <c r="F124" s="74"/>
      <c r="G124" s="74"/>
      <c r="H124" s="74"/>
      <c r="I124" s="74"/>
      <c r="J124" s="74"/>
      <c r="K124" s="74"/>
      <c r="L124" s="74"/>
      <c r="M124" s="74"/>
      <c r="N124" s="74"/>
      <c r="O124" s="74"/>
      <c r="P124" s="74"/>
      <c r="Q124" s="74"/>
      <c r="R124" s="74"/>
      <c r="S124" s="74"/>
      <c r="T124" s="73"/>
      <c r="U124" s="62"/>
      <c r="V124" s="72"/>
      <c r="W124" s="72"/>
      <c r="X124" s="72"/>
      <c r="Y124" s="72"/>
      <c r="Z124" s="72"/>
      <c r="AA124" s="72"/>
      <c r="AB124" s="72"/>
      <c r="AC124" s="72"/>
      <c r="AD124" s="72"/>
      <c r="AE124" s="72"/>
      <c r="AF124" s="72"/>
      <c r="AG124" s="72"/>
      <c r="AH124" s="72"/>
      <c r="AI124" s="72"/>
      <c r="AJ124" s="72"/>
      <c r="AK124" s="72"/>
      <c r="AL124" s="73"/>
      <c r="AM124" s="72"/>
    </row>
    <row r="125" spans="2:74" outlineLevel="2">
      <c r="B125" s="309"/>
      <c r="C125" s="53"/>
      <c r="D125" s="74"/>
      <c r="E125" s="74"/>
      <c r="F125" s="74"/>
      <c r="G125" s="74"/>
      <c r="H125" s="74"/>
      <c r="I125" s="74"/>
      <c r="J125" s="74"/>
      <c r="K125" s="74"/>
      <c r="L125" s="74"/>
      <c r="M125" s="74"/>
      <c r="N125" s="74"/>
      <c r="O125" s="74"/>
      <c r="P125" s="74"/>
      <c r="Q125" s="74"/>
      <c r="R125" s="74"/>
      <c r="S125" s="74"/>
      <c r="T125" s="73"/>
      <c r="U125" s="62"/>
      <c r="V125" s="72"/>
      <c r="W125" s="72"/>
      <c r="X125" s="72"/>
      <c r="Y125" s="72"/>
      <c r="Z125" s="72"/>
      <c r="AA125" s="72"/>
      <c r="AB125" s="72"/>
      <c r="AC125" s="72"/>
      <c r="AD125" s="72"/>
      <c r="AE125" s="72"/>
      <c r="AF125" s="72"/>
      <c r="AG125" s="72"/>
      <c r="AH125" s="72"/>
      <c r="AI125" s="72"/>
      <c r="AJ125" s="72"/>
      <c r="AK125" s="72"/>
      <c r="AL125" s="73"/>
      <c r="AM125" s="72"/>
    </row>
    <row r="126" spans="2:74" outlineLevel="2">
      <c r="B126" s="309"/>
      <c r="C126" s="53"/>
      <c r="D126" s="74"/>
      <c r="E126" s="74"/>
      <c r="F126" s="74"/>
      <c r="G126" s="74"/>
      <c r="H126" s="74"/>
      <c r="I126" s="74"/>
      <c r="J126" s="74"/>
      <c r="K126" s="74"/>
      <c r="L126" s="74"/>
      <c r="M126" s="74"/>
      <c r="N126" s="74"/>
      <c r="O126" s="74"/>
      <c r="P126" s="74"/>
      <c r="Q126" s="74"/>
      <c r="R126" s="74"/>
      <c r="S126" s="74"/>
      <c r="T126" s="73"/>
      <c r="U126" s="62"/>
      <c r="V126" s="72"/>
      <c r="W126" s="72"/>
      <c r="X126" s="72"/>
      <c r="Y126" s="72"/>
      <c r="Z126" s="72"/>
      <c r="AA126" s="72"/>
      <c r="AB126" s="72"/>
      <c r="AC126" s="72"/>
      <c r="AD126" s="72"/>
      <c r="AE126" s="72"/>
      <c r="AF126" s="72"/>
      <c r="AG126" s="72"/>
      <c r="AH126" s="72"/>
      <c r="AI126" s="72"/>
      <c r="AJ126" s="72"/>
      <c r="AK126" s="72"/>
      <c r="AL126" s="73"/>
      <c r="AM126" s="72"/>
    </row>
    <row r="127" spans="2:74" outlineLevel="2">
      <c r="B127" s="309"/>
      <c r="C127" s="53"/>
      <c r="D127" s="74"/>
      <c r="E127" s="74"/>
      <c r="F127" s="74"/>
      <c r="G127" s="74"/>
      <c r="H127" s="74"/>
      <c r="I127" s="74"/>
      <c r="J127" s="74"/>
      <c r="K127" s="74"/>
      <c r="L127" s="74"/>
      <c r="M127" s="74"/>
      <c r="N127" s="74"/>
      <c r="O127" s="74"/>
      <c r="P127" s="74"/>
      <c r="Q127" s="74"/>
      <c r="R127" s="74"/>
      <c r="S127" s="74"/>
      <c r="T127" s="73"/>
      <c r="U127" s="62"/>
      <c r="V127" s="72"/>
      <c r="W127" s="72"/>
      <c r="X127" s="72"/>
      <c r="Y127" s="72"/>
      <c r="Z127" s="72"/>
      <c r="AA127" s="72"/>
      <c r="AB127" s="72"/>
      <c r="AC127" s="72"/>
      <c r="AD127" s="72"/>
      <c r="AE127" s="72"/>
      <c r="AF127" s="72"/>
      <c r="AG127" s="72"/>
      <c r="AH127" s="72"/>
      <c r="AI127" s="72"/>
      <c r="AJ127" s="72"/>
      <c r="AK127" s="72"/>
      <c r="AL127" s="73"/>
      <c r="AM127" s="72"/>
    </row>
    <row r="128" spans="2:74" outlineLevel="2">
      <c r="B128" s="309"/>
      <c r="C128" s="53"/>
      <c r="D128" s="74"/>
      <c r="E128" s="74"/>
      <c r="F128" s="74"/>
      <c r="G128" s="74"/>
      <c r="H128" s="74"/>
      <c r="I128" s="74"/>
      <c r="J128" s="74"/>
      <c r="K128" s="74"/>
      <c r="L128" s="74"/>
      <c r="M128" s="74"/>
      <c r="N128" s="74"/>
      <c r="O128" s="74"/>
      <c r="P128" s="74"/>
      <c r="Q128" s="74"/>
      <c r="R128" s="74"/>
      <c r="S128" s="74"/>
      <c r="T128" s="73"/>
      <c r="U128" s="62"/>
      <c r="V128" s="72"/>
      <c r="W128" s="72"/>
      <c r="X128" s="72"/>
      <c r="Y128" s="72"/>
      <c r="Z128" s="72"/>
      <c r="AA128" s="72"/>
      <c r="AB128" s="72"/>
      <c r="AC128" s="72"/>
      <c r="AD128" s="72"/>
      <c r="AE128" s="72"/>
      <c r="AF128" s="72"/>
      <c r="AG128" s="72"/>
      <c r="AH128" s="72"/>
      <c r="AI128" s="72"/>
      <c r="AJ128" s="72"/>
      <c r="AK128" s="72"/>
      <c r="AL128" s="73"/>
      <c r="AM128" s="72"/>
    </row>
    <row r="129" spans="2:74" outlineLevel="2">
      <c r="B129" s="309"/>
      <c r="C129" s="53"/>
      <c r="D129" s="74"/>
      <c r="E129" s="74"/>
      <c r="F129" s="74"/>
      <c r="G129" s="74"/>
      <c r="H129" s="74"/>
      <c r="I129" s="74"/>
      <c r="J129" s="74"/>
      <c r="K129" s="74"/>
      <c r="L129" s="74"/>
      <c r="M129" s="74"/>
      <c r="N129" s="74"/>
      <c r="O129" s="74"/>
      <c r="P129" s="74"/>
      <c r="Q129" s="74"/>
      <c r="R129" s="74"/>
      <c r="S129" s="74"/>
      <c r="T129" s="73"/>
      <c r="U129" s="62"/>
      <c r="V129" s="72"/>
      <c r="W129" s="72"/>
      <c r="X129" s="72"/>
      <c r="Y129" s="72"/>
      <c r="Z129" s="72"/>
      <c r="AA129" s="72"/>
      <c r="AB129" s="72"/>
      <c r="AC129" s="72"/>
      <c r="AD129" s="72"/>
      <c r="AE129" s="72"/>
      <c r="AF129" s="72"/>
      <c r="AG129" s="72"/>
      <c r="AH129" s="72"/>
      <c r="AI129" s="72"/>
      <c r="AJ129" s="72"/>
      <c r="AK129" s="72"/>
      <c r="AL129" s="73"/>
      <c r="AM129" s="72"/>
    </row>
    <row r="130" spans="2:74" outlineLevel="2">
      <c r="B130" s="309"/>
      <c r="C130" s="53"/>
      <c r="D130" s="74"/>
      <c r="E130" s="74"/>
      <c r="F130" s="74"/>
      <c r="G130" s="74"/>
      <c r="H130" s="74"/>
      <c r="I130" s="74"/>
      <c r="J130" s="74"/>
      <c r="K130" s="74"/>
      <c r="L130" s="74"/>
      <c r="M130" s="74"/>
      <c r="N130" s="74"/>
      <c r="O130" s="74"/>
      <c r="P130" s="74"/>
      <c r="Q130" s="74"/>
      <c r="R130" s="74"/>
      <c r="S130" s="74"/>
      <c r="T130" s="73"/>
      <c r="U130" s="62"/>
      <c r="V130" s="72"/>
      <c r="W130" s="72"/>
      <c r="X130" s="72"/>
      <c r="Y130" s="72"/>
      <c r="Z130" s="72"/>
      <c r="AA130" s="72"/>
      <c r="AB130" s="72"/>
      <c r="AC130" s="72"/>
      <c r="AD130" s="72"/>
      <c r="AE130" s="72"/>
      <c r="AF130" s="72"/>
      <c r="AG130" s="72"/>
      <c r="AH130" s="72"/>
      <c r="AI130" s="72"/>
      <c r="AJ130" s="72"/>
      <c r="AK130" s="72"/>
      <c r="AL130" s="73"/>
      <c r="AM130" s="72"/>
    </row>
    <row r="131" spans="2:74" outlineLevel="2">
      <c r="B131" s="309"/>
      <c r="C131" s="53"/>
      <c r="D131" s="74"/>
      <c r="E131" s="74"/>
      <c r="F131" s="74"/>
      <c r="G131" s="74"/>
      <c r="H131" s="74"/>
      <c r="I131" s="74"/>
      <c r="J131" s="74"/>
      <c r="K131" s="74"/>
      <c r="L131" s="74"/>
      <c r="M131" s="74"/>
      <c r="N131" s="74"/>
      <c r="O131" s="74"/>
      <c r="P131" s="74"/>
      <c r="Q131" s="74"/>
      <c r="R131" s="74"/>
      <c r="S131" s="74"/>
      <c r="T131" s="73"/>
      <c r="U131" s="62"/>
      <c r="V131" s="72"/>
      <c r="W131" s="72"/>
      <c r="X131" s="72"/>
      <c r="Y131" s="72"/>
      <c r="Z131" s="72"/>
      <c r="AA131" s="72"/>
      <c r="AB131" s="72"/>
      <c r="AC131" s="72"/>
      <c r="AD131" s="72"/>
      <c r="AE131" s="72"/>
      <c r="AF131" s="72"/>
      <c r="AG131" s="72"/>
      <c r="AH131" s="72"/>
      <c r="AI131" s="72"/>
      <c r="AJ131" s="72"/>
      <c r="AK131" s="72"/>
      <c r="AL131" s="73"/>
      <c r="AM131" s="72"/>
    </row>
    <row r="132" spans="2:74" outlineLevel="2">
      <c r="B132" s="309"/>
      <c r="C132" s="53"/>
      <c r="D132" s="74"/>
      <c r="E132" s="74"/>
      <c r="F132" s="74"/>
      <c r="G132" s="74"/>
      <c r="H132" s="74"/>
      <c r="I132" s="74"/>
      <c r="J132" s="74"/>
      <c r="K132" s="74"/>
      <c r="L132" s="74"/>
      <c r="M132" s="74"/>
      <c r="N132" s="74"/>
      <c r="O132" s="74"/>
      <c r="P132" s="74"/>
      <c r="Q132" s="74"/>
      <c r="R132" s="74"/>
      <c r="S132" s="74"/>
      <c r="T132" s="73"/>
      <c r="U132" s="62"/>
      <c r="V132" s="72"/>
      <c r="W132" s="72"/>
      <c r="X132" s="72"/>
      <c r="Y132" s="72"/>
      <c r="Z132" s="72"/>
      <c r="AA132" s="72"/>
      <c r="AB132" s="72"/>
      <c r="AC132" s="72"/>
      <c r="AD132" s="72"/>
      <c r="AE132" s="72"/>
      <c r="AF132" s="72"/>
      <c r="AG132" s="72"/>
      <c r="AH132" s="72"/>
      <c r="AI132" s="72"/>
      <c r="AJ132" s="72"/>
      <c r="AK132" s="72"/>
      <c r="AL132" s="73"/>
      <c r="AM132" s="72"/>
    </row>
    <row r="133" spans="2:74" outlineLevel="2">
      <c r="B133" s="309"/>
      <c r="C133" s="53"/>
      <c r="D133" s="74"/>
      <c r="E133" s="74"/>
      <c r="F133" s="74"/>
      <c r="G133" s="74"/>
      <c r="H133" s="74"/>
      <c r="I133" s="74"/>
      <c r="J133" s="74"/>
      <c r="K133" s="74"/>
      <c r="L133" s="74"/>
      <c r="M133" s="74"/>
      <c r="N133" s="74"/>
      <c r="O133" s="74"/>
      <c r="P133" s="74"/>
      <c r="Q133" s="74"/>
      <c r="R133" s="74"/>
      <c r="S133" s="74"/>
      <c r="T133" s="73"/>
      <c r="U133" s="62"/>
      <c r="V133" s="72"/>
      <c r="W133" s="72"/>
      <c r="X133" s="72"/>
      <c r="Y133" s="72"/>
      <c r="Z133" s="72"/>
      <c r="AA133" s="72"/>
      <c r="AB133" s="72"/>
      <c r="AC133" s="72"/>
      <c r="AD133" s="72"/>
      <c r="AE133" s="72"/>
      <c r="AF133" s="72"/>
      <c r="AG133" s="72"/>
      <c r="AH133" s="72"/>
      <c r="AI133" s="72"/>
      <c r="AJ133" s="72"/>
      <c r="AK133" s="72"/>
      <c r="AL133" s="73"/>
      <c r="AM133" s="72"/>
    </row>
    <row r="134" spans="2:74" outlineLevel="2">
      <c r="B134" s="309"/>
      <c r="C134" s="53"/>
      <c r="D134" s="74"/>
      <c r="E134" s="74"/>
      <c r="F134" s="74"/>
      <c r="G134" s="74"/>
      <c r="H134" s="74"/>
      <c r="I134" s="74"/>
      <c r="J134" s="74"/>
      <c r="K134" s="74"/>
      <c r="L134" s="74"/>
      <c r="M134" s="74"/>
      <c r="N134" s="74"/>
      <c r="O134" s="74"/>
      <c r="P134" s="74"/>
      <c r="Q134" s="74"/>
      <c r="R134" s="74"/>
      <c r="S134" s="74"/>
      <c r="T134" s="73"/>
      <c r="U134" s="62"/>
      <c r="V134" s="72"/>
      <c r="W134" s="72"/>
      <c r="X134" s="72"/>
      <c r="Y134" s="72"/>
      <c r="Z134" s="72"/>
      <c r="AA134" s="72"/>
      <c r="AB134" s="72"/>
      <c r="AC134" s="72"/>
      <c r="AD134" s="72"/>
      <c r="AE134" s="72"/>
      <c r="AF134" s="72"/>
      <c r="AG134" s="72"/>
      <c r="AH134" s="72"/>
      <c r="AI134" s="72"/>
      <c r="AJ134" s="72"/>
      <c r="AK134" s="72"/>
      <c r="AL134" s="73"/>
      <c r="AM134" s="72"/>
    </row>
    <row r="135" spans="2:74" outlineLevel="2">
      <c r="B135" s="309"/>
      <c r="C135" s="53"/>
      <c r="D135" s="74"/>
      <c r="E135" s="74"/>
      <c r="F135" s="74"/>
      <c r="G135" s="74"/>
      <c r="H135" s="74"/>
      <c r="I135" s="74"/>
      <c r="J135" s="74"/>
      <c r="K135" s="74"/>
      <c r="L135" s="74"/>
      <c r="M135" s="74"/>
      <c r="N135" s="74"/>
      <c r="O135" s="74"/>
      <c r="P135" s="74"/>
      <c r="Q135" s="74"/>
      <c r="R135" s="74"/>
      <c r="S135" s="74"/>
      <c r="T135" s="73"/>
      <c r="U135" s="62"/>
      <c r="V135" s="72"/>
      <c r="W135" s="72"/>
      <c r="X135" s="72"/>
      <c r="Y135" s="72"/>
      <c r="Z135" s="72"/>
      <c r="AA135" s="72"/>
      <c r="AB135" s="72"/>
      <c r="AC135" s="72"/>
      <c r="AD135" s="72"/>
      <c r="AE135" s="72"/>
      <c r="AF135" s="72"/>
      <c r="AG135" s="72"/>
      <c r="AH135" s="72"/>
      <c r="AI135" s="72"/>
      <c r="AJ135" s="72"/>
      <c r="AK135" s="72"/>
      <c r="AL135" s="73"/>
      <c r="AM135" s="72"/>
    </row>
    <row r="136" spans="2:74" outlineLevel="2">
      <c r="B136" s="309"/>
      <c r="C136" s="53"/>
      <c r="D136" s="74"/>
      <c r="E136" s="74"/>
      <c r="F136" s="74"/>
      <c r="G136" s="74"/>
      <c r="H136" s="74"/>
      <c r="I136" s="74"/>
      <c r="J136" s="74"/>
      <c r="K136" s="74"/>
      <c r="L136" s="74"/>
      <c r="M136" s="74"/>
      <c r="N136" s="74"/>
      <c r="O136" s="74"/>
      <c r="P136" s="74"/>
      <c r="Q136" s="74"/>
      <c r="R136" s="74"/>
      <c r="S136" s="74"/>
      <c r="T136" s="73"/>
      <c r="U136" s="62"/>
      <c r="V136" s="72"/>
      <c r="W136" s="72"/>
      <c r="X136" s="72"/>
      <c r="Y136" s="72"/>
      <c r="Z136" s="72"/>
      <c r="AA136" s="72"/>
      <c r="AB136" s="72"/>
      <c r="AC136" s="72"/>
      <c r="AD136" s="72"/>
      <c r="AE136" s="72"/>
      <c r="AF136" s="72"/>
      <c r="AG136" s="72"/>
      <c r="AH136" s="72"/>
      <c r="AI136" s="72"/>
      <c r="AJ136" s="72"/>
      <c r="AK136" s="72"/>
      <c r="AL136" s="73"/>
      <c r="AM136" s="72"/>
    </row>
    <row r="137" spans="2:74" outlineLevel="2">
      <c r="B137" s="309"/>
      <c r="C137" s="53"/>
      <c r="D137" s="74"/>
      <c r="E137" s="74"/>
      <c r="F137" s="74"/>
      <c r="G137" s="74"/>
      <c r="H137" s="74"/>
      <c r="I137" s="74"/>
      <c r="J137" s="74"/>
      <c r="K137" s="74"/>
      <c r="L137" s="74"/>
      <c r="M137" s="74"/>
      <c r="N137" s="74"/>
      <c r="O137" s="74"/>
      <c r="P137" s="74"/>
      <c r="Q137" s="74"/>
      <c r="R137" s="74"/>
      <c r="S137" s="74"/>
      <c r="T137" s="73"/>
      <c r="U137" s="62"/>
      <c r="V137" s="72"/>
      <c r="W137" s="72"/>
      <c r="X137" s="72"/>
      <c r="Y137" s="72"/>
      <c r="Z137" s="72"/>
      <c r="AA137" s="72"/>
      <c r="AB137" s="72"/>
      <c r="AC137" s="72"/>
      <c r="AD137" s="72"/>
      <c r="AE137" s="72"/>
      <c r="AF137" s="72"/>
      <c r="AG137" s="72"/>
      <c r="AH137" s="72"/>
      <c r="AI137" s="72"/>
      <c r="AJ137" s="72"/>
      <c r="AK137" s="72"/>
      <c r="AL137" s="73"/>
      <c r="AM137" s="72"/>
    </row>
    <row r="138" spans="2:74" outlineLevel="2">
      <c r="B138" s="309"/>
      <c r="C138" s="53"/>
      <c r="D138" s="74"/>
      <c r="E138" s="74"/>
      <c r="F138" s="74"/>
      <c r="G138" s="74"/>
      <c r="H138" s="74"/>
      <c r="I138" s="74"/>
      <c r="J138" s="74"/>
      <c r="K138" s="74"/>
      <c r="L138" s="74"/>
      <c r="M138" s="74"/>
      <c r="N138" s="74"/>
      <c r="O138" s="74"/>
      <c r="P138" s="74"/>
      <c r="Q138" s="74"/>
      <c r="R138" s="74"/>
      <c r="S138" s="74"/>
      <c r="T138" s="73"/>
      <c r="U138" s="62"/>
      <c r="V138" s="72"/>
      <c r="W138" s="72"/>
      <c r="X138" s="72"/>
      <c r="Y138" s="72"/>
      <c r="Z138" s="72"/>
      <c r="AA138" s="72"/>
      <c r="AB138" s="72"/>
      <c r="AC138" s="72"/>
      <c r="AD138" s="72"/>
      <c r="AE138" s="72"/>
      <c r="AF138" s="72"/>
      <c r="AG138" s="72"/>
      <c r="AH138" s="72"/>
      <c r="AI138" s="72"/>
      <c r="AJ138" s="72"/>
      <c r="AK138" s="72"/>
      <c r="AL138" s="73"/>
      <c r="AM138" s="72"/>
    </row>
    <row r="139" spans="2:74" ht="15" outlineLevel="2" thickBot="1">
      <c r="B139" s="309"/>
      <c r="C139" s="75"/>
      <c r="D139" s="94"/>
      <c r="E139" s="94"/>
      <c r="F139" s="94"/>
      <c r="G139" s="94"/>
      <c r="H139" s="94"/>
      <c r="I139" s="94"/>
      <c r="J139" s="94"/>
      <c r="K139" s="94"/>
      <c r="L139" s="94"/>
      <c r="M139" s="94"/>
      <c r="N139" s="94"/>
      <c r="O139" s="94"/>
      <c r="P139" s="94"/>
      <c r="Q139" s="94"/>
      <c r="R139" s="94"/>
      <c r="S139" s="94"/>
      <c r="T139" s="78"/>
      <c r="U139" s="62"/>
      <c r="V139" s="72"/>
      <c r="W139" s="72"/>
      <c r="X139" s="72"/>
      <c r="Y139" s="72"/>
      <c r="Z139" s="72"/>
      <c r="AA139" s="72"/>
      <c r="AB139" s="72"/>
      <c r="AC139" s="72"/>
      <c r="AD139" s="72"/>
      <c r="AE139" s="72"/>
      <c r="AF139" s="72"/>
      <c r="AG139" s="72"/>
      <c r="AH139" s="72"/>
      <c r="AI139" s="72"/>
      <c r="AJ139" s="72"/>
      <c r="AK139" s="72"/>
      <c r="AL139" s="73"/>
      <c r="AM139" s="72"/>
    </row>
    <row r="140" spans="2:74" outlineLevel="1">
      <c r="B140" s="309"/>
      <c r="C140" s="53"/>
      <c r="D140" s="74"/>
      <c r="E140" s="74"/>
      <c r="F140" s="74"/>
      <c r="G140" s="74"/>
      <c r="H140" s="74"/>
      <c r="I140" s="74"/>
      <c r="J140" s="74"/>
      <c r="K140" s="74"/>
      <c r="L140" s="74"/>
      <c r="M140" s="74"/>
      <c r="N140" s="74"/>
      <c r="O140" s="74"/>
      <c r="P140" s="74"/>
      <c r="Q140" s="74"/>
      <c r="R140" s="74"/>
      <c r="S140" s="74"/>
      <c r="T140" s="72"/>
      <c r="U140" s="95"/>
      <c r="V140" s="96"/>
      <c r="W140" s="96"/>
      <c r="X140" s="96"/>
      <c r="Y140" s="96"/>
      <c r="Z140" s="96"/>
      <c r="AA140" s="96"/>
      <c r="AB140" s="96"/>
      <c r="AC140" s="96"/>
      <c r="AD140" s="96"/>
      <c r="AE140" s="96"/>
      <c r="AF140" s="96"/>
      <c r="AG140" s="96"/>
      <c r="AH140" s="96"/>
      <c r="AI140" s="96"/>
      <c r="AJ140" s="96"/>
      <c r="AK140" s="96"/>
      <c r="AL140" s="97"/>
      <c r="AM140" s="72"/>
    </row>
    <row r="141" spans="2:74" ht="42" customHeight="1" outlineLevel="1">
      <c r="B141" s="309"/>
      <c r="C141" s="53"/>
      <c r="D141" s="108"/>
      <c r="E141" s="311" t="s">
        <v>311</v>
      </c>
      <c r="F141" s="312"/>
      <c r="G141" s="312"/>
      <c r="H141" s="312"/>
      <c r="I141" s="312"/>
      <c r="J141" s="312"/>
      <c r="K141" s="312"/>
      <c r="L141" s="312"/>
      <c r="M141" s="312"/>
      <c r="N141" s="312"/>
      <c r="O141" s="312"/>
      <c r="P141" s="312"/>
      <c r="Q141" s="312"/>
      <c r="R141" s="312"/>
      <c r="S141" s="312"/>
      <c r="T141" s="55"/>
      <c r="U141" s="98"/>
      <c r="V141" s="106"/>
      <c r="W141" s="311" t="s">
        <v>312</v>
      </c>
      <c r="X141" s="312"/>
      <c r="Y141" s="312"/>
      <c r="Z141" s="312"/>
      <c r="AA141" s="312"/>
      <c r="AB141" s="312"/>
      <c r="AC141" s="312"/>
      <c r="AD141" s="312"/>
      <c r="AE141" s="312"/>
      <c r="AF141" s="312"/>
      <c r="AG141" s="312"/>
      <c r="AH141" s="312"/>
      <c r="AI141" s="312"/>
      <c r="AJ141" s="312"/>
      <c r="AK141" s="312"/>
      <c r="AL141" s="57"/>
      <c r="AM141" s="44"/>
      <c r="AO141" s="58"/>
      <c r="AP141" s="54"/>
      <c r="AQ141" s="54"/>
      <c r="AR141" s="59"/>
      <c r="AS141" s="54"/>
      <c r="AT141" s="54"/>
      <c r="AU141" s="54"/>
      <c r="AV141" s="54"/>
      <c r="AW141" s="54"/>
      <c r="AX141" s="54"/>
      <c r="AY141" s="54"/>
      <c r="AZ141" s="54"/>
      <c r="BA141" s="54"/>
      <c r="BB141" s="54"/>
      <c r="BC141" s="54"/>
      <c r="BD141" s="54"/>
      <c r="BE141" s="54"/>
      <c r="BF141" s="55"/>
      <c r="BG141" s="60"/>
      <c r="BH141" s="60"/>
      <c r="BI141" s="60"/>
      <c r="BJ141" s="60"/>
    </row>
    <row r="142" spans="2:74" ht="14.45" customHeight="1" outlineLevel="2">
      <c r="B142" s="309"/>
      <c r="C142" s="53"/>
      <c r="D142" s="107" t="s">
        <v>74</v>
      </c>
      <c r="E142" s="248" t="s">
        <v>70</v>
      </c>
      <c r="F142" s="254">
        <v>0</v>
      </c>
      <c r="G142" s="254">
        <v>5</v>
      </c>
      <c r="H142" s="254">
        <v>10</v>
      </c>
      <c r="I142" s="254">
        <v>20</v>
      </c>
      <c r="J142" s="254">
        <v>30</v>
      </c>
      <c r="K142" s="254">
        <v>40</v>
      </c>
      <c r="L142" s="254">
        <v>50</v>
      </c>
      <c r="M142" s="254">
        <v>60</v>
      </c>
      <c r="N142" s="254">
        <v>70</v>
      </c>
      <c r="O142" s="254">
        <v>80</v>
      </c>
      <c r="P142" s="254">
        <v>90</v>
      </c>
      <c r="Q142" s="254">
        <v>95</v>
      </c>
      <c r="R142" s="254">
        <v>100</v>
      </c>
      <c r="S142" s="250" t="s">
        <v>71</v>
      </c>
      <c r="T142" s="61"/>
      <c r="U142" s="99"/>
      <c r="V142" s="107" t="s">
        <v>74</v>
      </c>
      <c r="W142" s="248" t="s">
        <v>70</v>
      </c>
      <c r="X142" s="254">
        <v>0</v>
      </c>
      <c r="Y142" s="254">
        <v>5</v>
      </c>
      <c r="Z142" s="254">
        <v>10</v>
      </c>
      <c r="AA142" s="254">
        <v>20</v>
      </c>
      <c r="AB142" s="254">
        <v>30</v>
      </c>
      <c r="AC142" s="254">
        <v>40</v>
      </c>
      <c r="AD142" s="254">
        <v>50</v>
      </c>
      <c r="AE142" s="254">
        <v>60</v>
      </c>
      <c r="AF142" s="254">
        <v>70</v>
      </c>
      <c r="AG142" s="254">
        <v>80</v>
      </c>
      <c r="AH142" s="254">
        <v>90</v>
      </c>
      <c r="AI142" s="254">
        <v>95</v>
      </c>
      <c r="AJ142" s="254">
        <v>100</v>
      </c>
      <c r="AK142" s="250" t="s">
        <v>71</v>
      </c>
      <c r="AL142" s="64"/>
      <c r="AM142" s="61"/>
      <c r="AO142" s="189" t="s">
        <v>305</v>
      </c>
      <c r="AP142" s="189" t="s">
        <v>306</v>
      </c>
      <c r="AQ142" s="190">
        <v>0</v>
      </c>
      <c r="AR142" s="190">
        <v>5</v>
      </c>
      <c r="AS142" s="190">
        <v>10</v>
      </c>
      <c r="AT142" s="190">
        <v>20</v>
      </c>
      <c r="AU142" s="190">
        <v>30</v>
      </c>
      <c r="AV142" s="190">
        <v>40</v>
      </c>
      <c r="AW142" s="190">
        <v>50</v>
      </c>
      <c r="AX142" s="190">
        <v>60</v>
      </c>
      <c r="AY142" s="190">
        <v>70</v>
      </c>
      <c r="AZ142" s="190">
        <v>80</v>
      </c>
      <c r="BA142" s="190">
        <v>90</v>
      </c>
      <c r="BB142" s="190">
        <v>95</v>
      </c>
      <c r="BC142" s="190">
        <v>100</v>
      </c>
      <c r="BD142" s="190" t="s">
        <v>304</v>
      </c>
      <c r="BE142" s="67"/>
      <c r="BG142" s="189" t="s">
        <v>305</v>
      </c>
      <c r="BH142" s="189" t="s">
        <v>306</v>
      </c>
      <c r="BI142" s="190">
        <v>0</v>
      </c>
      <c r="BJ142" s="190">
        <v>5</v>
      </c>
      <c r="BK142" s="190">
        <v>10</v>
      </c>
      <c r="BL142" s="190">
        <v>20</v>
      </c>
      <c r="BM142" s="190">
        <v>30</v>
      </c>
      <c r="BN142" s="190">
        <v>40</v>
      </c>
      <c r="BO142" s="190">
        <v>50</v>
      </c>
      <c r="BP142" s="190">
        <v>60</v>
      </c>
      <c r="BQ142" s="190">
        <v>70</v>
      </c>
      <c r="BR142" s="190">
        <v>80</v>
      </c>
      <c r="BS142" s="190">
        <v>90</v>
      </c>
      <c r="BT142" s="190">
        <v>95</v>
      </c>
      <c r="BU142" s="190">
        <v>100</v>
      </c>
      <c r="BV142" s="190" t="s">
        <v>304</v>
      </c>
    </row>
    <row r="143" spans="2:74" ht="14.45" customHeight="1" outlineLevel="2">
      <c r="B143" s="309"/>
      <c r="C143" s="53"/>
      <c r="D143" s="107" t="s">
        <v>76</v>
      </c>
      <c r="E143" s="256">
        <v>0</v>
      </c>
      <c r="F143" s="257">
        <v>0</v>
      </c>
      <c r="G143" s="257">
        <v>0</v>
      </c>
      <c r="H143" s="257">
        <v>0</v>
      </c>
      <c r="I143" s="257">
        <v>0</v>
      </c>
      <c r="J143" s="257">
        <v>0</v>
      </c>
      <c r="K143" s="257">
        <v>0</v>
      </c>
      <c r="L143" s="257">
        <v>0</v>
      </c>
      <c r="M143" s="257">
        <v>0</v>
      </c>
      <c r="N143" s="257">
        <v>0</v>
      </c>
      <c r="O143" s="257">
        <v>0</v>
      </c>
      <c r="P143" s="257">
        <v>0</v>
      </c>
      <c r="Q143" s="257">
        <v>0</v>
      </c>
      <c r="R143" s="257">
        <v>0</v>
      </c>
      <c r="S143" s="256">
        <v>0</v>
      </c>
      <c r="T143" s="68"/>
      <c r="U143" s="99"/>
      <c r="V143" s="107" t="s">
        <v>76</v>
      </c>
      <c r="W143" s="268">
        <v>0</v>
      </c>
      <c r="X143" s="258">
        <v>0</v>
      </c>
      <c r="Y143" s="258">
        <v>2.2429162644695388</v>
      </c>
      <c r="Z143" s="258">
        <v>2.8995189011416023</v>
      </c>
      <c r="AA143" s="258">
        <v>3.9891967066728995</v>
      </c>
      <c r="AB143" s="258">
        <v>4.8532489744520211</v>
      </c>
      <c r="AC143" s="258">
        <v>5.5910966404431637</v>
      </c>
      <c r="AD143" s="258">
        <v>6.4297258464804017</v>
      </c>
      <c r="AE143" s="258">
        <v>7.5299286356737714</v>
      </c>
      <c r="AF143" s="258">
        <v>9.0562579400391847</v>
      </c>
      <c r="AG143" s="258">
        <v>11.345444856045223</v>
      </c>
      <c r="AH143" s="258">
        <v>15.269984216115763</v>
      </c>
      <c r="AI143" s="258">
        <v>15.289512519107859</v>
      </c>
      <c r="AJ143" s="258">
        <v>16.699570867507926</v>
      </c>
      <c r="AK143" s="268">
        <v>0</v>
      </c>
      <c r="AL143" s="69"/>
      <c r="AM143" s="68"/>
      <c r="AO143" s="189" t="s">
        <v>307</v>
      </c>
      <c r="AP143" s="191" t="str">
        <f t="shared" ref="AP143:BD159" si="70">IF(E143-E234&lt;0,"abnormal","")</f>
        <v/>
      </c>
      <c r="AQ143" s="191" t="str">
        <f t="shared" si="70"/>
        <v/>
      </c>
      <c r="AR143" s="191" t="str">
        <f t="shared" si="70"/>
        <v/>
      </c>
      <c r="AS143" s="191" t="str">
        <f t="shared" si="70"/>
        <v/>
      </c>
      <c r="AT143" s="191" t="str">
        <f t="shared" si="70"/>
        <v/>
      </c>
      <c r="AU143" s="191" t="str">
        <f t="shared" si="70"/>
        <v/>
      </c>
      <c r="AV143" s="191" t="str">
        <f t="shared" si="70"/>
        <v/>
      </c>
      <c r="AW143" s="191" t="str">
        <f t="shared" si="70"/>
        <v/>
      </c>
      <c r="AX143" s="191" t="str">
        <f t="shared" si="70"/>
        <v/>
      </c>
      <c r="AY143" s="191" t="str">
        <f t="shared" si="70"/>
        <v/>
      </c>
      <c r="AZ143" s="191" t="str">
        <f t="shared" si="70"/>
        <v/>
      </c>
      <c r="BA143" s="191" t="str">
        <f t="shared" si="70"/>
        <v/>
      </c>
      <c r="BB143" s="191" t="str">
        <f t="shared" si="70"/>
        <v/>
      </c>
      <c r="BC143" s="191" t="str">
        <f t="shared" si="70"/>
        <v/>
      </c>
      <c r="BD143" s="191" t="str">
        <f t="shared" si="70"/>
        <v/>
      </c>
      <c r="BE143" s="70"/>
      <c r="BG143" s="189" t="s">
        <v>307</v>
      </c>
      <c r="BH143" s="91" t="str">
        <f t="shared" ref="BH143:BV159" si="71">IF(W143-W234&lt;0,"abnormal","")</f>
        <v/>
      </c>
      <c r="BI143" s="91" t="str">
        <f t="shared" si="71"/>
        <v/>
      </c>
      <c r="BJ143" s="91" t="str">
        <f t="shared" si="71"/>
        <v/>
      </c>
      <c r="BK143" s="91" t="str">
        <f t="shared" si="71"/>
        <v/>
      </c>
      <c r="BL143" s="91" t="str">
        <f t="shared" si="71"/>
        <v/>
      </c>
      <c r="BM143" s="91" t="str">
        <f t="shared" si="71"/>
        <v/>
      </c>
      <c r="BN143" s="91" t="str">
        <f t="shared" si="71"/>
        <v/>
      </c>
      <c r="BO143" s="91" t="str">
        <f t="shared" si="71"/>
        <v/>
      </c>
      <c r="BP143" s="91" t="str">
        <f t="shared" si="71"/>
        <v/>
      </c>
      <c r="BQ143" s="91" t="str">
        <f t="shared" si="71"/>
        <v/>
      </c>
      <c r="BR143" s="91" t="str">
        <f t="shared" si="71"/>
        <v/>
      </c>
      <c r="BS143" s="91" t="str">
        <f t="shared" si="71"/>
        <v/>
      </c>
      <c r="BT143" s="91" t="str">
        <f t="shared" si="71"/>
        <v/>
      </c>
      <c r="BU143" s="91" t="str">
        <f t="shared" si="71"/>
        <v/>
      </c>
      <c r="BV143" s="91" t="str">
        <f t="shared" si="71"/>
        <v/>
      </c>
    </row>
    <row r="144" spans="2:74" outlineLevel="2">
      <c r="B144" s="309"/>
      <c r="C144" s="53"/>
      <c r="D144" s="255" t="s">
        <v>1</v>
      </c>
      <c r="E144" s="256">
        <v>0</v>
      </c>
      <c r="F144" s="257">
        <v>0.58014552896290028</v>
      </c>
      <c r="G144" s="257">
        <v>0.62650351575717367</v>
      </c>
      <c r="H144" s="257">
        <v>0.56337146512336733</v>
      </c>
      <c r="I144" s="257">
        <v>0.49771913060058898</v>
      </c>
      <c r="J144" s="257">
        <v>0.41890552156426919</v>
      </c>
      <c r="K144" s="257">
        <v>0.33547788622286673</v>
      </c>
      <c r="L144" s="257">
        <v>0.25159727731062337</v>
      </c>
      <c r="M144" s="257">
        <v>0.24792395872485959</v>
      </c>
      <c r="N144" s="257">
        <v>0.24441620344385548</v>
      </c>
      <c r="O144" s="257">
        <v>0.23371066987905975</v>
      </c>
      <c r="P144" s="257">
        <v>0.21420704185832229</v>
      </c>
      <c r="Q144" s="257">
        <v>0.15703311947537887</v>
      </c>
      <c r="R144" s="257">
        <v>0</v>
      </c>
      <c r="S144" s="256">
        <v>0</v>
      </c>
      <c r="T144" s="68"/>
      <c r="U144" s="99"/>
      <c r="V144" s="255" t="s">
        <v>1</v>
      </c>
      <c r="W144" s="268">
        <v>0</v>
      </c>
      <c r="X144" s="258">
        <v>0</v>
      </c>
      <c r="Y144" s="258">
        <v>3.4004829507455328</v>
      </c>
      <c r="Z144" s="258">
        <v>4.411248712647871</v>
      </c>
      <c r="AA144" s="258">
        <v>6.1448977781382244</v>
      </c>
      <c r="AB144" s="258">
        <v>7.5285991784624757</v>
      </c>
      <c r="AC144" s="258">
        <v>8.9046217340938352</v>
      </c>
      <c r="AD144" s="258">
        <v>10.25570804509784</v>
      </c>
      <c r="AE144" s="258">
        <v>11.865222895217855</v>
      </c>
      <c r="AF144" s="258">
        <v>14.03778736972812</v>
      </c>
      <c r="AG144" s="258">
        <v>17.036244406901286</v>
      </c>
      <c r="AH144" s="258">
        <v>22.022862823061633</v>
      </c>
      <c r="AI144" s="258">
        <v>22.051027170311468</v>
      </c>
      <c r="AJ144" s="258">
        <v>24.084658714380382</v>
      </c>
      <c r="AK144" s="268">
        <v>0</v>
      </c>
      <c r="AL144" s="69"/>
      <c r="AM144" s="68"/>
      <c r="AO144" s="192" t="s">
        <v>1</v>
      </c>
      <c r="AP144" s="191" t="str">
        <f t="shared" si="70"/>
        <v/>
      </c>
      <c r="AQ144" s="191" t="str">
        <f t="shared" si="70"/>
        <v/>
      </c>
      <c r="AR144" s="191" t="str">
        <f t="shared" si="70"/>
        <v/>
      </c>
      <c r="AS144" s="191" t="str">
        <f t="shared" si="70"/>
        <v/>
      </c>
      <c r="AT144" s="191" t="str">
        <f t="shared" si="70"/>
        <v/>
      </c>
      <c r="AU144" s="191" t="str">
        <f t="shared" si="70"/>
        <v/>
      </c>
      <c r="AV144" s="191" t="str">
        <f t="shared" si="70"/>
        <v/>
      </c>
      <c r="AW144" s="191" t="str">
        <f t="shared" si="70"/>
        <v/>
      </c>
      <c r="AX144" s="191" t="str">
        <f t="shared" si="70"/>
        <v/>
      </c>
      <c r="AY144" s="191" t="str">
        <f t="shared" si="70"/>
        <v/>
      </c>
      <c r="AZ144" s="191" t="str">
        <f t="shared" si="70"/>
        <v/>
      </c>
      <c r="BA144" s="191" t="str">
        <f t="shared" si="70"/>
        <v/>
      </c>
      <c r="BB144" s="191" t="str">
        <f t="shared" si="70"/>
        <v/>
      </c>
      <c r="BC144" s="191" t="str">
        <f t="shared" si="70"/>
        <v/>
      </c>
      <c r="BD144" s="191" t="str">
        <f t="shared" si="70"/>
        <v/>
      </c>
      <c r="BE144" s="70"/>
      <c r="BG144" s="192" t="s">
        <v>1</v>
      </c>
      <c r="BH144" s="91" t="str">
        <f t="shared" si="71"/>
        <v/>
      </c>
      <c r="BI144" s="91" t="str">
        <f t="shared" si="71"/>
        <v/>
      </c>
      <c r="BJ144" s="91" t="str">
        <f t="shared" si="71"/>
        <v/>
      </c>
      <c r="BK144" s="91" t="str">
        <f t="shared" si="71"/>
        <v/>
      </c>
      <c r="BL144" s="91" t="str">
        <f t="shared" si="71"/>
        <v/>
      </c>
      <c r="BM144" s="91" t="str">
        <f t="shared" si="71"/>
        <v/>
      </c>
      <c r="BN144" s="91" t="str">
        <f t="shared" si="71"/>
        <v/>
      </c>
      <c r="BO144" s="91" t="str">
        <f t="shared" si="71"/>
        <v/>
      </c>
      <c r="BP144" s="91" t="str">
        <f t="shared" si="71"/>
        <v/>
      </c>
      <c r="BQ144" s="91" t="str">
        <f t="shared" si="71"/>
        <v/>
      </c>
      <c r="BR144" s="91" t="str">
        <f t="shared" si="71"/>
        <v/>
      </c>
      <c r="BS144" s="91" t="str">
        <f t="shared" si="71"/>
        <v/>
      </c>
      <c r="BT144" s="91" t="str">
        <f t="shared" si="71"/>
        <v/>
      </c>
      <c r="BU144" s="91" t="str">
        <f t="shared" si="71"/>
        <v/>
      </c>
      <c r="BV144" s="91" t="str">
        <f t="shared" si="71"/>
        <v/>
      </c>
    </row>
    <row r="145" spans="2:74" outlineLevel="2">
      <c r="B145" s="309"/>
      <c r="C145" s="53"/>
      <c r="D145" s="255" t="s">
        <v>2</v>
      </c>
      <c r="E145" s="256">
        <v>0</v>
      </c>
      <c r="F145" s="257">
        <v>1.1602910579258006</v>
      </c>
      <c r="G145" s="257">
        <v>1.2530070315143473</v>
      </c>
      <c r="H145" s="257">
        <v>1.1267429302467347</v>
      </c>
      <c r="I145" s="257">
        <v>0.99543826120117795</v>
      </c>
      <c r="J145" s="257">
        <v>0.83781104312853838</v>
      </c>
      <c r="K145" s="257">
        <v>0.67095577244573346</v>
      </c>
      <c r="L145" s="257">
        <v>0.50319455462124674</v>
      </c>
      <c r="M145" s="257">
        <v>0.49584791744971918</v>
      </c>
      <c r="N145" s="257">
        <v>0.48883240688771096</v>
      </c>
      <c r="O145" s="257">
        <v>0.4674213397581195</v>
      </c>
      <c r="P145" s="257">
        <v>0.42841408371664458</v>
      </c>
      <c r="Q145" s="257">
        <v>0.31406623895075775</v>
      </c>
      <c r="R145" s="257">
        <v>0</v>
      </c>
      <c r="S145" s="256">
        <v>0</v>
      </c>
      <c r="T145" s="68"/>
      <c r="U145" s="99"/>
      <c r="V145" s="255" t="s">
        <v>2</v>
      </c>
      <c r="W145" s="268">
        <v>0</v>
      </c>
      <c r="X145" s="258">
        <v>0</v>
      </c>
      <c r="Y145" s="258">
        <v>4.4080736170483359</v>
      </c>
      <c r="Z145" s="258">
        <v>5.7910637349738785</v>
      </c>
      <c r="AA145" s="258">
        <v>8.3378000609478686</v>
      </c>
      <c r="AB145" s="258">
        <v>10.682112331025692</v>
      </c>
      <c r="AC145" s="258">
        <v>12.764265581838357</v>
      </c>
      <c r="AD145" s="258">
        <v>15.288884321594825</v>
      </c>
      <c r="AE145" s="258">
        <v>17.274036874020048</v>
      </c>
      <c r="AF145" s="258">
        <v>19.819565554125127</v>
      </c>
      <c r="AG145" s="258">
        <v>22.787808432806216</v>
      </c>
      <c r="AH145" s="258">
        <v>27.640549222093242</v>
      </c>
      <c r="AI145" s="258">
        <v>27.675897851956748</v>
      </c>
      <c r="AJ145" s="258">
        <v>30.228276861218717</v>
      </c>
      <c r="AK145" s="268">
        <v>0</v>
      </c>
      <c r="AL145" s="69"/>
      <c r="AM145" s="68"/>
      <c r="AO145" s="192" t="s">
        <v>2</v>
      </c>
      <c r="AP145" s="191" t="str">
        <f t="shared" si="70"/>
        <v/>
      </c>
      <c r="AQ145" s="191" t="str">
        <f t="shared" si="70"/>
        <v/>
      </c>
      <c r="AR145" s="191" t="str">
        <f t="shared" si="70"/>
        <v/>
      </c>
      <c r="AS145" s="191" t="str">
        <f t="shared" si="70"/>
        <v/>
      </c>
      <c r="AT145" s="191" t="str">
        <f t="shared" si="70"/>
        <v/>
      </c>
      <c r="AU145" s="191" t="str">
        <f t="shared" si="70"/>
        <v/>
      </c>
      <c r="AV145" s="191" t="str">
        <f t="shared" si="70"/>
        <v/>
      </c>
      <c r="AW145" s="191" t="str">
        <f t="shared" si="70"/>
        <v/>
      </c>
      <c r="AX145" s="191" t="str">
        <f t="shared" si="70"/>
        <v/>
      </c>
      <c r="AY145" s="191" t="str">
        <f t="shared" si="70"/>
        <v/>
      </c>
      <c r="AZ145" s="191" t="str">
        <f t="shared" si="70"/>
        <v/>
      </c>
      <c r="BA145" s="191" t="str">
        <f t="shared" si="70"/>
        <v/>
      </c>
      <c r="BB145" s="191" t="str">
        <f t="shared" si="70"/>
        <v/>
      </c>
      <c r="BC145" s="191" t="str">
        <f t="shared" si="70"/>
        <v/>
      </c>
      <c r="BD145" s="191" t="str">
        <f t="shared" si="70"/>
        <v/>
      </c>
      <c r="BE145" s="70"/>
      <c r="BG145" s="192" t="s">
        <v>2</v>
      </c>
      <c r="BH145" s="91" t="str">
        <f t="shared" si="71"/>
        <v/>
      </c>
      <c r="BI145" s="91" t="str">
        <f t="shared" si="71"/>
        <v/>
      </c>
      <c r="BJ145" s="91" t="str">
        <f t="shared" si="71"/>
        <v/>
      </c>
      <c r="BK145" s="91" t="str">
        <f t="shared" si="71"/>
        <v/>
      </c>
      <c r="BL145" s="91" t="str">
        <f t="shared" si="71"/>
        <v/>
      </c>
      <c r="BM145" s="91" t="str">
        <f t="shared" si="71"/>
        <v/>
      </c>
      <c r="BN145" s="91" t="str">
        <f t="shared" si="71"/>
        <v/>
      </c>
      <c r="BO145" s="91" t="str">
        <f t="shared" si="71"/>
        <v/>
      </c>
      <c r="BP145" s="91" t="str">
        <f t="shared" si="71"/>
        <v/>
      </c>
      <c r="BQ145" s="91" t="str">
        <f t="shared" si="71"/>
        <v/>
      </c>
      <c r="BR145" s="91" t="str">
        <f t="shared" si="71"/>
        <v/>
      </c>
      <c r="BS145" s="91" t="str">
        <f t="shared" si="71"/>
        <v/>
      </c>
      <c r="BT145" s="91" t="str">
        <f t="shared" si="71"/>
        <v/>
      </c>
      <c r="BU145" s="91" t="str">
        <f t="shared" si="71"/>
        <v/>
      </c>
      <c r="BV145" s="91" t="str">
        <f t="shared" si="71"/>
        <v/>
      </c>
    </row>
    <row r="146" spans="2:74" outlineLevel="2">
      <c r="B146" s="309"/>
      <c r="C146" s="53"/>
      <c r="D146" s="255" t="s">
        <v>3</v>
      </c>
      <c r="E146" s="256">
        <v>0</v>
      </c>
      <c r="F146" s="257">
        <v>2.3205821158516011</v>
      </c>
      <c r="G146" s="257">
        <v>2.5060140630286947</v>
      </c>
      <c r="H146" s="257">
        <v>2.2534858604934693</v>
      </c>
      <c r="I146" s="257">
        <v>1.9908765224023559</v>
      </c>
      <c r="J146" s="257">
        <v>1.6756220862570768</v>
      </c>
      <c r="K146" s="257">
        <v>1.3419115448914669</v>
      </c>
      <c r="L146" s="257">
        <v>1.0063891092424935</v>
      </c>
      <c r="M146" s="257">
        <v>0.99169583489943836</v>
      </c>
      <c r="N146" s="257">
        <v>0.97766481377542191</v>
      </c>
      <c r="O146" s="257">
        <v>0.93484267951623901</v>
      </c>
      <c r="P146" s="257">
        <v>0.85682816743328916</v>
      </c>
      <c r="Q146" s="257">
        <v>0.6281324779015155</v>
      </c>
      <c r="R146" s="257">
        <v>0</v>
      </c>
      <c r="S146" s="256">
        <v>0</v>
      </c>
      <c r="T146" s="68"/>
      <c r="U146" s="99"/>
      <c r="V146" s="255" t="s">
        <v>3</v>
      </c>
      <c r="W146" s="268">
        <v>0</v>
      </c>
      <c r="X146" s="258">
        <v>0</v>
      </c>
      <c r="Y146" s="258">
        <v>5.90454700829725</v>
      </c>
      <c r="Z146" s="258">
        <v>7.9540384034144127</v>
      </c>
      <c r="AA146" s="258">
        <v>11.842151534490419</v>
      </c>
      <c r="AB146" s="258">
        <v>16.284687622349473</v>
      </c>
      <c r="AC146" s="258">
        <v>19.680521587563984</v>
      </c>
      <c r="AD146" s="258">
        <v>24.790118032630446</v>
      </c>
      <c r="AE146" s="258">
        <v>30.397964686613875</v>
      </c>
      <c r="AF146" s="258">
        <v>33.699435255417278</v>
      </c>
      <c r="AG146" s="258">
        <v>35.316930239687984</v>
      </c>
      <c r="AH146" s="258">
        <v>37.105606677938148</v>
      </c>
      <c r="AI146" s="258">
        <v>37.153059872365667</v>
      </c>
      <c r="AJ146" s="258">
        <v>40.579459646470006</v>
      </c>
      <c r="AK146" s="268">
        <v>0</v>
      </c>
      <c r="AL146" s="69"/>
      <c r="AM146" s="68"/>
      <c r="AO146" s="192" t="s">
        <v>3</v>
      </c>
      <c r="AP146" s="191" t="str">
        <f t="shared" si="70"/>
        <v/>
      </c>
      <c r="AQ146" s="191" t="str">
        <f t="shared" si="70"/>
        <v/>
      </c>
      <c r="AR146" s="191" t="str">
        <f t="shared" si="70"/>
        <v/>
      </c>
      <c r="AS146" s="191" t="str">
        <f t="shared" si="70"/>
        <v/>
      </c>
      <c r="AT146" s="191" t="str">
        <f t="shared" si="70"/>
        <v/>
      </c>
      <c r="AU146" s="191" t="str">
        <f t="shared" si="70"/>
        <v/>
      </c>
      <c r="AV146" s="191" t="str">
        <f t="shared" si="70"/>
        <v/>
      </c>
      <c r="AW146" s="191" t="str">
        <f t="shared" si="70"/>
        <v/>
      </c>
      <c r="AX146" s="191" t="str">
        <f t="shared" si="70"/>
        <v/>
      </c>
      <c r="AY146" s="191" t="str">
        <f t="shared" si="70"/>
        <v/>
      </c>
      <c r="AZ146" s="191" t="str">
        <f t="shared" si="70"/>
        <v/>
      </c>
      <c r="BA146" s="191" t="str">
        <f t="shared" si="70"/>
        <v/>
      </c>
      <c r="BB146" s="191" t="str">
        <f t="shared" si="70"/>
        <v/>
      </c>
      <c r="BC146" s="191" t="str">
        <f t="shared" si="70"/>
        <v/>
      </c>
      <c r="BD146" s="191" t="str">
        <f t="shared" si="70"/>
        <v/>
      </c>
      <c r="BE146" s="70"/>
      <c r="BG146" s="192" t="s">
        <v>3</v>
      </c>
      <c r="BH146" s="91" t="str">
        <f t="shared" si="71"/>
        <v/>
      </c>
      <c r="BI146" s="91" t="str">
        <f t="shared" si="71"/>
        <v/>
      </c>
      <c r="BJ146" s="91" t="str">
        <f t="shared" si="71"/>
        <v/>
      </c>
      <c r="BK146" s="91" t="str">
        <f t="shared" si="71"/>
        <v/>
      </c>
      <c r="BL146" s="91" t="str">
        <f t="shared" si="71"/>
        <v/>
      </c>
      <c r="BM146" s="91" t="str">
        <f t="shared" si="71"/>
        <v/>
      </c>
      <c r="BN146" s="91" t="str">
        <f t="shared" si="71"/>
        <v/>
      </c>
      <c r="BO146" s="91" t="str">
        <f t="shared" si="71"/>
        <v/>
      </c>
      <c r="BP146" s="91" t="str">
        <f t="shared" si="71"/>
        <v/>
      </c>
      <c r="BQ146" s="91" t="str">
        <f t="shared" si="71"/>
        <v/>
      </c>
      <c r="BR146" s="91" t="str">
        <f t="shared" si="71"/>
        <v/>
      </c>
      <c r="BS146" s="91" t="str">
        <f t="shared" si="71"/>
        <v/>
      </c>
      <c r="BT146" s="91" t="str">
        <f t="shared" si="71"/>
        <v/>
      </c>
      <c r="BU146" s="91" t="str">
        <f t="shared" si="71"/>
        <v/>
      </c>
      <c r="BV146" s="91" t="str">
        <f t="shared" si="71"/>
        <v/>
      </c>
    </row>
    <row r="147" spans="2:74" outlineLevel="2">
      <c r="B147" s="309"/>
      <c r="C147" s="53"/>
      <c r="D147" s="255" t="s">
        <v>4</v>
      </c>
      <c r="E147" s="256">
        <v>0</v>
      </c>
      <c r="F147" s="257">
        <v>4.423804460642657</v>
      </c>
      <c r="G147" s="257">
        <v>4.7772996761164874</v>
      </c>
      <c r="H147" s="257">
        <v>4.234260446239948</v>
      </c>
      <c r="I147" s="257">
        <v>3.6469366735410294</v>
      </c>
      <c r="J147" s="257">
        <v>3.1861438784689824</v>
      </c>
      <c r="K147" s="257">
        <v>2.6682681315169274</v>
      </c>
      <c r="L147" s="257">
        <v>2.1470712911679088</v>
      </c>
      <c r="M147" s="257">
        <v>2.0009185576067359</v>
      </c>
      <c r="N147" s="257">
        <v>1.8547960300064537</v>
      </c>
      <c r="O147" s="257">
        <v>1.7656855068698172</v>
      </c>
      <c r="P147" s="257">
        <v>1.5858656593354112</v>
      </c>
      <c r="Q147" s="257">
        <v>1.1106728014514695</v>
      </c>
      <c r="R147" s="257">
        <v>0</v>
      </c>
      <c r="S147" s="256">
        <v>0</v>
      </c>
      <c r="T147" s="68"/>
      <c r="U147" s="99"/>
      <c r="V147" s="255" t="s">
        <v>4</v>
      </c>
      <c r="W147" s="268">
        <v>0</v>
      </c>
      <c r="X147" s="258">
        <v>0</v>
      </c>
      <c r="Y147" s="258">
        <v>6.887251421673648</v>
      </c>
      <c r="Z147" s="258">
        <v>11.280719499519689</v>
      </c>
      <c r="AA147" s="258">
        <v>16.768887143913386</v>
      </c>
      <c r="AB147" s="258">
        <v>23.364297993371746</v>
      </c>
      <c r="AC147" s="258">
        <v>27.813271059801636</v>
      </c>
      <c r="AD147" s="258">
        <v>34.28665610840563</v>
      </c>
      <c r="AE147" s="258">
        <v>38.79090051071514</v>
      </c>
      <c r="AF147" s="258">
        <v>42.748760256405191</v>
      </c>
      <c r="AG147" s="258">
        <v>44.944471548572864</v>
      </c>
      <c r="AH147" s="258">
        <v>47.388113689531096</v>
      </c>
      <c r="AI147" s="258">
        <v>47.448716859073109</v>
      </c>
      <c r="AJ147" s="258">
        <v>51.824622189239314</v>
      </c>
      <c r="AK147" s="268">
        <v>0</v>
      </c>
      <c r="AL147" s="69"/>
      <c r="AM147" s="68"/>
      <c r="AO147" s="192" t="s">
        <v>4</v>
      </c>
      <c r="AP147" s="191" t="str">
        <f t="shared" si="70"/>
        <v/>
      </c>
      <c r="AQ147" s="191" t="str">
        <f t="shared" si="70"/>
        <v/>
      </c>
      <c r="AR147" s="191" t="str">
        <f t="shared" si="70"/>
        <v/>
      </c>
      <c r="AS147" s="191" t="str">
        <f t="shared" si="70"/>
        <v/>
      </c>
      <c r="AT147" s="191" t="str">
        <f t="shared" si="70"/>
        <v/>
      </c>
      <c r="AU147" s="191" t="str">
        <f t="shared" si="70"/>
        <v/>
      </c>
      <c r="AV147" s="191" t="str">
        <f t="shared" si="70"/>
        <v/>
      </c>
      <c r="AW147" s="191" t="str">
        <f t="shared" si="70"/>
        <v/>
      </c>
      <c r="AX147" s="191" t="str">
        <f t="shared" si="70"/>
        <v/>
      </c>
      <c r="AY147" s="191" t="str">
        <f t="shared" si="70"/>
        <v/>
      </c>
      <c r="AZ147" s="191" t="str">
        <f t="shared" si="70"/>
        <v/>
      </c>
      <c r="BA147" s="191" t="str">
        <f t="shared" si="70"/>
        <v/>
      </c>
      <c r="BB147" s="191" t="str">
        <f t="shared" si="70"/>
        <v/>
      </c>
      <c r="BC147" s="191" t="str">
        <f t="shared" si="70"/>
        <v/>
      </c>
      <c r="BD147" s="191" t="str">
        <f t="shared" si="70"/>
        <v/>
      </c>
      <c r="BE147" s="70"/>
      <c r="BG147" s="192" t="s">
        <v>4</v>
      </c>
      <c r="BH147" s="91" t="str">
        <f t="shared" si="71"/>
        <v/>
      </c>
      <c r="BI147" s="91" t="str">
        <f t="shared" si="71"/>
        <v/>
      </c>
      <c r="BJ147" s="91" t="str">
        <f t="shared" si="71"/>
        <v/>
      </c>
      <c r="BK147" s="91" t="str">
        <f t="shared" si="71"/>
        <v/>
      </c>
      <c r="BL147" s="91" t="str">
        <f t="shared" si="71"/>
        <v/>
      </c>
      <c r="BM147" s="91" t="str">
        <f t="shared" si="71"/>
        <v/>
      </c>
      <c r="BN147" s="91" t="str">
        <f t="shared" si="71"/>
        <v/>
      </c>
      <c r="BO147" s="91" t="str">
        <f t="shared" si="71"/>
        <v/>
      </c>
      <c r="BP147" s="91" t="str">
        <f t="shared" si="71"/>
        <v/>
      </c>
      <c r="BQ147" s="91" t="str">
        <f t="shared" si="71"/>
        <v/>
      </c>
      <c r="BR147" s="91" t="str">
        <f t="shared" si="71"/>
        <v/>
      </c>
      <c r="BS147" s="91" t="str">
        <f t="shared" si="71"/>
        <v/>
      </c>
      <c r="BT147" s="91" t="str">
        <f t="shared" si="71"/>
        <v/>
      </c>
      <c r="BU147" s="91" t="str">
        <f t="shared" si="71"/>
        <v/>
      </c>
      <c r="BV147" s="91" t="str">
        <f t="shared" si="71"/>
        <v/>
      </c>
    </row>
    <row r="148" spans="2:74" outlineLevel="2">
      <c r="B148" s="309"/>
      <c r="C148" s="53"/>
      <c r="D148" s="255" t="s">
        <v>5</v>
      </c>
      <c r="E148" s="256">
        <v>0</v>
      </c>
      <c r="F148" s="257">
        <v>7.8114961118361839</v>
      </c>
      <c r="G148" s="257">
        <v>8.4356933442846938</v>
      </c>
      <c r="H148" s="257">
        <v>7.3928783274001137</v>
      </c>
      <c r="I148" s="257">
        <v>6.0791354276958298</v>
      </c>
      <c r="J148" s="257">
        <v>5.4532089312308294</v>
      </c>
      <c r="K148" s="257">
        <v>4.8935648624901331</v>
      </c>
      <c r="L148" s="257">
        <v>4.1505144225396737</v>
      </c>
      <c r="M148" s="257">
        <v>3.6707702481078126</v>
      </c>
      <c r="N148" s="257">
        <v>3.1886695802880038</v>
      </c>
      <c r="O148" s="257">
        <v>3.0490409702746244</v>
      </c>
      <c r="P148" s="257">
        <v>2.7449201232147389</v>
      </c>
      <c r="Q148" s="257">
        <v>1.833893080431668</v>
      </c>
      <c r="R148" s="257">
        <v>0</v>
      </c>
      <c r="S148" s="256">
        <v>0</v>
      </c>
      <c r="T148" s="68"/>
      <c r="U148" s="99"/>
      <c r="V148" s="255" t="s">
        <v>5</v>
      </c>
      <c r="W148" s="268">
        <v>0</v>
      </c>
      <c r="X148" s="258">
        <v>0</v>
      </c>
      <c r="Y148" s="258">
        <v>8.3862685066935683</v>
      </c>
      <c r="Z148" s="258">
        <v>14.149437507496888</v>
      </c>
      <c r="AA148" s="258">
        <v>20.699320664618263</v>
      </c>
      <c r="AB148" s="258">
        <v>29.381413785362597</v>
      </c>
      <c r="AC148" s="258">
        <v>34.635571555047406</v>
      </c>
      <c r="AD148" s="258">
        <v>42.179951070201099</v>
      </c>
      <c r="AE148" s="258">
        <v>47.556702135235</v>
      </c>
      <c r="AF148" s="258">
        <v>53.049026727531988</v>
      </c>
      <c r="AG148" s="258">
        <v>55.918764474254459</v>
      </c>
      <c r="AH148" s="258">
        <v>59.096140898455793</v>
      </c>
      <c r="AI148" s="258">
        <v>59.171717096099201</v>
      </c>
      <c r="AJ148" s="258">
        <v>64.628763131821344</v>
      </c>
      <c r="AK148" s="268">
        <v>0</v>
      </c>
      <c r="AL148" s="69"/>
      <c r="AM148" s="68"/>
      <c r="AO148" s="192" t="s">
        <v>5</v>
      </c>
      <c r="AP148" s="191" t="str">
        <f t="shared" si="70"/>
        <v/>
      </c>
      <c r="AQ148" s="191" t="str">
        <f t="shared" si="70"/>
        <v/>
      </c>
      <c r="AR148" s="191" t="str">
        <f t="shared" si="70"/>
        <v/>
      </c>
      <c r="AS148" s="191" t="str">
        <f t="shared" si="70"/>
        <v/>
      </c>
      <c r="AT148" s="191" t="str">
        <f t="shared" si="70"/>
        <v/>
      </c>
      <c r="AU148" s="191" t="str">
        <f t="shared" si="70"/>
        <v/>
      </c>
      <c r="AV148" s="191" t="str">
        <f t="shared" si="70"/>
        <v/>
      </c>
      <c r="AW148" s="191" t="str">
        <f t="shared" si="70"/>
        <v/>
      </c>
      <c r="AX148" s="191" t="str">
        <f t="shared" si="70"/>
        <v/>
      </c>
      <c r="AY148" s="191" t="str">
        <f t="shared" si="70"/>
        <v/>
      </c>
      <c r="AZ148" s="191" t="str">
        <f t="shared" si="70"/>
        <v/>
      </c>
      <c r="BA148" s="191" t="str">
        <f t="shared" si="70"/>
        <v/>
      </c>
      <c r="BB148" s="191" t="str">
        <f t="shared" si="70"/>
        <v/>
      </c>
      <c r="BC148" s="191" t="str">
        <f t="shared" si="70"/>
        <v/>
      </c>
      <c r="BD148" s="191" t="str">
        <f t="shared" si="70"/>
        <v/>
      </c>
      <c r="BE148" s="70"/>
      <c r="BG148" s="192" t="s">
        <v>5</v>
      </c>
      <c r="BH148" s="91" t="str">
        <f t="shared" si="71"/>
        <v/>
      </c>
      <c r="BI148" s="91" t="str">
        <f t="shared" si="71"/>
        <v/>
      </c>
      <c r="BJ148" s="91" t="str">
        <f t="shared" si="71"/>
        <v/>
      </c>
      <c r="BK148" s="91" t="str">
        <f t="shared" si="71"/>
        <v/>
      </c>
      <c r="BL148" s="91" t="str">
        <f t="shared" si="71"/>
        <v/>
      </c>
      <c r="BM148" s="91" t="str">
        <f t="shared" si="71"/>
        <v/>
      </c>
      <c r="BN148" s="91" t="str">
        <f t="shared" si="71"/>
        <v/>
      </c>
      <c r="BO148" s="91" t="str">
        <f t="shared" si="71"/>
        <v/>
      </c>
      <c r="BP148" s="91" t="str">
        <f t="shared" si="71"/>
        <v/>
      </c>
      <c r="BQ148" s="91" t="str">
        <f t="shared" si="71"/>
        <v/>
      </c>
      <c r="BR148" s="91" t="str">
        <f t="shared" si="71"/>
        <v/>
      </c>
      <c r="BS148" s="91" t="str">
        <f t="shared" si="71"/>
        <v/>
      </c>
      <c r="BT148" s="91" t="str">
        <f t="shared" si="71"/>
        <v/>
      </c>
      <c r="BU148" s="91" t="str">
        <f t="shared" si="71"/>
        <v/>
      </c>
      <c r="BV148" s="91" t="str">
        <f t="shared" si="71"/>
        <v/>
      </c>
    </row>
    <row r="149" spans="2:74" outlineLevel="2">
      <c r="B149" s="309"/>
      <c r="C149" s="53"/>
      <c r="D149" s="255" t="s">
        <v>6</v>
      </c>
      <c r="E149" s="256">
        <v>0</v>
      </c>
      <c r="F149" s="257">
        <v>12.868121063405477</v>
      </c>
      <c r="G149" s="257">
        <v>13.896380623366003</v>
      </c>
      <c r="H149" s="257">
        <v>12.074867292608353</v>
      </c>
      <c r="I149" s="257">
        <v>9.4871003550942259</v>
      </c>
      <c r="J149" s="257">
        <v>8.526538314574962</v>
      </c>
      <c r="K149" s="257">
        <v>8.1200487426529246</v>
      </c>
      <c r="L149" s="257">
        <v>7.3382783973116759</v>
      </c>
      <c r="M149" s="257">
        <v>6.273096928008342</v>
      </c>
      <c r="N149" s="257">
        <v>5.2010922549931591</v>
      </c>
      <c r="O149" s="257">
        <v>4.7658813715591863</v>
      </c>
      <c r="P149" s="257">
        <v>4.2094671007865028</v>
      </c>
      <c r="Q149" s="257">
        <v>2.85172180738628</v>
      </c>
      <c r="R149" s="257">
        <v>0</v>
      </c>
      <c r="S149" s="256">
        <v>0</v>
      </c>
      <c r="T149" s="68"/>
      <c r="U149" s="99"/>
      <c r="V149" s="255" t="s">
        <v>6</v>
      </c>
      <c r="W149" s="268">
        <v>0</v>
      </c>
      <c r="X149" s="258">
        <v>0</v>
      </c>
      <c r="Y149" s="258">
        <v>10.109212809704468</v>
      </c>
      <c r="Z149" s="258">
        <v>17.511794063110909</v>
      </c>
      <c r="AA149" s="258">
        <v>25.300923722290634</v>
      </c>
      <c r="AB149" s="258">
        <v>36.357522219120106</v>
      </c>
      <c r="AC149" s="258">
        <v>42.453328791280327</v>
      </c>
      <c r="AD149" s="258">
        <v>51.079429165618805</v>
      </c>
      <c r="AE149" s="258">
        <v>57.346840611762438</v>
      </c>
      <c r="AF149" s="258">
        <v>63.820604840259776</v>
      </c>
      <c r="AG149" s="258">
        <v>68.15597925316014</v>
      </c>
      <c r="AH149" s="258">
        <v>72.116305102112165</v>
      </c>
      <c r="AI149" s="258">
        <v>72.208532378628817</v>
      </c>
      <c r="AJ149" s="258">
        <v>78.867884256522643</v>
      </c>
      <c r="AK149" s="268">
        <v>0</v>
      </c>
      <c r="AL149" s="69"/>
      <c r="AM149" s="68"/>
      <c r="AO149" s="192" t="s">
        <v>6</v>
      </c>
      <c r="AP149" s="191" t="str">
        <f t="shared" si="70"/>
        <v/>
      </c>
      <c r="AQ149" s="191" t="str">
        <f t="shared" si="70"/>
        <v/>
      </c>
      <c r="AR149" s="191" t="str">
        <f t="shared" si="70"/>
        <v/>
      </c>
      <c r="AS149" s="191" t="str">
        <f t="shared" si="70"/>
        <v/>
      </c>
      <c r="AT149" s="191" t="str">
        <f t="shared" si="70"/>
        <v/>
      </c>
      <c r="AU149" s="191" t="str">
        <f t="shared" si="70"/>
        <v/>
      </c>
      <c r="AV149" s="191" t="str">
        <f t="shared" si="70"/>
        <v/>
      </c>
      <c r="AW149" s="191" t="str">
        <f t="shared" si="70"/>
        <v/>
      </c>
      <c r="AX149" s="191" t="str">
        <f t="shared" si="70"/>
        <v/>
      </c>
      <c r="AY149" s="191" t="str">
        <f t="shared" si="70"/>
        <v/>
      </c>
      <c r="AZ149" s="191" t="str">
        <f t="shared" si="70"/>
        <v/>
      </c>
      <c r="BA149" s="191" t="str">
        <f t="shared" si="70"/>
        <v/>
      </c>
      <c r="BB149" s="191" t="str">
        <f t="shared" si="70"/>
        <v/>
      </c>
      <c r="BC149" s="191" t="str">
        <f t="shared" si="70"/>
        <v/>
      </c>
      <c r="BD149" s="191" t="str">
        <f t="shared" si="70"/>
        <v/>
      </c>
      <c r="BE149" s="70"/>
      <c r="BG149" s="192" t="s">
        <v>6</v>
      </c>
      <c r="BH149" s="91" t="str">
        <f t="shared" si="71"/>
        <v/>
      </c>
      <c r="BI149" s="91" t="str">
        <f t="shared" si="71"/>
        <v/>
      </c>
      <c r="BJ149" s="91" t="str">
        <f t="shared" si="71"/>
        <v/>
      </c>
      <c r="BK149" s="91" t="str">
        <f t="shared" si="71"/>
        <v/>
      </c>
      <c r="BL149" s="91" t="str">
        <f t="shared" si="71"/>
        <v/>
      </c>
      <c r="BM149" s="91" t="str">
        <f t="shared" si="71"/>
        <v/>
      </c>
      <c r="BN149" s="91" t="str">
        <f t="shared" si="71"/>
        <v/>
      </c>
      <c r="BO149" s="91" t="str">
        <f t="shared" si="71"/>
        <v/>
      </c>
      <c r="BP149" s="91" t="str">
        <f t="shared" si="71"/>
        <v/>
      </c>
      <c r="BQ149" s="91" t="str">
        <f t="shared" si="71"/>
        <v/>
      </c>
      <c r="BR149" s="91" t="str">
        <f t="shared" si="71"/>
        <v/>
      </c>
      <c r="BS149" s="91" t="str">
        <f t="shared" si="71"/>
        <v/>
      </c>
      <c r="BT149" s="91" t="str">
        <f t="shared" si="71"/>
        <v/>
      </c>
      <c r="BU149" s="91" t="str">
        <f t="shared" si="71"/>
        <v/>
      </c>
      <c r="BV149" s="91" t="str">
        <f t="shared" si="71"/>
        <v/>
      </c>
    </row>
    <row r="150" spans="2:74" outlineLevel="2">
      <c r="B150" s="309"/>
      <c r="C150" s="53"/>
      <c r="D150" s="255" t="s">
        <v>7</v>
      </c>
      <c r="E150" s="256">
        <v>0</v>
      </c>
      <c r="F150" s="257">
        <v>19.903310853934709</v>
      </c>
      <c r="G150" s="257">
        <v>20.742916594753364</v>
      </c>
      <c r="H150" s="257">
        <v>17.467377378637053</v>
      </c>
      <c r="I150" s="257">
        <v>13.946946724176868</v>
      </c>
      <c r="J150" s="257">
        <v>12.567142517799619</v>
      </c>
      <c r="K150" s="257">
        <v>11.908286631421138</v>
      </c>
      <c r="L150" s="257">
        <v>11.200535177965053</v>
      </c>
      <c r="M150" s="257">
        <v>9.8472499541882996</v>
      </c>
      <c r="N150" s="257">
        <v>8.0865505669518125</v>
      </c>
      <c r="O150" s="257">
        <v>7.0473708178750556</v>
      </c>
      <c r="P150" s="257">
        <v>6.3723486157690319</v>
      </c>
      <c r="Q150" s="257">
        <v>4.21503294042855</v>
      </c>
      <c r="R150" s="257">
        <v>0</v>
      </c>
      <c r="S150" s="256">
        <v>0</v>
      </c>
      <c r="T150" s="68"/>
      <c r="U150" s="99"/>
      <c r="V150" s="255" t="s">
        <v>7</v>
      </c>
      <c r="W150" s="268">
        <v>0</v>
      </c>
      <c r="X150" s="258">
        <v>0</v>
      </c>
      <c r="Y150" s="258">
        <v>11.33261574622351</v>
      </c>
      <c r="Z150" s="258">
        <v>20.245476181430188</v>
      </c>
      <c r="AA150" s="258">
        <v>29.097178875348352</v>
      </c>
      <c r="AB150" s="258">
        <v>42.60990097487646</v>
      </c>
      <c r="AC150" s="258">
        <v>49.353331800506211</v>
      </c>
      <c r="AD150" s="258">
        <v>58.808160501229032</v>
      </c>
      <c r="AE150" s="258">
        <v>66.168379882717673</v>
      </c>
      <c r="AF150" s="258">
        <v>73.831238558481729</v>
      </c>
      <c r="AG150" s="258">
        <v>80.995158374557647</v>
      </c>
      <c r="AH150" s="258">
        <v>83.871839237729944</v>
      </c>
      <c r="AI150" s="258">
        <v>83.939839237729927</v>
      </c>
      <c r="AJ150" s="258">
        <v>88.849839237729938</v>
      </c>
      <c r="AK150" s="268">
        <v>0</v>
      </c>
      <c r="AL150" s="69"/>
      <c r="AM150" s="68"/>
      <c r="AO150" s="192" t="s">
        <v>7</v>
      </c>
      <c r="AP150" s="191" t="str">
        <f t="shared" si="70"/>
        <v/>
      </c>
      <c r="AQ150" s="191" t="str">
        <f t="shared" si="70"/>
        <v/>
      </c>
      <c r="AR150" s="191" t="str">
        <f t="shared" si="70"/>
        <v/>
      </c>
      <c r="AS150" s="191" t="str">
        <f t="shared" si="70"/>
        <v/>
      </c>
      <c r="AT150" s="191" t="str">
        <f t="shared" si="70"/>
        <v/>
      </c>
      <c r="AU150" s="191" t="str">
        <f t="shared" si="70"/>
        <v/>
      </c>
      <c r="AV150" s="191" t="str">
        <f t="shared" si="70"/>
        <v/>
      </c>
      <c r="AW150" s="191" t="str">
        <f t="shared" si="70"/>
        <v/>
      </c>
      <c r="AX150" s="191" t="str">
        <f t="shared" si="70"/>
        <v/>
      </c>
      <c r="AY150" s="191" t="str">
        <f t="shared" si="70"/>
        <v/>
      </c>
      <c r="AZ150" s="191" t="str">
        <f t="shared" si="70"/>
        <v/>
      </c>
      <c r="BA150" s="191" t="str">
        <f t="shared" si="70"/>
        <v/>
      </c>
      <c r="BB150" s="191" t="str">
        <f t="shared" si="70"/>
        <v/>
      </c>
      <c r="BC150" s="191" t="str">
        <f t="shared" si="70"/>
        <v/>
      </c>
      <c r="BD150" s="191" t="str">
        <f t="shared" si="70"/>
        <v/>
      </c>
      <c r="BE150" s="70"/>
      <c r="BG150" s="192" t="s">
        <v>7</v>
      </c>
      <c r="BH150" s="91" t="str">
        <f t="shared" si="71"/>
        <v/>
      </c>
      <c r="BI150" s="91" t="str">
        <f t="shared" si="71"/>
        <v/>
      </c>
      <c r="BJ150" s="91" t="str">
        <f t="shared" si="71"/>
        <v/>
      </c>
      <c r="BK150" s="91" t="str">
        <f t="shared" si="71"/>
        <v/>
      </c>
      <c r="BL150" s="91" t="str">
        <f t="shared" si="71"/>
        <v/>
      </c>
      <c r="BM150" s="91" t="str">
        <f t="shared" si="71"/>
        <v/>
      </c>
      <c r="BN150" s="91" t="str">
        <f t="shared" si="71"/>
        <v/>
      </c>
      <c r="BO150" s="91" t="str">
        <f t="shared" si="71"/>
        <v/>
      </c>
      <c r="BP150" s="91" t="str">
        <f t="shared" si="71"/>
        <v/>
      </c>
      <c r="BQ150" s="91" t="str">
        <f t="shared" si="71"/>
        <v/>
      </c>
      <c r="BR150" s="91" t="str">
        <f t="shared" si="71"/>
        <v/>
      </c>
      <c r="BS150" s="91" t="str">
        <f t="shared" si="71"/>
        <v/>
      </c>
      <c r="BT150" s="91" t="str">
        <f t="shared" si="71"/>
        <v/>
      </c>
      <c r="BU150" s="91" t="str">
        <f t="shared" si="71"/>
        <v/>
      </c>
      <c r="BV150" s="91" t="str">
        <f t="shared" si="71"/>
        <v/>
      </c>
    </row>
    <row r="151" spans="2:74" outlineLevel="2">
      <c r="B151" s="309"/>
      <c r="C151" s="53"/>
      <c r="D151" s="255" t="s">
        <v>8</v>
      </c>
      <c r="E151" s="256">
        <v>0</v>
      </c>
      <c r="F151" s="257">
        <v>29.071748297580342</v>
      </c>
      <c r="G151" s="257">
        <v>27.982371027243431</v>
      </c>
      <c r="H151" s="257">
        <v>23.926059309339383</v>
      </c>
      <c r="I151" s="257">
        <v>19.421557163857305</v>
      </c>
      <c r="J151" s="257">
        <v>17.555624075123578</v>
      </c>
      <c r="K151" s="257">
        <v>16.573991537538628</v>
      </c>
      <c r="L151" s="257">
        <v>15.525581085179127</v>
      </c>
      <c r="M151" s="257">
        <v>13.677236105036588</v>
      </c>
      <c r="N151" s="257">
        <v>12.034540622057287</v>
      </c>
      <c r="O151" s="257">
        <v>10.880290265244867</v>
      </c>
      <c r="P151" s="257">
        <v>9.7950562116579558</v>
      </c>
      <c r="Q151" s="257">
        <v>5.9489495216409107</v>
      </c>
      <c r="R151" s="257">
        <v>0</v>
      </c>
      <c r="S151" s="256">
        <v>0</v>
      </c>
      <c r="T151" s="68"/>
      <c r="U151" s="99"/>
      <c r="V151" s="255" t="s">
        <v>8</v>
      </c>
      <c r="W151" s="268">
        <v>0</v>
      </c>
      <c r="X151" s="258">
        <v>0</v>
      </c>
      <c r="Y151" s="258">
        <v>15.664814415223788</v>
      </c>
      <c r="Z151" s="258">
        <v>23.005923332999973</v>
      </c>
      <c r="AA151" s="258">
        <v>33.021733015993611</v>
      </c>
      <c r="AB151" s="258">
        <v>49.098132921080627</v>
      </c>
      <c r="AC151" s="258">
        <v>56.377572795717157</v>
      </c>
      <c r="AD151" s="258">
        <v>66.487503491578764</v>
      </c>
      <c r="AE151" s="258">
        <v>74.939925903547177</v>
      </c>
      <c r="AF151" s="258">
        <v>83.717874019431051</v>
      </c>
      <c r="AG151" s="258">
        <v>88.792732499622431</v>
      </c>
      <c r="AH151" s="258">
        <v>91.216369965334295</v>
      </c>
      <c r="AI151" s="258">
        <v>91.284369965334292</v>
      </c>
      <c r="AJ151" s="258">
        <v>96.194369965334289</v>
      </c>
      <c r="AK151" s="268">
        <v>0</v>
      </c>
      <c r="AL151" s="69"/>
      <c r="AM151" s="68"/>
      <c r="AO151" s="192" t="s">
        <v>8</v>
      </c>
      <c r="AP151" s="191" t="str">
        <f t="shared" si="70"/>
        <v/>
      </c>
      <c r="AQ151" s="191" t="str">
        <f t="shared" si="70"/>
        <v/>
      </c>
      <c r="AR151" s="191" t="str">
        <f t="shared" si="70"/>
        <v/>
      </c>
      <c r="AS151" s="191" t="str">
        <f t="shared" si="70"/>
        <v/>
      </c>
      <c r="AT151" s="191" t="str">
        <f t="shared" si="70"/>
        <v/>
      </c>
      <c r="AU151" s="191" t="str">
        <f t="shared" si="70"/>
        <v/>
      </c>
      <c r="AV151" s="191" t="str">
        <f t="shared" si="70"/>
        <v/>
      </c>
      <c r="AW151" s="191" t="str">
        <f t="shared" si="70"/>
        <v/>
      </c>
      <c r="AX151" s="191" t="str">
        <f t="shared" si="70"/>
        <v/>
      </c>
      <c r="AY151" s="191" t="str">
        <f t="shared" si="70"/>
        <v/>
      </c>
      <c r="AZ151" s="191" t="str">
        <f t="shared" si="70"/>
        <v/>
      </c>
      <c r="BA151" s="191" t="str">
        <f t="shared" si="70"/>
        <v/>
      </c>
      <c r="BB151" s="191" t="str">
        <f t="shared" si="70"/>
        <v/>
      </c>
      <c r="BC151" s="191" t="str">
        <f t="shared" si="70"/>
        <v/>
      </c>
      <c r="BD151" s="191" t="str">
        <f t="shared" si="70"/>
        <v/>
      </c>
      <c r="BE151" s="70"/>
      <c r="BG151" s="192" t="s">
        <v>8</v>
      </c>
      <c r="BH151" s="91" t="str">
        <f t="shared" si="71"/>
        <v/>
      </c>
      <c r="BI151" s="91" t="str">
        <f t="shared" si="71"/>
        <v/>
      </c>
      <c r="BJ151" s="91" t="str">
        <f t="shared" si="71"/>
        <v/>
      </c>
      <c r="BK151" s="91" t="str">
        <f t="shared" si="71"/>
        <v/>
      </c>
      <c r="BL151" s="91" t="str">
        <f t="shared" si="71"/>
        <v/>
      </c>
      <c r="BM151" s="91" t="str">
        <f t="shared" si="71"/>
        <v/>
      </c>
      <c r="BN151" s="91" t="str">
        <f t="shared" si="71"/>
        <v/>
      </c>
      <c r="BO151" s="91" t="str">
        <f t="shared" si="71"/>
        <v/>
      </c>
      <c r="BP151" s="91" t="str">
        <f t="shared" si="71"/>
        <v/>
      </c>
      <c r="BQ151" s="91" t="str">
        <f t="shared" si="71"/>
        <v/>
      </c>
      <c r="BR151" s="91" t="str">
        <f t="shared" si="71"/>
        <v/>
      </c>
      <c r="BS151" s="91" t="str">
        <f t="shared" si="71"/>
        <v/>
      </c>
      <c r="BT151" s="91" t="str">
        <f t="shared" si="71"/>
        <v/>
      </c>
      <c r="BU151" s="91" t="str">
        <f t="shared" si="71"/>
        <v/>
      </c>
      <c r="BV151" s="91" t="str">
        <f t="shared" si="71"/>
        <v/>
      </c>
    </row>
    <row r="152" spans="2:74" outlineLevel="2">
      <c r="B152" s="309"/>
      <c r="C152" s="53"/>
      <c r="D152" s="255" t="s">
        <v>9</v>
      </c>
      <c r="E152" s="256">
        <v>0</v>
      </c>
      <c r="F152" s="257">
        <v>40.309775020970875</v>
      </c>
      <c r="G152" s="257">
        <v>38.407722783466234</v>
      </c>
      <c r="H152" s="257">
        <v>33.306841217051058</v>
      </c>
      <c r="I152" s="257">
        <v>27.462641548898088</v>
      </c>
      <c r="J152" s="257">
        <v>24.915923370911671</v>
      </c>
      <c r="K152" s="257">
        <v>23.463955938741751</v>
      </c>
      <c r="L152" s="257">
        <v>21.915472530156503</v>
      </c>
      <c r="M152" s="257">
        <v>19.35308083657257</v>
      </c>
      <c r="N152" s="257">
        <v>17.208016654293157</v>
      </c>
      <c r="O152" s="257">
        <v>15.979820964795065</v>
      </c>
      <c r="P152" s="257">
        <v>13.418546189946021</v>
      </c>
      <c r="Q152" s="257">
        <v>8.0503433963735329</v>
      </c>
      <c r="R152" s="257">
        <v>0</v>
      </c>
      <c r="S152" s="256">
        <v>0</v>
      </c>
      <c r="T152" s="68"/>
      <c r="U152" s="99"/>
      <c r="V152" s="255" t="s">
        <v>9</v>
      </c>
      <c r="W152" s="268">
        <v>0</v>
      </c>
      <c r="X152" s="258">
        <v>0</v>
      </c>
      <c r="Y152" s="258">
        <v>18.036170516575769</v>
      </c>
      <c r="Z152" s="258">
        <v>25.724594207805076</v>
      </c>
      <c r="AA152" s="258">
        <v>36.974432298182101</v>
      </c>
      <c r="AB152" s="258">
        <v>55.62508514374813</v>
      </c>
      <c r="AC152" s="258">
        <v>63.299340724905178</v>
      </c>
      <c r="AD152" s="258">
        <v>73.874523634715246</v>
      </c>
      <c r="AE152" s="258">
        <v>83.426083749427903</v>
      </c>
      <c r="AF152" s="258">
        <v>92.7969415110868</v>
      </c>
      <c r="AG152" s="258">
        <v>94.828244659658921</v>
      </c>
      <c r="AH152" s="258">
        <v>96.87354780823101</v>
      </c>
      <c r="AI152" s="258">
        <v>96.941547808231022</v>
      </c>
      <c r="AJ152" s="258">
        <v>101.85154780823102</v>
      </c>
      <c r="AK152" s="268">
        <v>0</v>
      </c>
      <c r="AL152" s="69"/>
      <c r="AM152" s="68"/>
      <c r="AO152" s="192" t="s">
        <v>9</v>
      </c>
      <c r="AP152" s="191" t="str">
        <f t="shared" si="70"/>
        <v/>
      </c>
      <c r="AQ152" s="191" t="str">
        <f t="shared" si="70"/>
        <v/>
      </c>
      <c r="AR152" s="191" t="str">
        <f t="shared" si="70"/>
        <v/>
      </c>
      <c r="AS152" s="191" t="str">
        <f t="shared" si="70"/>
        <v/>
      </c>
      <c r="AT152" s="191" t="str">
        <f t="shared" si="70"/>
        <v/>
      </c>
      <c r="AU152" s="191" t="str">
        <f t="shared" si="70"/>
        <v/>
      </c>
      <c r="AV152" s="191" t="str">
        <f t="shared" si="70"/>
        <v/>
      </c>
      <c r="AW152" s="191" t="str">
        <f t="shared" si="70"/>
        <v/>
      </c>
      <c r="AX152" s="191" t="str">
        <f t="shared" si="70"/>
        <v/>
      </c>
      <c r="AY152" s="191" t="str">
        <f t="shared" si="70"/>
        <v/>
      </c>
      <c r="AZ152" s="191" t="str">
        <f t="shared" si="70"/>
        <v/>
      </c>
      <c r="BA152" s="191" t="str">
        <f t="shared" si="70"/>
        <v/>
      </c>
      <c r="BB152" s="191" t="str">
        <f t="shared" si="70"/>
        <v/>
      </c>
      <c r="BC152" s="191" t="str">
        <f t="shared" si="70"/>
        <v/>
      </c>
      <c r="BD152" s="191" t="str">
        <f t="shared" si="70"/>
        <v/>
      </c>
      <c r="BE152" s="70"/>
      <c r="BG152" s="192" t="s">
        <v>9</v>
      </c>
      <c r="BH152" s="91" t="str">
        <f t="shared" si="71"/>
        <v/>
      </c>
      <c r="BI152" s="91" t="str">
        <f t="shared" si="71"/>
        <v/>
      </c>
      <c r="BJ152" s="91" t="str">
        <f t="shared" si="71"/>
        <v/>
      </c>
      <c r="BK152" s="91" t="str">
        <f t="shared" si="71"/>
        <v/>
      </c>
      <c r="BL152" s="91" t="str">
        <f t="shared" si="71"/>
        <v/>
      </c>
      <c r="BM152" s="91" t="str">
        <f t="shared" si="71"/>
        <v/>
      </c>
      <c r="BN152" s="91" t="str">
        <f t="shared" si="71"/>
        <v/>
      </c>
      <c r="BO152" s="91" t="str">
        <f t="shared" si="71"/>
        <v/>
      </c>
      <c r="BP152" s="91" t="str">
        <f t="shared" si="71"/>
        <v/>
      </c>
      <c r="BQ152" s="91" t="str">
        <f t="shared" si="71"/>
        <v/>
      </c>
      <c r="BR152" s="91" t="str">
        <f t="shared" si="71"/>
        <v/>
      </c>
      <c r="BS152" s="91" t="str">
        <f t="shared" si="71"/>
        <v/>
      </c>
      <c r="BT152" s="91" t="str">
        <f t="shared" si="71"/>
        <v/>
      </c>
      <c r="BU152" s="91" t="str">
        <f t="shared" si="71"/>
        <v/>
      </c>
      <c r="BV152" s="91" t="str">
        <f t="shared" si="71"/>
        <v/>
      </c>
    </row>
    <row r="153" spans="2:74" outlineLevel="2">
      <c r="B153" s="309"/>
      <c r="C153" s="53"/>
      <c r="D153" s="255" t="s">
        <v>10</v>
      </c>
      <c r="E153" s="256">
        <v>0</v>
      </c>
      <c r="F153" s="257">
        <v>51.201561824834542</v>
      </c>
      <c r="G153" s="257">
        <v>47.348069788302297</v>
      </c>
      <c r="H153" s="257">
        <v>41.599157766476942</v>
      </c>
      <c r="I153" s="257">
        <v>34.813584111771945</v>
      </c>
      <c r="J153" s="257">
        <v>31.716664608899773</v>
      </c>
      <c r="K153" s="257">
        <v>29.82566699372348</v>
      </c>
      <c r="L153" s="257">
        <v>27.804689117713991</v>
      </c>
      <c r="M153" s="257">
        <v>24.621868766093549</v>
      </c>
      <c r="N153" s="257">
        <v>23.721824747500804</v>
      </c>
      <c r="O153" s="257">
        <v>21.047200981954784</v>
      </c>
      <c r="P153" s="257">
        <v>17.610987601417701</v>
      </c>
      <c r="Q153" s="257">
        <v>10.484285350172877</v>
      </c>
      <c r="R153" s="257">
        <v>0</v>
      </c>
      <c r="S153" s="256">
        <v>0</v>
      </c>
      <c r="T153" s="68"/>
      <c r="U153" s="99"/>
      <c r="V153" s="255" t="s">
        <v>10</v>
      </c>
      <c r="W153" s="268">
        <v>0</v>
      </c>
      <c r="X153" s="258">
        <v>0</v>
      </c>
      <c r="Y153" s="258">
        <v>19.38678363609576</v>
      </c>
      <c r="Z153" s="258">
        <v>28.309082700731569</v>
      </c>
      <c r="AA153" s="258">
        <v>40.825363579105705</v>
      </c>
      <c r="AB153" s="258">
        <v>61.946303608361895</v>
      </c>
      <c r="AC153" s="258">
        <v>69.855053410063988</v>
      </c>
      <c r="AD153" s="258">
        <v>80.705301513906647</v>
      </c>
      <c r="AE153" s="258">
        <v>91.378497734236348</v>
      </c>
      <c r="AF153" s="258">
        <v>97.849983901885679</v>
      </c>
      <c r="AG153" s="258">
        <v>99.563575107783862</v>
      </c>
      <c r="AH153" s="258">
        <v>101.29116631368204</v>
      </c>
      <c r="AI153" s="258">
        <v>101.35916631368205</v>
      </c>
      <c r="AJ153" s="258">
        <v>106.26916631368204</v>
      </c>
      <c r="AK153" s="268">
        <v>0</v>
      </c>
      <c r="AL153" s="69"/>
      <c r="AM153" s="68"/>
      <c r="AO153" s="192" t="s">
        <v>10</v>
      </c>
      <c r="AP153" s="191" t="str">
        <f t="shared" si="70"/>
        <v/>
      </c>
      <c r="AQ153" s="191" t="str">
        <f t="shared" si="70"/>
        <v/>
      </c>
      <c r="AR153" s="191" t="str">
        <f t="shared" si="70"/>
        <v/>
      </c>
      <c r="AS153" s="191" t="str">
        <f t="shared" si="70"/>
        <v/>
      </c>
      <c r="AT153" s="191" t="str">
        <f t="shared" si="70"/>
        <v/>
      </c>
      <c r="AU153" s="191" t="str">
        <f t="shared" si="70"/>
        <v/>
      </c>
      <c r="AV153" s="191" t="str">
        <f t="shared" si="70"/>
        <v/>
      </c>
      <c r="AW153" s="191" t="str">
        <f t="shared" si="70"/>
        <v/>
      </c>
      <c r="AX153" s="191" t="str">
        <f t="shared" si="70"/>
        <v/>
      </c>
      <c r="AY153" s="191" t="str">
        <f t="shared" si="70"/>
        <v/>
      </c>
      <c r="AZ153" s="191" t="str">
        <f t="shared" si="70"/>
        <v/>
      </c>
      <c r="BA153" s="191" t="str">
        <f t="shared" si="70"/>
        <v/>
      </c>
      <c r="BB153" s="191" t="str">
        <f t="shared" si="70"/>
        <v/>
      </c>
      <c r="BC153" s="191" t="str">
        <f t="shared" si="70"/>
        <v/>
      </c>
      <c r="BD153" s="191" t="str">
        <f t="shared" si="70"/>
        <v/>
      </c>
      <c r="BE153" s="70"/>
      <c r="BG153" s="192" t="s">
        <v>10</v>
      </c>
      <c r="BH153" s="91" t="str">
        <f t="shared" si="71"/>
        <v/>
      </c>
      <c r="BI153" s="91" t="str">
        <f t="shared" si="71"/>
        <v/>
      </c>
      <c r="BJ153" s="91" t="str">
        <f t="shared" si="71"/>
        <v/>
      </c>
      <c r="BK153" s="91" t="str">
        <f t="shared" si="71"/>
        <v/>
      </c>
      <c r="BL153" s="91" t="str">
        <f t="shared" si="71"/>
        <v/>
      </c>
      <c r="BM153" s="91" t="str">
        <f t="shared" si="71"/>
        <v/>
      </c>
      <c r="BN153" s="91" t="str">
        <f t="shared" si="71"/>
        <v/>
      </c>
      <c r="BO153" s="91" t="str">
        <f t="shared" si="71"/>
        <v/>
      </c>
      <c r="BP153" s="91" t="str">
        <f t="shared" si="71"/>
        <v/>
      </c>
      <c r="BQ153" s="91" t="str">
        <f t="shared" si="71"/>
        <v/>
      </c>
      <c r="BR153" s="91" t="str">
        <f t="shared" si="71"/>
        <v/>
      </c>
      <c r="BS153" s="91" t="str">
        <f t="shared" si="71"/>
        <v/>
      </c>
      <c r="BT153" s="91" t="str">
        <f t="shared" si="71"/>
        <v/>
      </c>
      <c r="BU153" s="91" t="str">
        <f t="shared" si="71"/>
        <v/>
      </c>
      <c r="BV153" s="91" t="str">
        <f t="shared" si="71"/>
        <v/>
      </c>
    </row>
    <row r="154" spans="2:74" outlineLevel="2">
      <c r="B154" s="309"/>
      <c r="C154" s="53"/>
      <c r="D154" s="255" t="s">
        <v>11</v>
      </c>
      <c r="E154" s="256">
        <v>0</v>
      </c>
      <c r="F154" s="257">
        <v>59.734996766538181</v>
      </c>
      <c r="G154" s="257">
        <v>56.139456242756857</v>
      </c>
      <c r="H154" s="257">
        <v>49.922124213420119</v>
      </c>
      <c r="I154" s="257">
        <v>42.373530872547271</v>
      </c>
      <c r="J154" s="257">
        <v>38.780722862904014</v>
      </c>
      <c r="K154" s="257">
        <v>36.451605495524333</v>
      </c>
      <c r="L154" s="257">
        <v>33.949144894330651</v>
      </c>
      <c r="M154" s="257">
        <v>30.155939284046298</v>
      </c>
      <c r="N154" s="257">
        <v>31.624412527425502</v>
      </c>
      <c r="O154" s="257">
        <v>26.622931148087357</v>
      </c>
      <c r="P154" s="257">
        <v>22.402833682964797</v>
      </c>
      <c r="Q154" s="257">
        <v>13.184820476352488</v>
      </c>
      <c r="R154" s="257">
        <v>0</v>
      </c>
      <c r="S154" s="256">
        <v>0</v>
      </c>
      <c r="T154" s="68"/>
      <c r="U154" s="99"/>
      <c r="V154" s="255" t="s">
        <v>11</v>
      </c>
      <c r="W154" s="268">
        <v>0</v>
      </c>
      <c r="X154" s="258">
        <v>0</v>
      </c>
      <c r="Y154" s="258">
        <v>22.470612011332168</v>
      </c>
      <c r="Z154" s="258">
        <v>33.57898863282167</v>
      </c>
      <c r="AA154" s="258">
        <v>48.054605096596447</v>
      </c>
      <c r="AB154" s="258">
        <v>72.258245417757948</v>
      </c>
      <c r="AC154" s="258">
        <v>80.646995127520327</v>
      </c>
      <c r="AD154" s="258">
        <v>92.017620562051292</v>
      </c>
      <c r="AE154" s="258">
        <v>99.647844731695869</v>
      </c>
      <c r="AF154" s="258">
        <v>101.8786685550719</v>
      </c>
      <c r="AG154" s="258">
        <v>103.3234923784479</v>
      </c>
      <c r="AH154" s="258">
        <v>104.78231620182392</v>
      </c>
      <c r="AI154" s="258">
        <v>104.85031620182393</v>
      </c>
      <c r="AJ154" s="258">
        <v>109.76031620182391</v>
      </c>
      <c r="AK154" s="268">
        <v>0</v>
      </c>
      <c r="AL154" s="69"/>
      <c r="AM154" s="68"/>
      <c r="AO154" s="192" t="s">
        <v>11</v>
      </c>
      <c r="AP154" s="191" t="str">
        <f t="shared" si="70"/>
        <v/>
      </c>
      <c r="AQ154" s="191" t="str">
        <f t="shared" si="70"/>
        <v/>
      </c>
      <c r="AR154" s="191" t="str">
        <f t="shared" si="70"/>
        <v/>
      </c>
      <c r="AS154" s="191" t="str">
        <f t="shared" si="70"/>
        <v/>
      </c>
      <c r="AT154" s="191" t="str">
        <f t="shared" si="70"/>
        <v/>
      </c>
      <c r="AU154" s="191" t="str">
        <f t="shared" si="70"/>
        <v/>
      </c>
      <c r="AV154" s="191" t="str">
        <f t="shared" si="70"/>
        <v/>
      </c>
      <c r="AW154" s="191" t="str">
        <f t="shared" si="70"/>
        <v/>
      </c>
      <c r="AX154" s="191" t="str">
        <f t="shared" si="70"/>
        <v/>
      </c>
      <c r="AY154" s="191" t="str">
        <f t="shared" si="70"/>
        <v/>
      </c>
      <c r="AZ154" s="191" t="str">
        <f t="shared" si="70"/>
        <v/>
      </c>
      <c r="BA154" s="191" t="str">
        <f t="shared" si="70"/>
        <v/>
      </c>
      <c r="BB154" s="191" t="str">
        <f t="shared" si="70"/>
        <v/>
      </c>
      <c r="BC154" s="191" t="str">
        <f t="shared" si="70"/>
        <v/>
      </c>
      <c r="BD154" s="191" t="str">
        <f t="shared" si="70"/>
        <v/>
      </c>
      <c r="BE154" s="70"/>
      <c r="BG154" s="192" t="s">
        <v>11</v>
      </c>
      <c r="BH154" s="91" t="str">
        <f t="shared" si="71"/>
        <v/>
      </c>
      <c r="BI154" s="91" t="str">
        <f t="shared" si="71"/>
        <v/>
      </c>
      <c r="BJ154" s="91" t="str">
        <f t="shared" si="71"/>
        <v/>
      </c>
      <c r="BK154" s="91" t="str">
        <f t="shared" si="71"/>
        <v/>
      </c>
      <c r="BL154" s="91" t="str">
        <f t="shared" si="71"/>
        <v/>
      </c>
      <c r="BM154" s="91" t="str">
        <f t="shared" si="71"/>
        <v/>
      </c>
      <c r="BN154" s="91" t="str">
        <f t="shared" si="71"/>
        <v/>
      </c>
      <c r="BO154" s="91" t="str">
        <f t="shared" si="71"/>
        <v/>
      </c>
      <c r="BP154" s="91" t="str">
        <f t="shared" si="71"/>
        <v/>
      </c>
      <c r="BQ154" s="91" t="str">
        <f t="shared" si="71"/>
        <v/>
      </c>
      <c r="BR154" s="91" t="str">
        <f t="shared" si="71"/>
        <v/>
      </c>
      <c r="BS154" s="91" t="str">
        <f t="shared" si="71"/>
        <v/>
      </c>
      <c r="BT154" s="91" t="str">
        <f t="shared" si="71"/>
        <v/>
      </c>
      <c r="BU154" s="91" t="str">
        <f t="shared" si="71"/>
        <v/>
      </c>
      <c r="BV154" s="91" t="str">
        <f t="shared" si="71"/>
        <v/>
      </c>
    </row>
    <row r="155" spans="2:74" outlineLevel="2">
      <c r="B155" s="309"/>
      <c r="C155" s="53"/>
      <c r="D155" s="255" t="s">
        <v>12</v>
      </c>
      <c r="E155" s="256">
        <v>0</v>
      </c>
      <c r="F155" s="257">
        <v>75.777822589854821</v>
      </c>
      <c r="G155" s="257">
        <v>72.278425087425418</v>
      </c>
      <c r="H155" s="257">
        <v>64.995634932655335</v>
      </c>
      <c r="I155" s="257">
        <v>55.914711467380556</v>
      </c>
      <c r="J155" s="257">
        <v>51.426543641058963</v>
      </c>
      <c r="K155" s="257">
        <v>48.357636061717187</v>
      </c>
      <c r="L155" s="257">
        <v>45.032745677226778</v>
      </c>
      <c r="M155" s="257">
        <v>40.136094920929978</v>
      </c>
      <c r="N155" s="257">
        <v>40.885584875332995</v>
      </c>
      <c r="O155" s="257">
        <v>36.514429543005726</v>
      </c>
      <c r="P155" s="257">
        <v>27.69601572106205</v>
      </c>
      <c r="Q155" s="257">
        <v>16.059908185359962</v>
      </c>
      <c r="R155" s="257">
        <v>0</v>
      </c>
      <c r="S155" s="256">
        <v>0</v>
      </c>
      <c r="T155" s="68"/>
      <c r="U155" s="99"/>
      <c r="V155" s="255" t="s">
        <v>12</v>
      </c>
      <c r="W155" s="268">
        <v>0</v>
      </c>
      <c r="X155" s="258">
        <v>0</v>
      </c>
      <c r="Y155" s="258">
        <v>25.883167783888513</v>
      </c>
      <c r="Z155" s="258">
        <v>39.605615334825899</v>
      </c>
      <c r="AA155" s="258">
        <v>56.196418078219452</v>
      </c>
      <c r="AB155" s="258">
        <v>83.454332154291265</v>
      </c>
      <c r="AC155" s="258">
        <v>92.203648863312708</v>
      </c>
      <c r="AD155" s="258">
        <v>101.24176207093264</v>
      </c>
      <c r="AE155" s="258">
        <v>103.12326005759138</v>
      </c>
      <c r="AF155" s="258">
        <v>105.12475804425006</v>
      </c>
      <c r="AG155" s="258">
        <v>106.34025603090878</v>
      </c>
      <c r="AH155" s="258">
        <v>107.56975401756748</v>
      </c>
      <c r="AI155" s="258">
        <v>107.63775401756746</v>
      </c>
      <c r="AJ155" s="258">
        <v>112.54775401756747</v>
      </c>
      <c r="AK155" s="268">
        <v>0</v>
      </c>
      <c r="AL155" s="69"/>
      <c r="AM155" s="68"/>
      <c r="AO155" s="192" t="s">
        <v>12</v>
      </c>
      <c r="AP155" s="191" t="str">
        <f t="shared" si="70"/>
        <v/>
      </c>
      <c r="AQ155" s="191" t="str">
        <f t="shared" si="70"/>
        <v/>
      </c>
      <c r="AR155" s="191" t="str">
        <f t="shared" si="70"/>
        <v/>
      </c>
      <c r="AS155" s="191" t="str">
        <f t="shared" si="70"/>
        <v/>
      </c>
      <c r="AT155" s="191" t="str">
        <f t="shared" si="70"/>
        <v/>
      </c>
      <c r="AU155" s="191" t="str">
        <f t="shared" si="70"/>
        <v/>
      </c>
      <c r="AV155" s="191" t="str">
        <f t="shared" si="70"/>
        <v/>
      </c>
      <c r="AW155" s="191" t="str">
        <f t="shared" si="70"/>
        <v/>
      </c>
      <c r="AX155" s="191" t="str">
        <f t="shared" si="70"/>
        <v/>
      </c>
      <c r="AY155" s="191" t="str">
        <f t="shared" si="70"/>
        <v/>
      </c>
      <c r="AZ155" s="191" t="str">
        <f t="shared" si="70"/>
        <v/>
      </c>
      <c r="BA155" s="191" t="str">
        <f t="shared" si="70"/>
        <v/>
      </c>
      <c r="BB155" s="191" t="str">
        <f t="shared" si="70"/>
        <v/>
      </c>
      <c r="BC155" s="191" t="str">
        <f t="shared" si="70"/>
        <v/>
      </c>
      <c r="BD155" s="191" t="str">
        <f t="shared" si="70"/>
        <v/>
      </c>
      <c r="BE155" s="70"/>
      <c r="BG155" s="192" t="s">
        <v>12</v>
      </c>
      <c r="BH155" s="91" t="str">
        <f t="shared" si="71"/>
        <v/>
      </c>
      <c r="BI155" s="91" t="str">
        <f t="shared" si="71"/>
        <v/>
      </c>
      <c r="BJ155" s="91" t="str">
        <f t="shared" si="71"/>
        <v/>
      </c>
      <c r="BK155" s="91" t="str">
        <f t="shared" si="71"/>
        <v/>
      </c>
      <c r="BL155" s="91" t="str">
        <f t="shared" si="71"/>
        <v/>
      </c>
      <c r="BM155" s="91" t="str">
        <f t="shared" si="71"/>
        <v/>
      </c>
      <c r="BN155" s="91" t="str">
        <f t="shared" si="71"/>
        <v/>
      </c>
      <c r="BO155" s="91" t="str">
        <f t="shared" si="71"/>
        <v/>
      </c>
      <c r="BP155" s="91" t="str">
        <f t="shared" si="71"/>
        <v/>
      </c>
      <c r="BQ155" s="91" t="str">
        <f t="shared" si="71"/>
        <v/>
      </c>
      <c r="BR155" s="91" t="str">
        <f t="shared" si="71"/>
        <v/>
      </c>
      <c r="BS155" s="91" t="str">
        <f t="shared" si="71"/>
        <v/>
      </c>
      <c r="BT155" s="91" t="str">
        <f t="shared" si="71"/>
        <v/>
      </c>
      <c r="BU155" s="91" t="str">
        <f t="shared" si="71"/>
        <v/>
      </c>
      <c r="BV155" s="91" t="str">
        <f t="shared" si="71"/>
        <v/>
      </c>
    </row>
    <row r="156" spans="2:74" outlineLevel="2">
      <c r="B156" s="309"/>
      <c r="C156" s="53"/>
      <c r="D156" s="255" t="s">
        <v>13</v>
      </c>
      <c r="E156" s="256">
        <v>0</v>
      </c>
      <c r="F156" s="257">
        <v>75.777822589854821</v>
      </c>
      <c r="G156" s="257">
        <v>72.278425087425418</v>
      </c>
      <c r="H156" s="257">
        <v>64.995634932655335</v>
      </c>
      <c r="I156" s="257">
        <v>55.914711467380556</v>
      </c>
      <c r="J156" s="257">
        <v>51.426543641058963</v>
      </c>
      <c r="K156" s="257">
        <v>48.357636061717187</v>
      </c>
      <c r="L156" s="257">
        <v>45.032745677226778</v>
      </c>
      <c r="M156" s="257">
        <v>40.136094920929978</v>
      </c>
      <c r="N156" s="257">
        <v>40.885584875332995</v>
      </c>
      <c r="O156" s="257">
        <v>36.514429543005726</v>
      </c>
      <c r="P156" s="257">
        <v>27.69601572106205</v>
      </c>
      <c r="Q156" s="257">
        <v>16.059908185359962</v>
      </c>
      <c r="R156" s="257">
        <v>0</v>
      </c>
      <c r="S156" s="256">
        <v>0</v>
      </c>
      <c r="T156" s="68"/>
      <c r="U156" s="99"/>
      <c r="V156" s="255" t="s">
        <v>13</v>
      </c>
      <c r="W156" s="268">
        <v>0</v>
      </c>
      <c r="X156" s="258">
        <v>0</v>
      </c>
      <c r="Y156" s="258">
        <v>26.423655461946971</v>
      </c>
      <c r="Z156" s="258">
        <v>40.395148039075565</v>
      </c>
      <c r="AA156" s="258">
        <v>57.634993264508296</v>
      </c>
      <c r="AB156" s="258">
        <v>86.704027137311314</v>
      </c>
      <c r="AC156" s="258">
        <v>95.450209113790009</v>
      </c>
      <c r="AD156" s="258">
        <v>104.27674087930592</v>
      </c>
      <c r="AE156" s="258">
        <v>105.96068886196431</v>
      </c>
      <c r="AF156" s="258">
        <v>107.76463684462271</v>
      </c>
      <c r="AG156" s="258">
        <v>108.78258482728116</v>
      </c>
      <c r="AH156" s="258">
        <v>109.81453280993956</v>
      </c>
      <c r="AI156" s="258">
        <v>109.88253280993956</v>
      </c>
      <c r="AJ156" s="258">
        <v>114.79253280993956</v>
      </c>
      <c r="AK156" s="268">
        <v>0</v>
      </c>
      <c r="AL156" s="69"/>
      <c r="AM156" s="68"/>
      <c r="AO156" s="192" t="s">
        <v>13</v>
      </c>
      <c r="AP156" s="191" t="str">
        <f t="shared" si="70"/>
        <v/>
      </c>
      <c r="AQ156" s="191" t="str">
        <f t="shared" si="70"/>
        <v/>
      </c>
      <c r="AR156" s="191" t="str">
        <f t="shared" si="70"/>
        <v/>
      </c>
      <c r="AS156" s="191" t="str">
        <f t="shared" si="70"/>
        <v/>
      </c>
      <c r="AT156" s="191" t="str">
        <f t="shared" si="70"/>
        <v/>
      </c>
      <c r="AU156" s="191" t="str">
        <f t="shared" si="70"/>
        <v/>
      </c>
      <c r="AV156" s="191" t="str">
        <f t="shared" si="70"/>
        <v/>
      </c>
      <c r="AW156" s="191" t="str">
        <f t="shared" si="70"/>
        <v/>
      </c>
      <c r="AX156" s="191" t="str">
        <f t="shared" si="70"/>
        <v/>
      </c>
      <c r="AY156" s="191" t="str">
        <f t="shared" si="70"/>
        <v/>
      </c>
      <c r="AZ156" s="191" t="str">
        <f t="shared" si="70"/>
        <v/>
      </c>
      <c r="BA156" s="191" t="str">
        <f t="shared" si="70"/>
        <v/>
      </c>
      <c r="BB156" s="191" t="str">
        <f t="shared" si="70"/>
        <v/>
      </c>
      <c r="BC156" s="191" t="str">
        <f t="shared" si="70"/>
        <v/>
      </c>
      <c r="BD156" s="191" t="str">
        <f t="shared" si="70"/>
        <v/>
      </c>
      <c r="BE156" s="70"/>
      <c r="BG156" s="192" t="s">
        <v>13</v>
      </c>
      <c r="BH156" s="91" t="str">
        <f t="shared" si="71"/>
        <v/>
      </c>
      <c r="BI156" s="91" t="str">
        <f t="shared" si="71"/>
        <v/>
      </c>
      <c r="BJ156" s="91" t="str">
        <f t="shared" si="71"/>
        <v/>
      </c>
      <c r="BK156" s="91" t="str">
        <f t="shared" si="71"/>
        <v/>
      </c>
      <c r="BL156" s="91" t="str">
        <f t="shared" si="71"/>
        <v/>
      </c>
      <c r="BM156" s="91" t="str">
        <f t="shared" si="71"/>
        <v/>
      </c>
      <c r="BN156" s="91" t="str">
        <f t="shared" si="71"/>
        <v/>
      </c>
      <c r="BO156" s="91" t="str">
        <f t="shared" si="71"/>
        <v/>
      </c>
      <c r="BP156" s="91" t="str">
        <f t="shared" si="71"/>
        <v/>
      </c>
      <c r="BQ156" s="91" t="str">
        <f t="shared" si="71"/>
        <v/>
      </c>
      <c r="BR156" s="91" t="str">
        <f t="shared" si="71"/>
        <v/>
      </c>
      <c r="BS156" s="91" t="str">
        <f t="shared" si="71"/>
        <v/>
      </c>
      <c r="BT156" s="91" t="str">
        <f t="shared" si="71"/>
        <v/>
      </c>
      <c r="BU156" s="91" t="str">
        <f t="shared" si="71"/>
        <v/>
      </c>
      <c r="BV156" s="91" t="str">
        <f t="shared" si="71"/>
        <v/>
      </c>
    </row>
    <row r="157" spans="2:74" outlineLevel="2">
      <c r="B157" s="309"/>
      <c r="C157" s="53"/>
      <c r="D157" s="255" t="s">
        <v>14</v>
      </c>
      <c r="E157" s="256">
        <v>0</v>
      </c>
      <c r="F157" s="257">
        <v>75.777822589854821</v>
      </c>
      <c r="G157" s="257">
        <v>72.278425087425418</v>
      </c>
      <c r="H157" s="257">
        <v>64.995634932655335</v>
      </c>
      <c r="I157" s="257">
        <v>55.914711467380556</v>
      </c>
      <c r="J157" s="257">
        <v>51.426543641058963</v>
      </c>
      <c r="K157" s="257">
        <v>48.357636061717187</v>
      </c>
      <c r="L157" s="257">
        <v>45.032745677226778</v>
      </c>
      <c r="M157" s="257">
        <v>40.136094920929978</v>
      </c>
      <c r="N157" s="257">
        <v>40.885584875332995</v>
      </c>
      <c r="O157" s="257">
        <v>36.514429543005726</v>
      </c>
      <c r="P157" s="257">
        <v>27.69601572106205</v>
      </c>
      <c r="Q157" s="257">
        <v>16.059908185359962</v>
      </c>
      <c r="R157" s="257">
        <v>0</v>
      </c>
      <c r="S157" s="256">
        <v>0</v>
      </c>
      <c r="T157" s="68"/>
      <c r="U157" s="99"/>
      <c r="V157" s="255" t="s">
        <v>14</v>
      </c>
      <c r="W157" s="268">
        <v>0</v>
      </c>
      <c r="X157" s="258">
        <v>0</v>
      </c>
      <c r="Y157" s="258">
        <v>26.866467036465135</v>
      </c>
      <c r="Z157" s="258">
        <v>41.023010257377564</v>
      </c>
      <c r="AA157" s="258">
        <v>58.838031039279194</v>
      </c>
      <c r="AB157" s="258">
        <v>89.414466038271343</v>
      </c>
      <c r="AC157" s="258">
        <v>98.148027382849619</v>
      </c>
      <c r="AD157" s="258">
        <v>102.91684364406211</v>
      </c>
      <c r="AE157" s="258">
        <v>104.32201387332655</v>
      </c>
      <c r="AF157" s="258">
        <v>105.84159961330047</v>
      </c>
      <c r="AG157" s="258">
        <v>106.61176375812734</v>
      </c>
      <c r="AH157" s="258">
        <v>107.39527637920365</v>
      </c>
      <c r="AI157" s="258">
        <v>107.46011183527236</v>
      </c>
      <c r="AJ157" s="258">
        <v>112.1416131484682</v>
      </c>
      <c r="AK157" s="268">
        <v>0</v>
      </c>
      <c r="AL157" s="69"/>
      <c r="AM157" s="68"/>
      <c r="AO157" s="192" t="s">
        <v>14</v>
      </c>
      <c r="AP157" s="191" t="str">
        <f t="shared" si="70"/>
        <v/>
      </c>
      <c r="AQ157" s="191" t="str">
        <f t="shared" si="70"/>
        <v/>
      </c>
      <c r="AR157" s="191" t="str">
        <f t="shared" si="70"/>
        <v/>
      </c>
      <c r="AS157" s="191" t="str">
        <f t="shared" si="70"/>
        <v/>
      </c>
      <c r="AT157" s="191" t="str">
        <f t="shared" si="70"/>
        <v/>
      </c>
      <c r="AU157" s="191" t="str">
        <f t="shared" si="70"/>
        <v/>
      </c>
      <c r="AV157" s="191" t="str">
        <f t="shared" si="70"/>
        <v/>
      </c>
      <c r="AW157" s="191" t="str">
        <f t="shared" si="70"/>
        <v/>
      </c>
      <c r="AX157" s="191" t="str">
        <f t="shared" si="70"/>
        <v/>
      </c>
      <c r="AY157" s="191" t="str">
        <f t="shared" si="70"/>
        <v/>
      </c>
      <c r="AZ157" s="191" t="str">
        <f t="shared" si="70"/>
        <v/>
      </c>
      <c r="BA157" s="191" t="str">
        <f t="shared" si="70"/>
        <v/>
      </c>
      <c r="BB157" s="191" t="str">
        <f t="shared" si="70"/>
        <v/>
      </c>
      <c r="BC157" s="191" t="str">
        <f t="shared" si="70"/>
        <v/>
      </c>
      <c r="BD157" s="191" t="str">
        <f t="shared" si="70"/>
        <v/>
      </c>
      <c r="BE157" s="70"/>
      <c r="BG157" s="192" t="s">
        <v>14</v>
      </c>
      <c r="BH157" s="91" t="str">
        <f t="shared" si="71"/>
        <v/>
      </c>
      <c r="BI157" s="91" t="str">
        <f t="shared" si="71"/>
        <v/>
      </c>
      <c r="BJ157" s="91" t="str">
        <f t="shared" si="71"/>
        <v/>
      </c>
      <c r="BK157" s="91" t="str">
        <f t="shared" si="71"/>
        <v/>
      </c>
      <c r="BL157" s="91" t="str">
        <f t="shared" si="71"/>
        <v/>
      </c>
      <c r="BM157" s="91" t="str">
        <f t="shared" si="71"/>
        <v/>
      </c>
      <c r="BN157" s="91" t="str">
        <f t="shared" si="71"/>
        <v/>
      </c>
      <c r="BO157" s="91" t="str">
        <f t="shared" si="71"/>
        <v/>
      </c>
      <c r="BP157" s="91" t="str">
        <f t="shared" si="71"/>
        <v/>
      </c>
      <c r="BQ157" s="91" t="str">
        <f t="shared" si="71"/>
        <v/>
      </c>
      <c r="BR157" s="91" t="str">
        <f t="shared" si="71"/>
        <v/>
      </c>
      <c r="BS157" s="91" t="str">
        <f t="shared" si="71"/>
        <v/>
      </c>
      <c r="BT157" s="91" t="str">
        <f t="shared" si="71"/>
        <v/>
      </c>
      <c r="BU157" s="91" t="str">
        <f t="shared" si="71"/>
        <v/>
      </c>
      <c r="BV157" s="91" t="str">
        <f t="shared" si="71"/>
        <v/>
      </c>
    </row>
    <row r="158" spans="2:74" outlineLevel="2">
      <c r="B158" s="309"/>
      <c r="C158" s="53"/>
      <c r="D158" s="255" t="s">
        <v>15</v>
      </c>
      <c r="E158" s="256">
        <v>0</v>
      </c>
      <c r="F158" s="257">
        <v>60.622258071883863</v>
      </c>
      <c r="G158" s="257">
        <v>57.822740069940338</v>
      </c>
      <c r="H158" s="257">
        <v>51.996507946124268</v>
      </c>
      <c r="I158" s="257">
        <v>44.731769173904446</v>
      </c>
      <c r="J158" s="257">
        <v>41.141234912847175</v>
      </c>
      <c r="K158" s="257">
        <v>38.686108849373753</v>
      </c>
      <c r="L158" s="257">
        <v>36.026196541781424</v>
      </c>
      <c r="M158" s="257">
        <v>32.108875936743992</v>
      </c>
      <c r="N158" s="257">
        <v>36.507847104943082</v>
      </c>
      <c r="O158" s="257">
        <v>29.211543634404578</v>
      </c>
      <c r="P158" s="257">
        <v>22.156812576849639</v>
      </c>
      <c r="Q158" s="257">
        <v>12.847926548287971</v>
      </c>
      <c r="R158" s="257">
        <v>0</v>
      </c>
      <c r="S158" s="256">
        <v>0</v>
      </c>
      <c r="T158" s="68"/>
      <c r="U158" s="99"/>
      <c r="V158" s="255" t="s">
        <v>15</v>
      </c>
      <c r="W158" s="268">
        <v>0</v>
      </c>
      <c r="X158" s="258">
        <v>0</v>
      </c>
      <c r="Y158" s="258">
        <v>22.227076122833708</v>
      </c>
      <c r="Z158" s="258">
        <v>33.872116537513868</v>
      </c>
      <c r="AA158" s="258">
        <v>49.175560723346791</v>
      </c>
      <c r="AB158" s="258">
        <v>76.494751687464827</v>
      </c>
      <c r="AC158" s="258">
        <v>83.766139294538846</v>
      </c>
      <c r="AD158" s="258">
        <v>93.669605971595857</v>
      </c>
      <c r="AE158" s="258">
        <v>101.61617892794305</v>
      </c>
      <c r="AF158" s="258">
        <v>102.89762368111265</v>
      </c>
      <c r="AG158" s="258">
        <v>103.46810468376788</v>
      </c>
      <c r="AH158" s="258">
        <v>104.05124916289537</v>
      </c>
      <c r="AI158" s="258">
        <v>104.11275747718923</v>
      </c>
      <c r="AJ158" s="258">
        <v>108.55401958281969</v>
      </c>
      <c r="AK158" s="268">
        <v>0</v>
      </c>
      <c r="AL158" s="69"/>
      <c r="AM158" s="68"/>
      <c r="AO158" s="192" t="s">
        <v>15</v>
      </c>
      <c r="AP158" s="191" t="str">
        <f t="shared" si="70"/>
        <v/>
      </c>
      <c r="AQ158" s="191" t="str">
        <f t="shared" si="70"/>
        <v/>
      </c>
      <c r="AR158" s="191" t="str">
        <f t="shared" si="70"/>
        <v/>
      </c>
      <c r="AS158" s="191" t="str">
        <f t="shared" si="70"/>
        <v/>
      </c>
      <c r="AT158" s="191" t="str">
        <f t="shared" si="70"/>
        <v/>
      </c>
      <c r="AU158" s="191" t="str">
        <f t="shared" si="70"/>
        <v/>
      </c>
      <c r="AV158" s="191" t="str">
        <f t="shared" si="70"/>
        <v/>
      </c>
      <c r="AW158" s="191" t="str">
        <f t="shared" si="70"/>
        <v/>
      </c>
      <c r="AX158" s="191" t="str">
        <f t="shared" si="70"/>
        <v/>
      </c>
      <c r="AY158" s="191" t="str">
        <f t="shared" si="70"/>
        <v/>
      </c>
      <c r="AZ158" s="191" t="str">
        <f t="shared" si="70"/>
        <v/>
      </c>
      <c r="BA158" s="191" t="str">
        <f t="shared" si="70"/>
        <v/>
      </c>
      <c r="BB158" s="191" t="str">
        <f t="shared" si="70"/>
        <v/>
      </c>
      <c r="BC158" s="191" t="str">
        <f t="shared" si="70"/>
        <v/>
      </c>
      <c r="BD158" s="191" t="str">
        <f t="shared" si="70"/>
        <v/>
      </c>
      <c r="BE158" s="70"/>
      <c r="BG158" s="192" t="s">
        <v>15</v>
      </c>
      <c r="BH158" s="91" t="str">
        <f t="shared" si="71"/>
        <v/>
      </c>
      <c r="BI158" s="91" t="str">
        <f t="shared" si="71"/>
        <v/>
      </c>
      <c r="BJ158" s="91" t="str">
        <f t="shared" si="71"/>
        <v/>
      </c>
      <c r="BK158" s="91" t="str">
        <f t="shared" si="71"/>
        <v/>
      </c>
      <c r="BL158" s="91" t="str">
        <f t="shared" si="71"/>
        <v/>
      </c>
      <c r="BM158" s="91" t="str">
        <f t="shared" si="71"/>
        <v/>
      </c>
      <c r="BN158" s="91" t="str">
        <f t="shared" si="71"/>
        <v/>
      </c>
      <c r="BO158" s="91" t="str">
        <f t="shared" si="71"/>
        <v/>
      </c>
      <c r="BP158" s="91" t="str">
        <f t="shared" si="71"/>
        <v/>
      </c>
      <c r="BQ158" s="91" t="str">
        <f t="shared" si="71"/>
        <v/>
      </c>
      <c r="BR158" s="91" t="str">
        <f t="shared" si="71"/>
        <v/>
      </c>
      <c r="BS158" s="91" t="str">
        <f t="shared" si="71"/>
        <v/>
      </c>
      <c r="BT158" s="91" t="str">
        <f t="shared" si="71"/>
        <v/>
      </c>
      <c r="BU158" s="91" t="str">
        <f t="shared" si="71"/>
        <v/>
      </c>
      <c r="BV158" s="91" t="str">
        <f t="shared" si="71"/>
        <v/>
      </c>
    </row>
    <row r="159" spans="2:74" outlineLevel="2">
      <c r="B159" s="309"/>
      <c r="C159" s="53"/>
      <c r="D159" s="255" t="s">
        <v>16</v>
      </c>
      <c r="E159" s="256">
        <v>0</v>
      </c>
      <c r="F159" s="257">
        <v>53.044475812898376</v>
      </c>
      <c r="G159" s="257">
        <v>50.594897561197797</v>
      </c>
      <c r="H159" s="257">
        <v>45.496944452858727</v>
      </c>
      <c r="I159" s="257">
        <v>39.140298027166381</v>
      </c>
      <c r="J159" s="257">
        <v>35.998580548741266</v>
      </c>
      <c r="K159" s="257">
        <v>33.850345243202021</v>
      </c>
      <c r="L159" s="257">
        <v>31.52292197405874</v>
      </c>
      <c r="M159" s="257">
        <v>28.095266444650981</v>
      </c>
      <c r="N159" s="257">
        <v>31.944366216825188</v>
      </c>
      <c r="O159" s="257">
        <v>25.560100680104007</v>
      </c>
      <c r="P159" s="257">
        <v>19.387211004743435</v>
      </c>
      <c r="Q159" s="257">
        <v>11.241935729751974</v>
      </c>
      <c r="R159" s="257">
        <v>0</v>
      </c>
      <c r="S159" s="256">
        <v>0</v>
      </c>
      <c r="T159" s="68"/>
      <c r="U159" s="99"/>
      <c r="V159" s="255" t="s">
        <v>16</v>
      </c>
      <c r="W159" s="268">
        <v>0</v>
      </c>
      <c r="X159" s="258">
        <v>0</v>
      </c>
      <c r="Y159" s="258">
        <v>19.79114915392389</v>
      </c>
      <c r="Z159" s="258">
        <v>30.12324064376498</v>
      </c>
      <c r="AA159" s="258">
        <v>44.015965814895509</v>
      </c>
      <c r="AB159" s="258">
        <v>69.251160909300665</v>
      </c>
      <c r="AC159" s="258">
        <v>75.733752782070653</v>
      </c>
      <c r="AD159" s="258">
        <v>84.60462190754032</v>
      </c>
      <c r="AE159" s="258">
        <v>96.39115426679291</v>
      </c>
      <c r="AF159" s="258">
        <v>99.034977329074408</v>
      </c>
      <c r="AG159" s="258">
        <v>99.445323393624221</v>
      </c>
      <c r="AH159" s="258">
        <v>99.867608698289956</v>
      </c>
      <c r="AI159" s="258">
        <v>99.925599293138688</v>
      </c>
      <c r="AJ159" s="258">
        <v>104.11286136236286</v>
      </c>
      <c r="AK159" s="268">
        <v>0</v>
      </c>
      <c r="AL159" s="69"/>
      <c r="AM159" s="68"/>
      <c r="AO159" s="192" t="s">
        <v>16</v>
      </c>
      <c r="AP159" s="191" t="str">
        <f t="shared" si="70"/>
        <v/>
      </c>
      <c r="AQ159" s="191" t="str">
        <f t="shared" si="70"/>
        <v/>
      </c>
      <c r="AR159" s="191" t="str">
        <f t="shared" si="70"/>
        <v/>
      </c>
      <c r="AS159" s="191" t="str">
        <f t="shared" si="70"/>
        <v/>
      </c>
      <c r="AT159" s="191" t="str">
        <f t="shared" si="70"/>
        <v/>
      </c>
      <c r="AU159" s="191" t="str">
        <f t="shared" si="70"/>
        <v/>
      </c>
      <c r="AV159" s="191" t="str">
        <f t="shared" si="70"/>
        <v/>
      </c>
      <c r="AW159" s="191" t="str">
        <f t="shared" si="70"/>
        <v/>
      </c>
      <c r="AX159" s="191" t="str">
        <f t="shared" si="70"/>
        <v/>
      </c>
      <c r="AY159" s="191" t="str">
        <f t="shared" si="70"/>
        <v/>
      </c>
      <c r="AZ159" s="191" t="str">
        <f t="shared" si="70"/>
        <v/>
      </c>
      <c r="BA159" s="191" t="str">
        <f t="shared" si="70"/>
        <v/>
      </c>
      <c r="BB159" s="191" t="str">
        <f t="shared" si="70"/>
        <v/>
      </c>
      <c r="BC159" s="191" t="str">
        <f t="shared" si="70"/>
        <v/>
      </c>
      <c r="BD159" s="191" t="str">
        <f t="shared" si="70"/>
        <v/>
      </c>
      <c r="BE159" s="70"/>
      <c r="BG159" s="192" t="s">
        <v>16</v>
      </c>
      <c r="BH159" s="91" t="str">
        <f t="shared" si="71"/>
        <v/>
      </c>
      <c r="BI159" s="91" t="str">
        <f t="shared" si="71"/>
        <v/>
      </c>
      <c r="BJ159" s="91" t="str">
        <f t="shared" si="71"/>
        <v/>
      </c>
      <c r="BK159" s="91" t="str">
        <f t="shared" si="71"/>
        <v/>
      </c>
      <c r="BL159" s="91" t="str">
        <f t="shared" si="71"/>
        <v/>
      </c>
      <c r="BM159" s="91" t="str">
        <f t="shared" si="71"/>
        <v/>
      </c>
      <c r="BN159" s="91" t="str">
        <f t="shared" si="71"/>
        <v/>
      </c>
      <c r="BO159" s="91" t="str">
        <f t="shared" si="71"/>
        <v/>
      </c>
      <c r="BP159" s="91" t="str">
        <f t="shared" si="71"/>
        <v/>
      </c>
      <c r="BQ159" s="91" t="str">
        <f t="shared" si="71"/>
        <v/>
      </c>
      <c r="BR159" s="91" t="str">
        <f t="shared" si="71"/>
        <v/>
      </c>
      <c r="BS159" s="91" t="str">
        <f t="shared" si="71"/>
        <v/>
      </c>
      <c r="BT159" s="91" t="str">
        <f t="shared" si="71"/>
        <v/>
      </c>
      <c r="BU159" s="91" t="str">
        <f t="shared" si="71"/>
        <v/>
      </c>
      <c r="BV159" s="91" t="str">
        <f t="shared" si="71"/>
        <v/>
      </c>
    </row>
    <row r="160" spans="2:74" outlineLevel="2">
      <c r="B160" s="309"/>
      <c r="C160" s="53"/>
      <c r="D160" s="255" t="s">
        <v>17</v>
      </c>
      <c r="E160" s="256">
        <v>0</v>
      </c>
      <c r="F160" s="257">
        <v>39.467159211954097</v>
      </c>
      <c r="G160" s="257">
        <v>42.620881776749137</v>
      </c>
      <c r="H160" s="257">
        <v>36.679758623242698</v>
      </c>
      <c r="I160" s="257">
        <v>30.520806058213431</v>
      </c>
      <c r="J160" s="257">
        <v>28.877543627701215</v>
      </c>
      <c r="K160" s="257">
        <v>26.960278980070541</v>
      </c>
      <c r="L160" s="257">
        <v>25.015868737548075</v>
      </c>
      <c r="M160" s="257">
        <v>22.326339671710123</v>
      </c>
      <c r="N160" s="257">
        <v>19.625080740159838</v>
      </c>
      <c r="O160" s="257">
        <v>19.331196117122019</v>
      </c>
      <c r="P160" s="257">
        <v>16.617609432637227</v>
      </c>
      <c r="Q160" s="257">
        <v>9.6359449112159776</v>
      </c>
      <c r="R160" s="257">
        <v>0</v>
      </c>
      <c r="S160" s="256">
        <v>0</v>
      </c>
      <c r="T160" s="68"/>
      <c r="U160" s="99"/>
      <c r="V160" s="255" t="s">
        <v>17</v>
      </c>
      <c r="W160" s="268">
        <v>0</v>
      </c>
      <c r="X160" s="258">
        <v>0</v>
      </c>
      <c r="Y160" s="258">
        <v>17.203189312185341</v>
      </c>
      <c r="Z160" s="258">
        <v>26.159860115791048</v>
      </c>
      <c r="AA160" s="258">
        <v>38.425791606514821</v>
      </c>
      <c r="AB160" s="258">
        <v>61.010892611800251</v>
      </c>
      <c r="AC160" s="258">
        <v>66.672207594834887</v>
      </c>
      <c r="AD160" s="258">
        <v>74.451187158665917</v>
      </c>
      <c r="AE160" s="258">
        <v>85.072577625175938</v>
      </c>
      <c r="AF160" s="258">
        <v>94.300162785186387</v>
      </c>
      <c r="AG160" s="258">
        <v>94.583304402167968</v>
      </c>
      <c r="AH160" s="258">
        <v>94.877614155642576</v>
      </c>
      <c r="AI160" s="258">
        <v>94.93185939003736</v>
      </c>
      <c r="AJ160" s="258">
        <v>98.848684402955115</v>
      </c>
      <c r="AK160" s="268">
        <v>0</v>
      </c>
      <c r="AL160" s="69"/>
      <c r="AM160" s="68"/>
      <c r="AO160" s="192" t="s">
        <v>17</v>
      </c>
      <c r="AP160" s="191" t="str">
        <f t="shared" ref="AP160:BD161" si="72">IF(E160-E251&lt;0,"abnormal","")</f>
        <v/>
      </c>
      <c r="AQ160" s="191" t="str">
        <f t="shared" si="72"/>
        <v/>
      </c>
      <c r="AR160" s="191" t="str">
        <f t="shared" si="72"/>
        <v/>
      </c>
      <c r="AS160" s="191" t="str">
        <f t="shared" si="72"/>
        <v/>
      </c>
      <c r="AT160" s="191" t="str">
        <f t="shared" si="72"/>
        <v/>
      </c>
      <c r="AU160" s="191" t="str">
        <f t="shared" si="72"/>
        <v/>
      </c>
      <c r="AV160" s="191" t="str">
        <f t="shared" si="72"/>
        <v/>
      </c>
      <c r="AW160" s="191" t="str">
        <f t="shared" si="72"/>
        <v/>
      </c>
      <c r="AX160" s="191" t="str">
        <f t="shared" si="72"/>
        <v/>
      </c>
      <c r="AY160" s="191" t="str">
        <f t="shared" si="72"/>
        <v/>
      </c>
      <c r="AZ160" s="191" t="str">
        <f t="shared" si="72"/>
        <v/>
      </c>
      <c r="BA160" s="191" t="str">
        <f t="shared" si="72"/>
        <v/>
      </c>
      <c r="BB160" s="191" t="str">
        <f t="shared" si="72"/>
        <v/>
      </c>
      <c r="BC160" s="191" t="str">
        <f t="shared" si="72"/>
        <v/>
      </c>
      <c r="BD160" s="191" t="str">
        <f t="shared" si="72"/>
        <v/>
      </c>
      <c r="BE160" s="70"/>
      <c r="BG160" s="192" t="s">
        <v>17</v>
      </c>
      <c r="BH160" s="91" t="str">
        <f t="shared" ref="BH160:BV161" si="73">IF(W160-W251&lt;0,"abnormal","")</f>
        <v/>
      </c>
      <c r="BI160" s="91" t="str">
        <f t="shared" si="73"/>
        <v/>
      </c>
      <c r="BJ160" s="91" t="str">
        <f t="shared" si="73"/>
        <v/>
      </c>
      <c r="BK160" s="91" t="str">
        <f t="shared" si="73"/>
        <v/>
      </c>
      <c r="BL160" s="91" t="str">
        <f t="shared" si="73"/>
        <v/>
      </c>
      <c r="BM160" s="91" t="str">
        <f t="shared" si="73"/>
        <v/>
      </c>
      <c r="BN160" s="91" t="str">
        <f t="shared" si="73"/>
        <v/>
      </c>
      <c r="BO160" s="91" t="str">
        <f t="shared" si="73"/>
        <v/>
      </c>
      <c r="BP160" s="91" t="str">
        <f t="shared" si="73"/>
        <v/>
      </c>
      <c r="BQ160" s="91" t="str">
        <f t="shared" si="73"/>
        <v/>
      </c>
      <c r="BR160" s="91" t="str">
        <f t="shared" si="73"/>
        <v/>
      </c>
      <c r="BS160" s="91" t="str">
        <f t="shared" si="73"/>
        <v/>
      </c>
      <c r="BT160" s="91" t="str">
        <f t="shared" si="73"/>
        <v/>
      </c>
      <c r="BU160" s="91" t="str">
        <f t="shared" si="73"/>
        <v/>
      </c>
      <c r="BV160" s="91" t="str">
        <f t="shared" si="73"/>
        <v/>
      </c>
    </row>
    <row r="161" spans="2:74" outlineLevel="2">
      <c r="B161" s="309"/>
      <c r="C161" s="53"/>
      <c r="D161" s="255" t="s">
        <v>77</v>
      </c>
      <c r="E161" s="256">
        <v>0</v>
      </c>
      <c r="F161" s="257">
        <v>5.8276392900000014</v>
      </c>
      <c r="G161" s="257">
        <v>5.8276392900000014</v>
      </c>
      <c r="H161" s="257">
        <v>5.8276392900000014</v>
      </c>
      <c r="I161" s="257">
        <v>5.8276392900000014</v>
      </c>
      <c r="J161" s="257">
        <v>5.8276392900000014</v>
      </c>
      <c r="K161" s="257">
        <v>5.8276392900000014</v>
      </c>
      <c r="L161" s="257">
        <v>5.8276392900000014</v>
      </c>
      <c r="M161" s="257">
        <v>5.8276392900000014</v>
      </c>
      <c r="N161" s="257">
        <v>5.8276392900000014</v>
      </c>
      <c r="O161" s="257">
        <v>5.8276392900000014</v>
      </c>
      <c r="P161" s="257">
        <v>5.8276392900000014</v>
      </c>
      <c r="Q161" s="257">
        <v>5.8276392900000014</v>
      </c>
      <c r="R161" s="257">
        <v>0</v>
      </c>
      <c r="S161" s="256">
        <v>0</v>
      </c>
      <c r="T161" s="72"/>
      <c r="U161" s="99"/>
      <c r="V161" s="255" t="s">
        <v>77</v>
      </c>
      <c r="W161" s="268">
        <v>0</v>
      </c>
      <c r="X161" s="258">
        <v>0</v>
      </c>
      <c r="Y161" s="258">
        <v>6.389667079837972</v>
      </c>
      <c r="Z161" s="258">
        <v>6.5164042709465271</v>
      </c>
      <c r="AA161" s="258">
        <v>6.615781238513943</v>
      </c>
      <c r="AB161" s="258">
        <v>6.6867758891651494</v>
      </c>
      <c r="AC161" s="258">
        <v>6.6990661798163575</v>
      </c>
      <c r="AD161" s="258">
        <v>6.7071918271715631</v>
      </c>
      <c r="AE161" s="258">
        <v>6.7434006845815766</v>
      </c>
      <c r="AF161" s="258">
        <v>6.7853460253155893</v>
      </c>
      <c r="AG161" s="258">
        <v>6.786115142697601</v>
      </c>
      <c r="AH161" s="258">
        <v>6.7888666201076138</v>
      </c>
      <c r="AI161" s="258">
        <v>6.7923560401076131</v>
      </c>
      <c r="AJ161" s="258">
        <v>7.0443126901076143</v>
      </c>
      <c r="AK161" s="268">
        <v>0</v>
      </c>
      <c r="AL161" s="73"/>
      <c r="AM161" s="72"/>
      <c r="AO161" s="192" t="s">
        <v>308</v>
      </c>
      <c r="AP161" s="191" t="str">
        <f t="shared" si="72"/>
        <v/>
      </c>
      <c r="AQ161" s="191" t="str">
        <f t="shared" si="72"/>
        <v/>
      </c>
      <c r="AR161" s="191" t="str">
        <f t="shared" si="72"/>
        <v/>
      </c>
      <c r="AS161" s="191" t="str">
        <f t="shared" si="72"/>
        <v/>
      </c>
      <c r="AT161" s="191" t="str">
        <f t="shared" si="72"/>
        <v/>
      </c>
      <c r="AU161" s="191" t="str">
        <f t="shared" si="72"/>
        <v/>
      </c>
      <c r="AV161" s="191" t="str">
        <f t="shared" si="72"/>
        <v/>
      </c>
      <c r="AW161" s="191" t="str">
        <f t="shared" si="72"/>
        <v/>
      </c>
      <c r="AX161" s="191" t="str">
        <f t="shared" si="72"/>
        <v/>
      </c>
      <c r="AY161" s="191" t="str">
        <f t="shared" si="72"/>
        <v/>
      </c>
      <c r="AZ161" s="191" t="str">
        <f t="shared" si="72"/>
        <v/>
      </c>
      <c r="BA161" s="191" t="str">
        <f t="shared" si="72"/>
        <v/>
      </c>
      <c r="BB161" s="191" t="str">
        <f t="shared" si="72"/>
        <v/>
      </c>
      <c r="BC161" s="191" t="str">
        <f t="shared" si="72"/>
        <v/>
      </c>
      <c r="BD161" s="191" t="str">
        <f t="shared" si="72"/>
        <v/>
      </c>
      <c r="BE161" s="74"/>
      <c r="BG161" s="192" t="s">
        <v>308</v>
      </c>
      <c r="BH161" s="91" t="str">
        <f t="shared" si="73"/>
        <v/>
      </c>
      <c r="BI161" s="91" t="str">
        <f t="shared" si="73"/>
        <v/>
      </c>
      <c r="BJ161" s="91" t="str">
        <f t="shared" si="73"/>
        <v/>
      </c>
      <c r="BK161" s="91" t="str">
        <f t="shared" si="73"/>
        <v/>
      </c>
      <c r="BL161" s="91" t="str">
        <f t="shared" si="73"/>
        <v/>
      </c>
      <c r="BM161" s="91" t="str">
        <f t="shared" si="73"/>
        <v/>
      </c>
      <c r="BN161" s="91" t="str">
        <f t="shared" si="73"/>
        <v/>
      </c>
      <c r="BO161" s="91" t="str">
        <f t="shared" si="73"/>
        <v/>
      </c>
      <c r="BP161" s="91" t="str">
        <f t="shared" si="73"/>
        <v/>
      </c>
      <c r="BQ161" s="91" t="str">
        <f t="shared" si="73"/>
        <v/>
      </c>
      <c r="BR161" s="91" t="str">
        <f t="shared" si="73"/>
        <v/>
      </c>
      <c r="BS161" s="91" t="str">
        <f t="shared" si="73"/>
        <v/>
      </c>
      <c r="BT161" s="91" t="str">
        <f t="shared" si="73"/>
        <v/>
      </c>
      <c r="BU161" s="91" t="str">
        <f t="shared" si="73"/>
        <v/>
      </c>
      <c r="BV161" s="91" t="str">
        <f t="shared" si="73"/>
        <v/>
      </c>
    </row>
    <row r="162" spans="2:74" outlineLevel="2">
      <c r="B162" s="309"/>
      <c r="C162" s="53"/>
      <c r="D162" s="255" t="s">
        <v>298</v>
      </c>
      <c r="E162" s="256">
        <v>0</v>
      </c>
      <c r="F162" s="257">
        <v>0</v>
      </c>
      <c r="G162" s="257">
        <v>0</v>
      </c>
      <c r="H162" s="257">
        <v>0</v>
      </c>
      <c r="I162" s="257">
        <v>0</v>
      </c>
      <c r="J162" s="257">
        <v>0</v>
      </c>
      <c r="K162" s="257">
        <v>0</v>
      </c>
      <c r="L162" s="257">
        <v>0</v>
      </c>
      <c r="M162" s="257">
        <v>0</v>
      </c>
      <c r="N162" s="257">
        <v>0</v>
      </c>
      <c r="O162" s="257">
        <v>0</v>
      </c>
      <c r="P162" s="257">
        <v>0</v>
      </c>
      <c r="Q162" s="257">
        <v>0</v>
      </c>
      <c r="R162" s="257">
        <v>0</v>
      </c>
      <c r="S162" s="256">
        <v>0</v>
      </c>
      <c r="T162" s="72"/>
      <c r="U162" s="99"/>
      <c r="V162" s="255" t="s">
        <v>298</v>
      </c>
      <c r="W162" s="268">
        <v>0</v>
      </c>
      <c r="X162" s="258">
        <v>0</v>
      </c>
      <c r="Y162" s="258">
        <v>0</v>
      </c>
      <c r="Z162" s="258">
        <v>0</v>
      </c>
      <c r="AA162" s="258">
        <v>0</v>
      </c>
      <c r="AB162" s="258">
        <v>0</v>
      </c>
      <c r="AC162" s="258">
        <v>0</v>
      </c>
      <c r="AD162" s="258">
        <v>0</v>
      </c>
      <c r="AE162" s="258">
        <v>0</v>
      </c>
      <c r="AF162" s="258">
        <v>0</v>
      </c>
      <c r="AG162" s="258">
        <v>0</v>
      </c>
      <c r="AH162" s="258">
        <v>0</v>
      </c>
      <c r="AI162" s="258">
        <v>0</v>
      </c>
      <c r="AJ162" s="258">
        <v>0</v>
      </c>
      <c r="AK162" s="268">
        <v>0</v>
      </c>
      <c r="AL162" s="73"/>
      <c r="AM162" s="72"/>
      <c r="AO162" s="192" t="s">
        <v>299</v>
      </c>
      <c r="AP162" s="191"/>
      <c r="AQ162" s="191"/>
      <c r="AR162" s="191"/>
      <c r="AS162" s="191"/>
      <c r="AT162" s="191"/>
      <c r="AU162" s="191"/>
      <c r="AV162" s="191"/>
      <c r="AW162" s="191"/>
      <c r="AX162" s="191"/>
      <c r="AY162" s="191"/>
      <c r="AZ162" s="191"/>
      <c r="BA162" s="191"/>
      <c r="BB162" s="191"/>
      <c r="BC162" s="191"/>
      <c r="BD162" s="191"/>
      <c r="BE162" s="74"/>
      <c r="BG162" s="192" t="s">
        <v>299</v>
      </c>
      <c r="BH162" s="91"/>
      <c r="BI162" s="91"/>
      <c r="BJ162" s="91"/>
      <c r="BK162" s="91"/>
      <c r="BL162" s="91"/>
      <c r="BM162" s="91"/>
      <c r="BN162" s="91"/>
      <c r="BO162" s="91"/>
      <c r="BP162" s="91"/>
      <c r="BQ162" s="91"/>
      <c r="BR162" s="91"/>
      <c r="BS162" s="91"/>
      <c r="BT162" s="91"/>
      <c r="BU162" s="91"/>
      <c r="BV162" s="91"/>
    </row>
    <row r="163" spans="2:74" outlineLevel="2">
      <c r="B163" s="309"/>
      <c r="C163" s="53"/>
      <c r="D163" s="255" t="s">
        <v>300</v>
      </c>
      <c r="E163" s="256">
        <v>0</v>
      </c>
      <c r="F163" s="257">
        <v>0</v>
      </c>
      <c r="G163" s="257">
        <v>0</v>
      </c>
      <c r="H163" s="257">
        <v>0</v>
      </c>
      <c r="I163" s="257">
        <v>0</v>
      </c>
      <c r="J163" s="257">
        <v>0</v>
      </c>
      <c r="K163" s="257">
        <v>0</v>
      </c>
      <c r="L163" s="257">
        <v>0</v>
      </c>
      <c r="M163" s="257">
        <v>0</v>
      </c>
      <c r="N163" s="257">
        <v>0</v>
      </c>
      <c r="O163" s="257">
        <v>0</v>
      </c>
      <c r="P163" s="257">
        <v>0</v>
      </c>
      <c r="Q163" s="257">
        <v>0</v>
      </c>
      <c r="R163" s="257">
        <v>0</v>
      </c>
      <c r="S163" s="256">
        <v>0</v>
      </c>
      <c r="T163" s="72"/>
      <c r="U163" s="99"/>
      <c r="V163" s="255" t="s">
        <v>300</v>
      </c>
      <c r="W163" s="252">
        <v>0</v>
      </c>
      <c r="X163" s="197">
        <v>0</v>
      </c>
      <c r="Y163" s="197">
        <v>0</v>
      </c>
      <c r="Z163" s="197">
        <v>0</v>
      </c>
      <c r="AA163" s="197">
        <v>0</v>
      </c>
      <c r="AB163" s="197">
        <v>0</v>
      </c>
      <c r="AC163" s="197">
        <v>0</v>
      </c>
      <c r="AD163" s="197">
        <v>0</v>
      </c>
      <c r="AE163" s="197">
        <v>0</v>
      </c>
      <c r="AF163" s="197">
        <v>0</v>
      </c>
      <c r="AG163" s="197">
        <v>0</v>
      </c>
      <c r="AH163" s="197">
        <v>0</v>
      </c>
      <c r="AI163" s="197">
        <v>0</v>
      </c>
      <c r="AJ163" s="197">
        <v>0</v>
      </c>
      <c r="AK163" s="252">
        <v>0</v>
      </c>
      <c r="AL163" s="73"/>
      <c r="AM163" s="72"/>
      <c r="AO163" s="192" t="s">
        <v>301</v>
      </c>
      <c r="AP163" s="191" t="str">
        <f t="shared" ref="AP163:BD163" si="74">IF(E163-E254&lt;0,"abnormal","")</f>
        <v/>
      </c>
      <c r="AQ163" s="191" t="str">
        <f t="shared" si="74"/>
        <v/>
      </c>
      <c r="AR163" s="191" t="str">
        <f t="shared" si="74"/>
        <v/>
      </c>
      <c r="AS163" s="191" t="str">
        <f t="shared" si="74"/>
        <v/>
      </c>
      <c r="AT163" s="191" t="str">
        <f t="shared" si="74"/>
        <v/>
      </c>
      <c r="AU163" s="191" t="str">
        <f t="shared" si="74"/>
        <v/>
      </c>
      <c r="AV163" s="191" t="str">
        <f t="shared" si="74"/>
        <v/>
      </c>
      <c r="AW163" s="191" t="str">
        <f t="shared" si="74"/>
        <v/>
      </c>
      <c r="AX163" s="191" t="str">
        <f t="shared" si="74"/>
        <v/>
      </c>
      <c r="AY163" s="191" t="str">
        <f t="shared" si="74"/>
        <v/>
      </c>
      <c r="AZ163" s="191" t="str">
        <f t="shared" si="74"/>
        <v/>
      </c>
      <c r="BA163" s="191" t="str">
        <f t="shared" si="74"/>
        <v/>
      </c>
      <c r="BB163" s="191" t="str">
        <f t="shared" si="74"/>
        <v/>
      </c>
      <c r="BC163" s="191" t="str">
        <f t="shared" si="74"/>
        <v/>
      </c>
      <c r="BD163" s="191" t="str">
        <f t="shared" si="74"/>
        <v/>
      </c>
      <c r="BE163" s="74"/>
      <c r="BG163" s="192" t="s">
        <v>301</v>
      </c>
      <c r="BH163" s="91" t="str">
        <f t="shared" ref="BH163:BV163" si="75">IF(W163-W254&lt;0,"abnormal","")</f>
        <v/>
      </c>
      <c r="BI163" s="91" t="str">
        <f t="shared" si="75"/>
        <v/>
      </c>
      <c r="BJ163" s="91" t="str">
        <f t="shared" si="75"/>
        <v/>
      </c>
      <c r="BK163" s="91" t="str">
        <f t="shared" si="75"/>
        <v/>
      </c>
      <c r="BL163" s="91" t="str">
        <f t="shared" si="75"/>
        <v/>
      </c>
      <c r="BM163" s="91" t="str">
        <f t="shared" si="75"/>
        <v/>
      </c>
      <c r="BN163" s="91" t="str">
        <f t="shared" si="75"/>
        <v/>
      </c>
      <c r="BO163" s="91" t="str">
        <f t="shared" si="75"/>
        <v/>
      </c>
      <c r="BP163" s="91" t="str">
        <f t="shared" si="75"/>
        <v/>
      </c>
      <c r="BQ163" s="91" t="str">
        <f t="shared" si="75"/>
        <v/>
      </c>
      <c r="BR163" s="91" t="str">
        <f t="shared" si="75"/>
        <v/>
      </c>
      <c r="BS163" s="91" t="str">
        <f t="shared" si="75"/>
        <v/>
      </c>
      <c r="BT163" s="91" t="str">
        <f t="shared" si="75"/>
        <v/>
      </c>
      <c r="BU163" s="91" t="str">
        <f t="shared" si="75"/>
        <v/>
      </c>
      <c r="BV163" s="91" t="str">
        <f t="shared" si="75"/>
        <v/>
      </c>
    </row>
    <row r="164" spans="2:74" outlineLevel="2">
      <c r="B164" s="309"/>
      <c r="C164" s="53"/>
      <c r="D164" s="74"/>
      <c r="E164" s="74"/>
      <c r="F164" s="74"/>
      <c r="G164" s="74"/>
      <c r="H164" s="74"/>
      <c r="I164" s="74"/>
      <c r="J164" s="74"/>
      <c r="K164" s="74"/>
      <c r="L164" s="74"/>
      <c r="M164" s="74"/>
      <c r="N164" s="74"/>
      <c r="O164" s="74"/>
      <c r="P164" s="74"/>
      <c r="Q164" s="74"/>
      <c r="R164" s="74"/>
      <c r="S164" s="74"/>
      <c r="T164" s="72"/>
      <c r="U164" s="99"/>
      <c r="V164" s="72"/>
      <c r="W164" s="72"/>
      <c r="X164" s="72"/>
      <c r="Y164" s="72"/>
      <c r="Z164" s="72"/>
      <c r="AA164" s="72"/>
      <c r="AB164" s="72"/>
      <c r="AC164" s="72"/>
      <c r="AD164" s="72"/>
      <c r="AE164" s="72"/>
      <c r="AF164" s="72"/>
      <c r="AG164" s="72"/>
      <c r="AH164" s="72"/>
      <c r="AI164" s="72"/>
      <c r="AJ164" s="72"/>
      <c r="AK164" s="72"/>
      <c r="AL164" s="73"/>
      <c r="AM164" s="72"/>
    </row>
    <row r="165" spans="2:74" outlineLevel="2">
      <c r="B165" s="309"/>
      <c r="C165" s="53"/>
      <c r="D165" s="74"/>
      <c r="E165" s="74"/>
      <c r="F165" s="74"/>
      <c r="G165" s="74"/>
      <c r="H165" s="74"/>
      <c r="I165" s="74"/>
      <c r="J165" s="74"/>
      <c r="K165" s="74"/>
      <c r="L165" s="74"/>
      <c r="M165" s="74"/>
      <c r="N165" s="74"/>
      <c r="O165" s="74"/>
      <c r="P165" s="74"/>
      <c r="Q165" s="74"/>
      <c r="R165" s="74"/>
      <c r="S165" s="74"/>
      <c r="T165" s="72"/>
      <c r="U165" s="99"/>
      <c r="V165" s="72"/>
      <c r="W165" s="72"/>
      <c r="X165" s="72"/>
      <c r="Y165" s="72"/>
      <c r="Z165" s="72"/>
      <c r="AA165" s="72"/>
      <c r="AB165" s="72"/>
      <c r="AC165" s="72"/>
      <c r="AD165" s="72"/>
      <c r="AE165" s="72"/>
      <c r="AF165" s="72"/>
      <c r="AG165" s="72"/>
      <c r="AH165" s="72"/>
      <c r="AI165" s="72"/>
      <c r="AJ165" s="72"/>
      <c r="AK165" s="72"/>
      <c r="AL165" s="73"/>
      <c r="AM165" s="72"/>
    </row>
    <row r="166" spans="2:74" outlineLevel="2">
      <c r="B166" s="309"/>
      <c r="C166" s="53"/>
      <c r="D166" s="74"/>
      <c r="E166" s="74"/>
      <c r="F166" s="74"/>
      <c r="G166" s="74"/>
      <c r="H166" s="74"/>
      <c r="I166" s="74"/>
      <c r="J166" s="74"/>
      <c r="K166" s="74"/>
      <c r="L166" s="74"/>
      <c r="M166" s="74"/>
      <c r="N166" s="74"/>
      <c r="O166" s="74"/>
      <c r="P166" s="74"/>
      <c r="Q166" s="74"/>
      <c r="R166" s="74"/>
      <c r="S166" s="74"/>
      <c r="T166" s="72"/>
      <c r="U166" s="99"/>
      <c r="V166" s="72"/>
      <c r="W166" s="72"/>
      <c r="X166" s="72"/>
      <c r="Y166" s="72"/>
      <c r="Z166" s="72"/>
      <c r="AA166" s="72"/>
      <c r="AB166" s="72"/>
      <c r="AC166" s="72"/>
      <c r="AD166" s="72"/>
      <c r="AE166" s="72"/>
      <c r="AF166" s="72"/>
      <c r="AG166" s="72"/>
      <c r="AH166" s="72"/>
      <c r="AI166" s="72"/>
      <c r="AJ166" s="72"/>
      <c r="AK166" s="72"/>
      <c r="AL166" s="73"/>
      <c r="AM166" s="72"/>
    </row>
    <row r="167" spans="2:74" outlineLevel="2">
      <c r="B167" s="309"/>
      <c r="C167" s="53"/>
      <c r="D167" s="74"/>
      <c r="E167" s="74"/>
      <c r="F167" s="74"/>
      <c r="G167" s="74"/>
      <c r="H167" s="74"/>
      <c r="I167" s="74"/>
      <c r="J167" s="74"/>
      <c r="K167" s="74"/>
      <c r="L167" s="74"/>
      <c r="M167" s="74"/>
      <c r="N167" s="74"/>
      <c r="O167" s="74"/>
      <c r="P167" s="74"/>
      <c r="Q167" s="74"/>
      <c r="R167" s="74"/>
      <c r="S167" s="74"/>
      <c r="T167" s="72"/>
      <c r="U167" s="99"/>
      <c r="V167" s="72"/>
      <c r="W167" s="72"/>
      <c r="X167" s="72"/>
      <c r="Y167" s="72"/>
      <c r="Z167" s="72"/>
      <c r="AA167" s="72"/>
      <c r="AB167" s="72"/>
      <c r="AC167" s="72"/>
      <c r="AD167" s="72"/>
      <c r="AE167" s="72"/>
      <c r="AF167" s="72"/>
      <c r="AG167" s="72"/>
      <c r="AH167" s="72"/>
      <c r="AI167" s="72"/>
      <c r="AJ167" s="72"/>
      <c r="AK167" s="72"/>
      <c r="AL167" s="73"/>
      <c r="AM167" s="72"/>
    </row>
    <row r="168" spans="2:74" outlineLevel="2">
      <c r="B168" s="309"/>
      <c r="C168" s="53"/>
      <c r="D168" s="74"/>
      <c r="E168" s="74"/>
      <c r="F168" s="74"/>
      <c r="G168" s="74"/>
      <c r="H168" s="74"/>
      <c r="I168" s="74"/>
      <c r="J168" s="74"/>
      <c r="K168" s="74"/>
      <c r="L168" s="74"/>
      <c r="M168" s="74"/>
      <c r="N168" s="74"/>
      <c r="O168" s="74"/>
      <c r="P168" s="74"/>
      <c r="Q168" s="74"/>
      <c r="R168" s="74"/>
      <c r="S168" s="74"/>
      <c r="T168" s="72"/>
      <c r="U168" s="99"/>
      <c r="V168" s="72"/>
      <c r="W168" s="72"/>
      <c r="X168" s="72"/>
      <c r="Y168" s="72"/>
      <c r="Z168" s="72"/>
      <c r="AA168" s="72"/>
      <c r="AB168" s="72"/>
      <c r="AC168" s="72"/>
      <c r="AD168" s="72"/>
      <c r="AE168" s="72"/>
      <c r="AF168" s="72"/>
      <c r="AG168" s="72"/>
      <c r="AH168" s="72"/>
      <c r="AI168" s="72"/>
      <c r="AJ168" s="72"/>
      <c r="AK168" s="72"/>
      <c r="AL168" s="73"/>
      <c r="AM168" s="72"/>
    </row>
    <row r="169" spans="2:74" outlineLevel="2">
      <c r="B169" s="309"/>
      <c r="C169" s="53"/>
      <c r="D169" s="74"/>
      <c r="E169" s="74"/>
      <c r="F169" s="74"/>
      <c r="G169" s="74"/>
      <c r="H169" s="74"/>
      <c r="I169" s="74"/>
      <c r="J169" s="74"/>
      <c r="K169" s="74"/>
      <c r="L169" s="74"/>
      <c r="M169" s="74"/>
      <c r="N169" s="74"/>
      <c r="O169" s="74"/>
      <c r="P169" s="74"/>
      <c r="Q169" s="74"/>
      <c r="R169" s="74"/>
      <c r="S169" s="74"/>
      <c r="T169" s="72"/>
      <c r="U169" s="99"/>
      <c r="V169" s="72"/>
      <c r="W169" s="72"/>
      <c r="X169" s="72"/>
      <c r="Y169" s="72"/>
      <c r="Z169" s="72"/>
      <c r="AA169" s="72"/>
      <c r="AB169" s="72"/>
      <c r="AC169" s="72"/>
      <c r="AD169" s="72"/>
      <c r="AE169" s="72"/>
      <c r="AF169" s="72"/>
      <c r="AG169" s="72"/>
      <c r="AH169" s="72"/>
      <c r="AI169" s="72"/>
      <c r="AJ169" s="72"/>
      <c r="AK169" s="72"/>
      <c r="AL169" s="73"/>
      <c r="AM169" s="72"/>
    </row>
    <row r="170" spans="2:74" outlineLevel="2">
      <c r="B170" s="309"/>
      <c r="C170" s="53"/>
      <c r="D170" s="74"/>
      <c r="E170" s="74"/>
      <c r="F170" s="74"/>
      <c r="G170" s="74"/>
      <c r="H170" s="74"/>
      <c r="I170" s="74"/>
      <c r="J170" s="74"/>
      <c r="K170" s="74"/>
      <c r="L170" s="74"/>
      <c r="M170" s="74"/>
      <c r="N170" s="74"/>
      <c r="O170" s="74"/>
      <c r="P170" s="74"/>
      <c r="Q170" s="74"/>
      <c r="R170" s="74"/>
      <c r="S170" s="74"/>
      <c r="T170" s="72"/>
      <c r="U170" s="99"/>
      <c r="V170" s="72"/>
      <c r="W170" s="72"/>
      <c r="X170" s="72"/>
      <c r="Y170" s="72"/>
      <c r="Z170" s="72"/>
      <c r="AA170" s="72"/>
      <c r="AB170" s="72"/>
      <c r="AC170" s="72"/>
      <c r="AD170" s="72"/>
      <c r="AE170" s="72"/>
      <c r="AF170" s="72"/>
      <c r="AG170" s="72"/>
      <c r="AH170" s="72"/>
      <c r="AI170" s="72"/>
      <c r="AJ170" s="72"/>
      <c r="AK170" s="72"/>
      <c r="AL170" s="73"/>
      <c r="AM170" s="72"/>
    </row>
    <row r="171" spans="2:74" outlineLevel="2">
      <c r="B171" s="309"/>
      <c r="C171" s="53"/>
      <c r="D171" s="74"/>
      <c r="E171" s="74"/>
      <c r="F171" s="74"/>
      <c r="G171" s="74"/>
      <c r="H171" s="74"/>
      <c r="I171" s="74"/>
      <c r="J171" s="74"/>
      <c r="K171" s="74"/>
      <c r="L171" s="74"/>
      <c r="M171" s="74"/>
      <c r="N171" s="74"/>
      <c r="O171" s="74"/>
      <c r="P171" s="74"/>
      <c r="Q171" s="74"/>
      <c r="R171" s="74"/>
      <c r="S171" s="74"/>
      <c r="T171" s="72"/>
      <c r="U171" s="99"/>
      <c r="V171" s="72"/>
      <c r="W171" s="72"/>
      <c r="X171" s="72"/>
      <c r="Y171" s="72"/>
      <c r="Z171" s="72"/>
      <c r="AA171" s="72"/>
      <c r="AB171" s="72"/>
      <c r="AC171" s="72"/>
      <c r="AD171" s="72"/>
      <c r="AE171" s="72"/>
      <c r="AF171" s="72"/>
      <c r="AG171" s="72"/>
      <c r="AH171" s="72"/>
      <c r="AI171" s="72"/>
      <c r="AJ171" s="72"/>
      <c r="AK171" s="72"/>
      <c r="AL171" s="73"/>
      <c r="AM171" s="72"/>
    </row>
    <row r="172" spans="2:74" outlineLevel="2">
      <c r="B172" s="309"/>
      <c r="C172" s="53"/>
      <c r="D172" s="74"/>
      <c r="E172" s="74"/>
      <c r="F172" s="74"/>
      <c r="G172" s="74"/>
      <c r="H172" s="74"/>
      <c r="I172" s="74"/>
      <c r="J172" s="74"/>
      <c r="K172" s="74"/>
      <c r="L172" s="74"/>
      <c r="M172" s="74"/>
      <c r="N172" s="74"/>
      <c r="O172" s="74"/>
      <c r="P172" s="74"/>
      <c r="Q172" s="74"/>
      <c r="R172" s="74"/>
      <c r="S172" s="74"/>
      <c r="T172" s="72"/>
      <c r="U172" s="99"/>
      <c r="V172" s="72"/>
      <c r="W172" s="72"/>
      <c r="X172" s="72"/>
      <c r="Y172" s="72"/>
      <c r="Z172" s="72"/>
      <c r="AA172" s="72"/>
      <c r="AB172" s="72"/>
      <c r="AC172" s="72"/>
      <c r="AD172" s="72"/>
      <c r="AE172" s="72"/>
      <c r="AF172" s="72"/>
      <c r="AG172" s="72"/>
      <c r="AH172" s="72"/>
      <c r="AI172" s="72"/>
      <c r="AJ172" s="72"/>
      <c r="AK172" s="72"/>
      <c r="AL172" s="73"/>
      <c r="AM172" s="72"/>
    </row>
    <row r="173" spans="2:74" outlineLevel="2">
      <c r="B173" s="309"/>
      <c r="C173" s="53"/>
      <c r="D173" s="80"/>
      <c r="E173" s="80"/>
      <c r="F173" s="80"/>
      <c r="G173" s="80"/>
      <c r="H173" s="80"/>
      <c r="I173" s="80"/>
      <c r="J173" s="80"/>
      <c r="K173" s="80"/>
      <c r="L173" s="80"/>
      <c r="M173" s="80"/>
      <c r="N173" s="80"/>
      <c r="O173" s="80"/>
      <c r="P173" s="80"/>
      <c r="Q173" s="80"/>
      <c r="R173" s="80"/>
      <c r="S173" s="80"/>
      <c r="T173" s="44"/>
      <c r="U173" s="99"/>
      <c r="V173" s="72"/>
      <c r="W173" s="72"/>
      <c r="X173" s="72"/>
      <c r="Y173" s="72"/>
      <c r="Z173" s="72"/>
      <c r="AA173" s="72"/>
      <c r="AB173" s="72"/>
      <c r="AC173" s="72"/>
      <c r="AD173" s="72"/>
      <c r="AE173" s="72"/>
      <c r="AF173" s="72"/>
      <c r="AG173" s="72"/>
      <c r="AH173" s="72"/>
      <c r="AI173" s="72"/>
      <c r="AJ173" s="72"/>
      <c r="AK173" s="72"/>
      <c r="AL173" s="73"/>
      <c r="AM173" s="72"/>
    </row>
    <row r="174" spans="2:74" outlineLevel="2">
      <c r="B174" s="309"/>
      <c r="C174" s="53"/>
      <c r="D174" s="80"/>
      <c r="E174" s="80"/>
      <c r="F174" s="80"/>
      <c r="G174" s="80"/>
      <c r="H174" s="80"/>
      <c r="I174" s="80"/>
      <c r="J174" s="80"/>
      <c r="K174" s="80"/>
      <c r="L174" s="80"/>
      <c r="M174" s="80"/>
      <c r="N174" s="80"/>
      <c r="O174" s="80"/>
      <c r="P174" s="80"/>
      <c r="Q174" s="80"/>
      <c r="R174" s="80"/>
      <c r="S174" s="80"/>
      <c r="T174" s="44"/>
      <c r="U174" s="99"/>
      <c r="V174" s="72"/>
      <c r="W174" s="72"/>
      <c r="X174" s="72"/>
      <c r="Y174" s="72"/>
      <c r="Z174" s="72"/>
      <c r="AA174" s="72"/>
      <c r="AB174" s="72"/>
      <c r="AC174" s="72"/>
      <c r="AD174" s="72"/>
      <c r="AE174" s="72"/>
      <c r="AF174" s="72"/>
      <c r="AG174" s="72"/>
      <c r="AH174" s="72"/>
      <c r="AI174" s="72"/>
      <c r="AJ174" s="72"/>
      <c r="AK174" s="72"/>
      <c r="AL174" s="73"/>
      <c r="AM174" s="72"/>
    </row>
    <row r="175" spans="2:74" outlineLevel="2">
      <c r="B175" s="309"/>
      <c r="C175" s="53"/>
      <c r="D175" s="80"/>
      <c r="E175" s="80"/>
      <c r="F175" s="80"/>
      <c r="G175" s="80"/>
      <c r="H175" s="80"/>
      <c r="I175" s="80"/>
      <c r="J175" s="80"/>
      <c r="K175" s="80"/>
      <c r="L175" s="80"/>
      <c r="M175" s="80"/>
      <c r="N175" s="80"/>
      <c r="O175" s="80"/>
      <c r="P175" s="80"/>
      <c r="Q175" s="80"/>
      <c r="R175" s="80"/>
      <c r="S175" s="80"/>
      <c r="T175" s="44"/>
      <c r="U175" s="99"/>
      <c r="V175" s="72"/>
      <c r="W175" s="72"/>
      <c r="X175" s="72"/>
      <c r="Y175" s="72"/>
      <c r="Z175" s="72"/>
      <c r="AA175" s="72"/>
      <c r="AB175" s="72"/>
      <c r="AC175" s="72"/>
      <c r="AD175" s="72"/>
      <c r="AE175" s="72"/>
      <c r="AF175" s="72"/>
      <c r="AG175" s="72"/>
      <c r="AH175" s="72"/>
      <c r="AI175" s="72"/>
      <c r="AJ175" s="72"/>
      <c r="AK175" s="72"/>
      <c r="AL175" s="73"/>
      <c r="AM175" s="72"/>
    </row>
    <row r="176" spans="2:74" outlineLevel="2">
      <c r="B176" s="309"/>
      <c r="C176" s="53"/>
      <c r="D176" s="80"/>
      <c r="E176" s="80"/>
      <c r="F176" s="80"/>
      <c r="G176" s="80"/>
      <c r="H176" s="80"/>
      <c r="I176" s="80"/>
      <c r="J176" s="80"/>
      <c r="K176" s="80"/>
      <c r="L176" s="80"/>
      <c r="M176" s="80"/>
      <c r="N176" s="80"/>
      <c r="O176" s="80"/>
      <c r="P176" s="80"/>
      <c r="Q176" s="80"/>
      <c r="R176" s="80"/>
      <c r="S176" s="80"/>
      <c r="T176" s="44"/>
      <c r="U176" s="99"/>
      <c r="V176" s="72"/>
      <c r="W176" s="72"/>
      <c r="X176" s="72"/>
      <c r="Y176" s="72"/>
      <c r="Z176" s="72"/>
      <c r="AA176" s="72"/>
      <c r="AB176" s="72"/>
      <c r="AC176" s="72"/>
      <c r="AD176" s="72"/>
      <c r="AE176" s="72"/>
      <c r="AF176" s="72"/>
      <c r="AG176" s="72"/>
      <c r="AH176" s="72"/>
      <c r="AI176" s="72"/>
      <c r="AJ176" s="72"/>
      <c r="AK176" s="72"/>
      <c r="AL176" s="73"/>
      <c r="AM176" s="72"/>
    </row>
    <row r="177" spans="2:39" outlineLevel="2">
      <c r="B177" s="309"/>
      <c r="C177" s="53"/>
      <c r="D177" s="80"/>
      <c r="E177" s="80"/>
      <c r="F177" s="80"/>
      <c r="G177" s="80"/>
      <c r="H177" s="80"/>
      <c r="I177" s="80"/>
      <c r="J177" s="80"/>
      <c r="K177" s="80"/>
      <c r="L177" s="80"/>
      <c r="M177" s="80"/>
      <c r="N177" s="80"/>
      <c r="O177" s="80"/>
      <c r="P177" s="80"/>
      <c r="Q177" s="80"/>
      <c r="R177" s="80"/>
      <c r="S177" s="80"/>
      <c r="T177" s="44"/>
      <c r="U177" s="99"/>
      <c r="V177" s="72"/>
      <c r="W177" s="72"/>
      <c r="X177" s="72"/>
      <c r="Y177" s="72"/>
      <c r="Z177" s="72"/>
      <c r="AA177" s="72"/>
      <c r="AB177" s="72"/>
      <c r="AC177" s="72"/>
      <c r="AD177" s="72"/>
      <c r="AE177" s="72"/>
      <c r="AF177" s="72"/>
      <c r="AG177" s="72"/>
      <c r="AH177" s="72"/>
      <c r="AI177" s="72"/>
      <c r="AJ177" s="72"/>
      <c r="AK177" s="72"/>
      <c r="AL177" s="73"/>
      <c r="AM177" s="72"/>
    </row>
    <row r="178" spans="2:39" outlineLevel="2">
      <c r="B178" s="309"/>
      <c r="C178" s="53"/>
      <c r="D178" s="80"/>
      <c r="E178" s="80"/>
      <c r="F178" s="80"/>
      <c r="G178" s="80"/>
      <c r="H178" s="80"/>
      <c r="I178" s="80"/>
      <c r="J178" s="80"/>
      <c r="K178" s="80"/>
      <c r="L178" s="80"/>
      <c r="M178" s="80"/>
      <c r="N178" s="80"/>
      <c r="O178" s="80"/>
      <c r="P178" s="80"/>
      <c r="Q178" s="80"/>
      <c r="R178" s="80"/>
      <c r="S178" s="80"/>
      <c r="T178" s="44"/>
      <c r="U178" s="99"/>
      <c r="V178" s="72"/>
      <c r="W178" s="72"/>
      <c r="X178" s="72"/>
      <c r="Y178" s="72"/>
      <c r="Z178" s="72"/>
      <c r="AA178" s="72"/>
      <c r="AB178" s="72"/>
      <c r="AC178" s="72"/>
      <c r="AD178" s="72"/>
      <c r="AE178" s="72"/>
      <c r="AF178" s="72"/>
      <c r="AG178" s="72"/>
      <c r="AH178" s="72"/>
      <c r="AI178" s="72"/>
      <c r="AJ178" s="72"/>
      <c r="AK178" s="72"/>
      <c r="AL178" s="73"/>
      <c r="AM178" s="72"/>
    </row>
    <row r="179" spans="2:39" outlineLevel="2">
      <c r="B179" s="309"/>
      <c r="C179" s="53"/>
      <c r="D179" s="80"/>
      <c r="E179" s="80"/>
      <c r="F179" s="80"/>
      <c r="G179" s="80"/>
      <c r="H179" s="80"/>
      <c r="I179" s="80"/>
      <c r="J179" s="80"/>
      <c r="K179" s="80"/>
      <c r="L179" s="80"/>
      <c r="M179" s="80"/>
      <c r="N179" s="80"/>
      <c r="O179" s="80"/>
      <c r="P179" s="80"/>
      <c r="Q179" s="80"/>
      <c r="R179" s="80"/>
      <c r="S179" s="80"/>
      <c r="T179" s="44"/>
      <c r="U179" s="99"/>
      <c r="V179" s="72"/>
      <c r="W179" s="72"/>
      <c r="X179" s="72"/>
      <c r="Y179" s="72"/>
      <c r="Z179" s="72"/>
      <c r="AA179" s="72"/>
      <c r="AB179" s="72"/>
      <c r="AC179" s="72"/>
      <c r="AD179" s="72"/>
      <c r="AE179" s="72"/>
      <c r="AF179" s="72"/>
      <c r="AG179" s="72"/>
      <c r="AH179" s="72"/>
      <c r="AI179" s="72"/>
      <c r="AJ179" s="72"/>
      <c r="AK179" s="72"/>
      <c r="AL179" s="73"/>
      <c r="AM179" s="72"/>
    </row>
    <row r="180" spans="2:39" outlineLevel="2">
      <c r="B180" s="309"/>
      <c r="C180" s="53"/>
      <c r="D180" s="80"/>
      <c r="E180" s="80"/>
      <c r="F180" s="80"/>
      <c r="G180" s="80"/>
      <c r="H180" s="80"/>
      <c r="I180" s="80"/>
      <c r="J180" s="80"/>
      <c r="K180" s="80"/>
      <c r="L180" s="80"/>
      <c r="M180" s="80"/>
      <c r="N180" s="80"/>
      <c r="O180" s="80"/>
      <c r="P180" s="80"/>
      <c r="Q180" s="80"/>
      <c r="R180" s="80"/>
      <c r="S180" s="80"/>
      <c r="T180" s="44"/>
      <c r="U180" s="99"/>
      <c r="V180" s="72"/>
      <c r="W180" s="72"/>
      <c r="X180" s="72"/>
      <c r="Y180" s="72"/>
      <c r="Z180" s="72"/>
      <c r="AA180" s="72"/>
      <c r="AB180" s="72"/>
      <c r="AC180" s="72"/>
      <c r="AD180" s="72"/>
      <c r="AE180" s="72"/>
      <c r="AF180" s="72"/>
      <c r="AG180" s="72"/>
      <c r="AH180" s="72"/>
      <c r="AI180" s="72"/>
      <c r="AJ180" s="72"/>
      <c r="AK180" s="72"/>
      <c r="AL180" s="73"/>
      <c r="AM180" s="72"/>
    </row>
    <row r="181" spans="2:39" outlineLevel="2">
      <c r="B181" s="309"/>
      <c r="C181" s="53"/>
      <c r="D181" s="80"/>
      <c r="E181" s="80"/>
      <c r="F181" s="80"/>
      <c r="G181" s="80"/>
      <c r="H181" s="80"/>
      <c r="I181" s="80"/>
      <c r="J181" s="80"/>
      <c r="K181" s="80"/>
      <c r="L181" s="80"/>
      <c r="M181" s="80"/>
      <c r="N181" s="80"/>
      <c r="O181" s="80"/>
      <c r="P181" s="80"/>
      <c r="Q181" s="80"/>
      <c r="R181" s="80"/>
      <c r="S181" s="80"/>
      <c r="T181" s="44"/>
      <c r="U181" s="99"/>
      <c r="V181" s="72"/>
      <c r="W181" s="72"/>
      <c r="X181" s="72"/>
      <c r="Y181" s="72"/>
      <c r="Z181" s="72"/>
      <c r="AA181" s="72"/>
      <c r="AB181" s="72"/>
      <c r="AC181" s="72"/>
      <c r="AD181" s="72"/>
      <c r="AE181" s="72"/>
      <c r="AF181" s="72"/>
      <c r="AG181" s="72"/>
      <c r="AH181" s="72"/>
      <c r="AI181" s="72"/>
      <c r="AJ181" s="72"/>
      <c r="AK181" s="72"/>
      <c r="AL181" s="73"/>
      <c r="AM181" s="72"/>
    </row>
    <row r="182" spans="2:39" ht="15" outlineLevel="2" thickBot="1">
      <c r="B182" s="310"/>
      <c r="C182" s="75"/>
      <c r="D182" s="81"/>
      <c r="E182" s="81"/>
      <c r="F182" s="81"/>
      <c r="G182" s="81"/>
      <c r="H182" s="81"/>
      <c r="I182" s="81"/>
      <c r="J182" s="81"/>
      <c r="K182" s="81"/>
      <c r="L182" s="81"/>
      <c r="M182" s="81"/>
      <c r="N182" s="81"/>
      <c r="O182" s="81"/>
      <c r="P182" s="81"/>
      <c r="Q182" s="81"/>
      <c r="R182" s="81"/>
      <c r="S182" s="81"/>
      <c r="T182" s="76"/>
      <c r="U182" s="100"/>
      <c r="V182" s="77"/>
      <c r="W182" s="77"/>
      <c r="X182" s="77"/>
      <c r="Y182" s="77"/>
      <c r="Z182" s="77"/>
      <c r="AA182" s="77"/>
      <c r="AB182" s="77"/>
      <c r="AC182" s="77"/>
      <c r="AD182" s="77"/>
      <c r="AE182" s="77"/>
      <c r="AF182" s="77"/>
      <c r="AG182" s="77"/>
      <c r="AH182" s="77"/>
      <c r="AI182" s="77"/>
      <c r="AJ182" s="77"/>
      <c r="AK182" s="77"/>
      <c r="AL182" s="78"/>
      <c r="AM182" s="72"/>
    </row>
    <row r="183" spans="2:39" outlineLevel="1">
      <c r="D183" s="82"/>
      <c r="E183" s="82"/>
      <c r="F183" s="82"/>
      <c r="G183" s="82"/>
      <c r="H183" s="82"/>
      <c r="I183" s="82"/>
      <c r="J183" s="82"/>
      <c r="K183" s="82"/>
      <c r="L183" s="82"/>
      <c r="M183" s="82"/>
      <c r="N183" s="82"/>
      <c r="O183" s="82"/>
      <c r="P183" s="82"/>
      <c r="Q183" s="82"/>
      <c r="R183" s="82"/>
      <c r="S183" s="82"/>
      <c r="T183" s="42"/>
      <c r="U183" s="79"/>
      <c r="V183" s="72"/>
      <c r="W183" s="72"/>
      <c r="X183" s="72"/>
      <c r="Y183" s="72"/>
      <c r="Z183" s="72"/>
      <c r="AA183" s="72"/>
      <c r="AB183" s="72"/>
      <c r="AC183" s="72"/>
      <c r="AD183" s="72"/>
      <c r="AE183" s="72"/>
      <c r="AF183" s="72"/>
      <c r="AG183" s="72"/>
      <c r="AH183" s="72"/>
      <c r="AI183" s="72"/>
      <c r="AJ183" s="72"/>
      <c r="AK183" s="72"/>
      <c r="AL183" s="72"/>
      <c r="AM183" s="72"/>
    </row>
    <row r="184" spans="2:39" outlineLevel="1">
      <c r="D184" s="82"/>
      <c r="E184" s="82"/>
      <c r="F184" s="82"/>
      <c r="G184" s="82"/>
      <c r="H184" s="82"/>
      <c r="I184" s="82"/>
      <c r="J184" s="82"/>
      <c r="K184" s="82"/>
      <c r="L184" s="82"/>
      <c r="M184" s="82"/>
      <c r="N184" s="82"/>
      <c r="O184" s="82"/>
      <c r="P184" s="82"/>
      <c r="Q184" s="82"/>
      <c r="R184" s="82"/>
      <c r="S184" s="82"/>
      <c r="T184" s="42"/>
      <c r="U184" s="79"/>
      <c r="V184" s="72"/>
      <c r="W184" s="72"/>
      <c r="X184" s="72"/>
      <c r="Y184" s="72"/>
      <c r="Z184" s="72"/>
      <c r="AA184" s="72"/>
      <c r="AB184" s="72"/>
      <c r="AC184" s="72"/>
      <c r="AD184" s="72"/>
      <c r="AE184" s="72"/>
      <c r="AF184" s="72"/>
      <c r="AG184" s="72"/>
      <c r="AH184" s="72"/>
      <c r="AI184" s="72"/>
      <c r="AJ184" s="72"/>
      <c r="AK184" s="72"/>
      <c r="AL184" s="72"/>
      <c r="AM184" s="72"/>
    </row>
    <row r="185" spans="2:39">
      <c r="D185" s="82"/>
      <c r="E185" s="82"/>
      <c r="F185" s="82"/>
      <c r="G185" s="82"/>
      <c r="H185" s="82"/>
      <c r="I185" s="82"/>
      <c r="J185" s="82"/>
      <c r="K185" s="82"/>
      <c r="L185" s="82"/>
      <c r="M185" s="82"/>
      <c r="N185" s="82"/>
      <c r="O185" s="82"/>
      <c r="P185" s="82"/>
      <c r="Q185" s="82"/>
      <c r="R185" s="82"/>
      <c r="S185" s="82"/>
      <c r="T185" s="42"/>
      <c r="U185" s="79"/>
      <c r="V185" s="72"/>
      <c r="W185" s="72"/>
      <c r="X185" s="72"/>
      <c r="Y185" s="72"/>
      <c r="Z185" s="72"/>
      <c r="AA185" s="72"/>
      <c r="AB185" s="72"/>
      <c r="AC185" s="72"/>
      <c r="AD185" s="72"/>
      <c r="AE185" s="72"/>
      <c r="AF185" s="72"/>
      <c r="AG185" s="72"/>
      <c r="AH185" s="72"/>
      <c r="AI185" s="72"/>
      <c r="AJ185" s="72"/>
      <c r="AK185" s="72"/>
      <c r="AL185" s="72"/>
      <c r="AM185" s="72"/>
    </row>
    <row r="186" spans="2:39">
      <c r="D186" s="74"/>
      <c r="E186" s="74"/>
      <c r="F186" s="74"/>
      <c r="G186" s="74"/>
      <c r="H186" s="74"/>
      <c r="I186" s="74"/>
      <c r="J186" s="74"/>
      <c r="K186" s="74"/>
      <c r="L186" s="74"/>
      <c r="M186" s="74"/>
      <c r="N186" s="74"/>
      <c r="O186" s="74"/>
      <c r="P186" s="74"/>
      <c r="Q186" s="74"/>
      <c r="R186" s="74"/>
      <c r="S186" s="74"/>
      <c r="T186" s="72"/>
      <c r="U186" s="79"/>
      <c r="V186" s="72"/>
      <c r="W186" s="72"/>
      <c r="X186" s="72"/>
      <c r="Y186" s="72"/>
      <c r="Z186" s="72"/>
      <c r="AA186" s="72"/>
      <c r="AB186" s="72"/>
      <c r="AC186" s="72"/>
      <c r="AD186" s="72"/>
      <c r="AE186" s="72"/>
      <c r="AF186" s="72"/>
      <c r="AG186" s="72"/>
      <c r="AH186" s="72"/>
      <c r="AI186" s="72"/>
      <c r="AJ186" s="72"/>
      <c r="AK186" s="72"/>
      <c r="AL186" s="72"/>
      <c r="AM186" s="72"/>
    </row>
    <row r="187" spans="2:39" ht="15" thickBot="1">
      <c r="D187" s="74"/>
      <c r="E187" s="74"/>
      <c r="F187" s="74"/>
      <c r="G187" s="74"/>
      <c r="H187" s="74"/>
      <c r="I187" s="74"/>
      <c r="J187" s="74"/>
      <c r="K187" s="74"/>
      <c r="L187" s="74"/>
      <c r="M187" s="74"/>
      <c r="N187" s="74"/>
      <c r="O187" s="74"/>
      <c r="P187" s="74"/>
      <c r="Q187" s="74"/>
      <c r="R187" s="74"/>
      <c r="S187" s="74"/>
      <c r="T187" s="72"/>
      <c r="U187" s="79"/>
      <c r="V187" s="72"/>
      <c r="W187" s="72"/>
      <c r="X187" s="72"/>
      <c r="Y187" s="72"/>
      <c r="Z187" s="72"/>
      <c r="AA187" s="72"/>
      <c r="AB187" s="72"/>
      <c r="AC187" s="72"/>
      <c r="AD187" s="72"/>
      <c r="AE187" s="72"/>
      <c r="AF187" s="72"/>
      <c r="AG187" s="72"/>
      <c r="AH187" s="72"/>
      <c r="AI187" s="72"/>
      <c r="AJ187" s="72"/>
      <c r="AK187" s="72"/>
      <c r="AL187" s="72"/>
      <c r="AM187" s="72"/>
    </row>
    <row r="188" spans="2:39" ht="15" customHeight="1">
      <c r="B188" s="318" t="str">
        <f>K2</f>
        <v>持续</v>
      </c>
      <c r="C188" s="105"/>
      <c r="D188" s="101"/>
      <c r="E188" s="101"/>
      <c r="F188" s="101"/>
      <c r="G188" s="101"/>
      <c r="H188" s="101"/>
      <c r="I188" s="101"/>
      <c r="J188" s="101"/>
      <c r="K188" s="101"/>
      <c r="L188" s="101"/>
      <c r="M188" s="101"/>
      <c r="N188" s="101"/>
      <c r="O188" s="101"/>
      <c r="P188" s="101"/>
      <c r="Q188" s="101"/>
      <c r="R188" s="101"/>
      <c r="S188" s="101"/>
      <c r="T188" s="102"/>
      <c r="U188" s="101"/>
      <c r="V188" s="101"/>
      <c r="W188" s="101"/>
      <c r="X188" s="101"/>
      <c r="Y188" s="101"/>
      <c r="Z188" s="101"/>
      <c r="AA188" s="101"/>
      <c r="AB188" s="101"/>
      <c r="AC188" s="101"/>
      <c r="AD188" s="101"/>
      <c r="AE188" s="101"/>
      <c r="AF188" s="101"/>
      <c r="AG188" s="101"/>
      <c r="AH188" s="101"/>
      <c r="AI188" s="101"/>
      <c r="AJ188" s="101"/>
      <c r="AK188" s="101"/>
      <c r="AL188" s="102"/>
      <c r="AM188" s="5"/>
    </row>
    <row r="189" spans="2:39" ht="42" customHeight="1" outlineLevel="1">
      <c r="B189" s="319"/>
      <c r="C189" s="53"/>
      <c r="D189" s="108"/>
      <c r="E189" s="311" t="s">
        <v>309</v>
      </c>
      <c r="F189" s="312"/>
      <c r="G189" s="312"/>
      <c r="H189" s="312"/>
      <c r="I189" s="312"/>
      <c r="J189" s="312"/>
      <c r="K189" s="312"/>
      <c r="L189" s="312"/>
      <c r="M189" s="312"/>
      <c r="N189" s="312"/>
      <c r="O189" s="312"/>
      <c r="P189" s="312"/>
      <c r="Q189" s="312"/>
      <c r="R189" s="312"/>
      <c r="S189" s="312"/>
      <c r="T189" s="93"/>
      <c r="U189" s="56"/>
      <c r="V189" s="106"/>
      <c r="W189" s="311" t="s">
        <v>313</v>
      </c>
      <c r="X189" s="312"/>
      <c r="Y189" s="312"/>
      <c r="Z189" s="312"/>
      <c r="AA189" s="312"/>
      <c r="AB189" s="312"/>
      <c r="AC189" s="312"/>
      <c r="AD189" s="312"/>
      <c r="AE189" s="312"/>
      <c r="AF189" s="312"/>
      <c r="AG189" s="312"/>
      <c r="AH189" s="312"/>
      <c r="AI189" s="312"/>
      <c r="AJ189" s="312"/>
      <c r="AK189" s="312"/>
      <c r="AL189" s="103"/>
      <c r="AM189" s="5"/>
    </row>
    <row r="190" spans="2:39" ht="14.45" customHeight="1" outlineLevel="2">
      <c r="B190" s="319"/>
      <c r="C190" s="53"/>
      <c r="D190" s="107" t="s">
        <v>74</v>
      </c>
      <c r="E190" s="248" t="s">
        <v>70</v>
      </c>
      <c r="F190" s="254">
        <v>0</v>
      </c>
      <c r="G190" s="254">
        <v>5</v>
      </c>
      <c r="H190" s="254">
        <v>10</v>
      </c>
      <c r="I190" s="254">
        <v>20</v>
      </c>
      <c r="J190" s="254">
        <v>30</v>
      </c>
      <c r="K190" s="254">
        <v>40</v>
      </c>
      <c r="L190" s="254">
        <v>50</v>
      </c>
      <c r="M190" s="254">
        <v>60</v>
      </c>
      <c r="N190" s="254">
        <v>70</v>
      </c>
      <c r="O190" s="254">
        <v>80</v>
      </c>
      <c r="P190" s="254">
        <v>90</v>
      </c>
      <c r="Q190" s="254">
        <v>95</v>
      </c>
      <c r="R190" s="254">
        <v>100</v>
      </c>
      <c r="S190" s="250" t="s">
        <v>71</v>
      </c>
      <c r="T190" s="64"/>
      <c r="U190" s="62"/>
      <c r="V190" s="107" t="s">
        <v>74</v>
      </c>
      <c r="W190" s="248" t="s">
        <v>70</v>
      </c>
      <c r="X190" s="254">
        <v>0</v>
      </c>
      <c r="Y190" s="254">
        <v>5</v>
      </c>
      <c r="Z190" s="254">
        <v>10</v>
      </c>
      <c r="AA190" s="254">
        <v>20</v>
      </c>
      <c r="AB190" s="254">
        <v>30</v>
      </c>
      <c r="AC190" s="254">
        <v>40</v>
      </c>
      <c r="AD190" s="254">
        <v>50</v>
      </c>
      <c r="AE190" s="254">
        <v>60</v>
      </c>
      <c r="AF190" s="254">
        <v>70</v>
      </c>
      <c r="AG190" s="254">
        <v>80</v>
      </c>
      <c r="AH190" s="254">
        <v>90</v>
      </c>
      <c r="AI190" s="254">
        <v>95</v>
      </c>
      <c r="AJ190" s="254">
        <v>100</v>
      </c>
      <c r="AK190" s="250" t="s">
        <v>71</v>
      </c>
      <c r="AL190" s="103"/>
      <c r="AM190" s="5"/>
    </row>
    <row r="191" spans="2:39" ht="14.45" customHeight="1" outlineLevel="2">
      <c r="B191" s="319"/>
      <c r="C191" s="53"/>
      <c r="D191" s="107" t="s">
        <v>76</v>
      </c>
      <c r="E191" s="256">
        <v>0</v>
      </c>
      <c r="F191" s="257">
        <v>0</v>
      </c>
      <c r="G191" s="257">
        <v>0</v>
      </c>
      <c r="H191" s="257">
        <v>0</v>
      </c>
      <c r="I191" s="257">
        <v>0</v>
      </c>
      <c r="J191" s="257">
        <v>0</v>
      </c>
      <c r="K191" s="257">
        <v>0</v>
      </c>
      <c r="L191" s="257">
        <v>0</v>
      </c>
      <c r="M191" s="257">
        <v>0</v>
      </c>
      <c r="N191" s="257">
        <v>0</v>
      </c>
      <c r="O191" s="257">
        <v>0</v>
      </c>
      <c r="P191" s="257">
        <v>0</v>
      </c>
      <c r="Q191" s="257">
        <v>0</v>
      </c>
      <c r="R191" s="257">
        <v>0</v>
      </c>
      <c r="S191" s="267">
        <v>0</v>
      </c>
      <c r="T191" s="69"/>
      <c r="U191" s="62"/>
      <c r="V191" s="107" t="s">
        <v>76</v>
      </c>
      <c r="W191" s="256">
        <v>0</v>
      </c>
      <c r="X191" s="257">
        <v>0</v>
      </c>
      <c r="Y191" s="257">
        <v>6.9286588136110545</v>
      </c>
      <c r="Z191" s="257">
        <v>9.6643806655316205</v>
      </c>
      <c r="AA191" s="257">
        <v>12.306844991825239</v>
      </c>
      <c r="AB191" s="257">
        <v>15.999644395961573</v>
      </c>
      <c r="AC191" s="257">
        <v>21.699007269814448</v>
      </c>
      <c r="AD191" s="257">
        <v>30.974497959490787</v>
      </c>
      <c r="AE191" s="257">
        <v>36.73133504549191</v>
      </c>
      <c r="AF191" s="257">
        <v>44.951507568511495</v>
      </c>
      <c r="AG191" s="257">
        <v>56.57738966505039</v>
      </c>
      <c r="AH191" s="257">
        <v>75.689861842806707</v>
      </c>
      <c r="AI191" s="257">
        <v>76.408467346998506</v>
      </c>
      <c r="AJ191" s="257">
        <v>80.788142692322197</v>
      </c>
      <c r="AK191" s="267">
        <v>0</v>
      </c>
      <c r="AL191" s="103"/>
      <c r="AM191" s="5"/>
    </row>
    <row r="192" spans="2:39" outlineLevel="2">
      <c r="B192" s="319"/>
      <c r="C192" s="53"/>
      <c r="D192" s="255" t="s">
        <v>1</v>
      </c>
      <c r="E192" s="256">
        <v>0</v>
      </c>
      <c r="F192" s="257">
        <v>0.95759000817587658</v>
      </c>
      <c r="G192" s="257">
        <v>0.92969903706395784</v>
      </c>
      <c r="H192" s="257">
        <v>0.8974559667981129</v>
      </c>
      <c r="I192" s="257">
        <v>0.86283230473771622</v>
      </c>
      <c r="J192" s="258">
        <v>0.82652341652792938</v>
      </c>
      <c r="K192" s="258">
        <v>0.77822490243104581</v>
      </c>
      <c r="L192" s="258">
        <v>0.7355386894106466</v>
      </c>
      <c r="M192" s="258">
        <v>0.59528578819100553</v>
      </c>
      <c r="N192" s="258">
        <v>0.45503288697136457</v>
      </c>
      <c r="O192" s="258">
        <v>0.41539997506489523</v>
      </c>
      <c r="P192" s="258">
        <v>0.3792535829490668</v>
      </c>
      <c r="Q192" s="258">
        <v>0.26547750806434678</v>
      </c>
      <c r="R192" s="258">
        <v>0</v>
      </c>
      <c r="S192" s="259">
        <v>0</v>
      </c>
      <c r="T192" s="69"/>
      <c r="U192" s="62"/>
      <c r="V192" s="255" t="s">
        <v>1</v>
      </c>
      <c r="W192" s="256">
        <v>0</v>
      </c>
      <c r="X192" s="257">
        <v>0</v>
      </c>
      <c r="Y192" s="257">
        <v>10.392988220416582</v>
      </c>
      <c r="Z192" s="257">
        <v>14.496570998297431</v>
      </c>
      <c r="AA192" s="257">
        <v>18.460267487737859</v>
      </c>
      <c r="AB192" s="258">
        <v>23.999466593942365</v>
      </c>
      <c r="AC192" s="258">
        <v>32.548510904721667</v>
      </c>
      <c r="AD192" s="258">
        <v>49.056259266613992</v>
      </c>
      <c r="AE192" s="258">
        <v>57.479915147036806</v>
      </c>
      <c r="AF192" s="258">
        <v>69.179886078382168</v>
      </c>
      <c r="AG192" s="258">
        <v>84.941778577148213</v>
      </c>
      <c r="AH192" s="258">
        <v>110.00496524329692</v>
      </c>
      <c r="AI192" s="258">
        <v>110.1456471367097</v>
      </c>
      <c r="AJ192" s="258">
        <v>120.3037073816617</v>
      </c>
      <c r="AK192" s="259">
        <v>0</v>
      </c>
      <c r="AL192" s="103"/>
      <c r="AM192" s="5"/>
    </row>
    <row r="193" spans="2:39" outlineLevel="2">
      <c r="B193" s="319"/>
      <c r="C193" s="53"/>
      <c r="D193" s="255" t="s">
        <v>2</v>
      </c>
      <c r="E193" s="256">
        <v>0</v>
      </c>
      <c r="F193" s="257">
        <v>1.9151800163517532</v>
      </c>
      <c r="G193" s="257">
        <v>1.8593980741279157</v>
      </c>
      <c r="H193" s="257">
        <v>1.7949119335962258</v>
      </c>
      <c r="I193" s="257">
        <v>1.7256646094754324</v>
      </c>
      <c r="J193" s="258">
        <v>1.6530468330558588</v>
      </c>
      <c r="K193" s="258">
        <v>1.5564498048620916</v>
      </c>
      <c r="L193" s="258">
        <v>1.4710773788212932</v>
      </c>
      <c r="M193" s="258">
        <v>1.1905715763820111</v>
      </c>
      <c r="N193" s="258">
        <v>0.91006577394272914</v>
      </c>
      <c r="O193" s="258">
        <v>0.83079995012979047</v>
      </c>
      <c r="P193" s="258">
        <v>0.75850716589813361</v>
      </c>
      <c r="Q193" s="258">
        <v>0.53095501612869356</v>
      </c>
      <c r="R193" s="258">
        <v>0</v>
      </c>
      <c r="S193" s="259">
        <v>0</v>
      </c>
      <c r="T193" s="69"/>
      <c r="U193" s="62"/>
      <c r="V193" s="255" t="s">
        <v>2</v>
      </c>
      <c r="W193" s="256">
        <v>0</v>
      </c>
      <c r="X193" s="257">
        <v>0</v>
      </c>
      <c r="Y193" s="257">
        <v>12.549323986107007</v>
      </c>
      <c r="Z193" s="257">
        <v>17.510725672150066</v>
      </c>
      <c r="AA193" s="257">
        <v>24.254537671993365</v>
      </c>
      <c r="AB193" s="258">
        <v>36.350424990432941</v>
      </c>
      <c r="AC193" s="258">
        <v>49.092163222506386</v>
      </c>
      <c r="AD193" s="258">
        <v>67.993701856935019</v>
      </c>
      <c r="AE193" s="258">
        <v>82.593413516312083</v>
      </c>
      <c r="AF193" s="258">
        <v>96.416753786771025</v>
      </c>
      <c r="AG193" s="258">
        <v>113.42431450997906</v>
      </c>
      <c r="AH193" s="258">
        <v>137.72673973309125</v>
      </c>
      <c r="AI193" s="258">
        <v>137.9028741328101</v>
      </c>
      <c r="AJ193" s="258">
        <v>150.62081387721463</v>
      </c>
      <c r="AK193" s="259">
        <v>0</v>
      </c>
      <c r="AL193" s="103"/>
      <c r="AM193" s="5"/>
    </row>
    <row r="194" spans="2:39" outlineLevel="2">
      <c r="B194" s="319"/>
      <c r="C194" s="53"/>
      <c r="D194" s="255" t="s">
        <v>3</v>
      </c>
      <c r="E194" s="256">
        <v>0</v>
      </c>
      <c r="F194" s="257">
        <v>3.8303600327035063</v>
      </c>
      <c r="G194" s="257">
        <v>3.7187961482558314</v>
      </c>
      <c r="H194" s="257">
        <v>3.5898238671924516</v>
      </c>
      <c r="I194" s="257">
        <v>3.4513292189508649</v>
      </c>
      <c r="J194" s="258">
        <v>3.3060936661117175</v>
      </c>
      <c r="K194" s="258">
        <v>3.1128996097241832</v>
      </c>
      <c r="L194" s="258">
        <v>2.9421547576425864</v>
      </c>
      <c r="M194" s="258">
        <v>2.3811431527640221</v>
      </c>
      <c r="N194" s="258">
        <v>1.8201315478854583</v>
      </c>
      <c r="O194" s="258">
        <v>1.6615999002595809</v>
      </c>
      <c r="P194" s="258">
        <v>1.5170143317962672</v>
      </c>
      <c r="Q194" s="258">
        <v>1.0619100322573871</v>
      </c>
      <c r="R194" s="258">
        <v>0</v>
      </c>
      <c r="S194" s="259">
        <v>0</v>
      </c>
      <c r="T194" s="69"/>
      <c r="U194" s="62"/>
      <c r="V194" s="255" t="s">
        <v>3</v>
      </c>
      <c r="W194" s="256">
        <v>0</v>
      </c>
      <c r="X194" s="257">
        <v>0</v>
      </c>
      <c r="Y194" s="257">
        <v>15.086624372311061</v>
      </c>
      <c r="Z194" s="257">
        <v>21.191946973966317</v>
      </c>
      <c r="AA194" s="257">
        <v>31.135588701018836</v>
      </c>
      <c r="AB194" s="258">
        <v>52.7285483963216</v>
      </c>
      <c r="AC194" s="258">
        <v>65.557375537131392</v>
      </c>
      <c r="AD194" s="258">
        <v>85.937203807449251</v>
      </c>
      <c r="AE194" s="258">
        <v>118.69159388131449</v>
      </c>
      <c r="AF194" s="258">
        <v>145.56982765431317</v>
      </c>
      <c r="AG194" s="258">
        <v>170.64456689698741</v>
      </c>
      <c r="AH194" s="258">
        <v>184.1278282802418</v>
      </c>
      <c r="AI194" s="258">
        <v>184.36330357406291</v>
      </c>
      <c r="AJ194" s="258">
        <v>201.36600493673473</v>
      </c>
      <c r="AK194" s="259">
        <v>0</v>
      </c>
      <c r="AL194" s="103"/>
      <c r="AM194" s="5"/>
    </row>
    <row r="195" spans="2:39" outlineLevel="2">
      <c r="B195" s="319"/>
      <c r="C195" s="53"/>
      <c r="D195" s="255" t="s">
        <v>4</v>
      </c>
      <c r="E195" s="256">
        <v>0</v>
      </c>
      <c r="F195" s="257">
        <v>9.2591382529758892</v>
      </c>
      <c r="G195" s="257">
        <v>8.9894546145396976</v>
      </c>
      <c r="H195" s="257">
        <v>8.6154845825336626</v>
      </c>
      <c r="I195" s="257">
        <v>8.2335668980306806</v>
      </c>
      <c r="J195" s="258">
        <v>7.7447761298866045</v>
      </c>
      <c r="K195" s="258">
        <v>7.1563841879143331</v>
      </c>
      <c r="L195" s="258">
        <v>6.160372449632221</v>
      </c>
      <c r="M195" s="258">
        <v>5.0181754477907869</v>
      </c>
      <c r="N195" s="258">
        <v>3.8759784459493534</v>
      </c>
      <c r="O195" s="258">
        <v>3.5728370132008673</v>
      </c>
      <c r="P195" s="258">
        <v>3.1714878154604138</v>
      </c>
      <c r="Q195" s="258">
        <v>2.2200414708222898</v>
      </c>
      <c r="R195" s="258">
        <v>0</v>
      </c>
      <c r="S195" s="259">
        <v>0</v>
      </c>
      <c r="T195" s="69"/>
      <c r="U195" s="62"/>
      <c r="V195" s="255" t="s">
        <v>4</v>
      </c>
      <c r="W195" s="256">
        <v>0</v>
      </c>
      <c r="X195" s="257">
        <v>0</v>
      </c>
      <c r="Y195" s="257">
        <v>16.816014327491093</v>
      </c>
      <c r="Z195" s="257">
        <v>30.1656111157452</v>
      </c>
      <c r="AA195" s="257">
        <v>46.355026309098356</v>
      </c>
      <c r="AB195" s="258">
        <v>81.519232575849799</v>
      </c>
      <c r="AC195" s="258">
        <v>99.08223252747112</v>
      </c>
      <c r="AD195" s="258">
        <v>126.78113326157259</v>
      </c>
      <c r="AE195" s="258">
        <v>153.17098687944093</v>
      </c>
      <c r="AF195" s="258">
        <v>185.38044375491876</v>
      </c>
      <c r="AG195" s="258">
        <v>210.66812284063315</v>
      </c>
      <c r="AH195" s="258">
        <v>230.39697053225453</v>
      </c>
      <c r="AI195" s="258">
        <v>230.69161797820718</v>
      </c>
      <c r="AJ195" s="258">
        <v>251.96689679625746</v>
      </c>
      <c r="AK195" s="259">
        <v>0</v>
      </c>
      <c r="AL195" s="103"/>
      <c r="AM195" s="5"/>
    </row>
    <row r="196" spans="2:39" outlineLevel="2">
      <c r="B196" s="319"/>
      <c r="C196" s="53"/>
      <c r="D196" s="255" t="s">
        <v>5</v>
      </c>
      <c r="E196" s="256">
        <v>0</v>
      </c>
      <c r="F196" s="257">
        <v>19.587001476656528</v>
      </c>
      <c r="G196" s="257">
        <v>19.016506288016046</v>
      </c>
      <c r="H196" s="257">
        <v>17.671057246477616</v>
      </c>
      <c r="I196" s="257">
        <v>16.325608204939183</v>
      </c>
      <c r="J196" s="258">
        <v>14.787414749008535</v>
      </c>
      <c r="K196" s="258">
        <v>13.249221293077891</v>
      </c>
      <c r="L196" s="258">
        <v>11.711027837147242</v>
      </c>
      <c r="M196" s="258">
        <v>9.6226008299741501</v>
      </c>
      <c r="N196" s="258">
        <v>7.5341738228010611</v>
      </c>
      <c r="O196" s="258">
        <v>6.6735911484246149</v>
      </c>
      <c r="P196" s="258">
        <v>6.1262951889426631</v>
      </c>
      <c r="Q196" s="258">
        <v>4.2884066322598642</v>
      </c>
      <c r="R196" s="258">
        <v>0</v>
      </c>
      <c r="S196" s="259">
        <v>0</v>
      </c>
      <c r="T196" s="69"/>
      <c r="U196" s="62"/>
      <c r="V196" s="255" t="s">
        <v>5</v>
      </c>
      <c r="W196" s="256">
        <v>0</v>
      </c>
      <c r="X196" s="257">
        <v>0</v>
      </c>
      <c r="Y196" s="257">
        <v>20.044126101159932</v>
      </c>
      <c r="Z196" s="257">
        <v>36.579062556641695</v>
      </c>
      <c r="AA196" s="257">
        <v>57.79634676766171</v>
      </c>
      <c r="AB196" s="258">
        <v>104.02260009096355</v>
      </c>
      <c r="AC196" s="258">
        <v>124.30246250908614</v>
      </c>
      <c r="AD196" s="258">
        <v>155.23984586932139</v>
      </c>
      <c r="AE196" s="258">
        <v>185.2672870021033</v>
      </c>
      <c r="AF196" s="258">
        <v>220.81873299760434</v>
      </c>
      <c r="AG196" s="258">
        <v>255.9877203392839</v>
      </c>
      <c r="AH196" s="258">
        <v>280</v>
      </c>
      <c r="AI196" s="258">
        <v>280</v>
      </c>
      <c r="AJ196" s="258">
        <v>280</v>
      </c>
      <c r="AK196" s="259">
        <v>0</v>
      </c>
      <c r="AL196" s="103"/>
      <c r="AM196" s="5"/>
    </row>
    <row r="197" spans="2:39" outlineLevel="2">
      <c r="B197" s="319"/>
      <c r="C197" s="53"/>
      <c r="D197" s="255" t="s">
        <v>6</v>
      </c>
      <c r="E197" s="256">
        <v>0</v>
      </c>
      <c r="F197" s="257">
        <v>36.73294961865583</v>
      </c>
      <c r="G197" s="257">
        <v>35.663057882190131</v>
      </c>
      <c r="H197" s="257">
        <v>31.367994869202267</v>
      </c>
      <c r="I197" s="257">
        <v>26.062444587377918</v>
      </c>
      <c r="J197" s="258">
        <v>23.241112201486903</v>
      </c>
      <c r="K197" s="258">
        <v>21.951575290326822</v>
      </c>
      <c r="L197" s="258">
        <v>20.399139392176831</v>
      </c>
      <c r="M197" s="258">
        <v>16.94087844358949</v>
      </c>
      <c r="N197" s="258">
        <v>13.482617495002144</v>
      </c>
      <c r="O197" s="258">
        <v>11.582595959588199</v>
      </c>
      <c r="P197" s="258">
        <v>11.016439574987833</v>
      </c>
      <c r="Q197" s="258">
        <v>7.5380601180578184</v>
      </c>
      <c r="R197" s="258">
        <v>0</v>
      </c>
      <c r="S197" s="259">
        <v>0</v>
      </c>
      <c r="T197" s="69"/>
      <c r="U197" s="62"/>
      <c r="V197" s="255" t="s">
        <v>6</v>
      </c>
      <c r="W197" s="256">
        <v>0</v>
      </c>
      <c r="X197" s="257">
        <v>0</v>
      </c>
      <c r="Y197" s="257">
        <v>23.793415827881784</v>
      </c>
      <c r="Z197" s="257">
        <v>44.366067968873274</v>
      </c>
      <c r="AA197" s="257">
        <v>71.369027679119043</v>
      </c>
      <c r="AB197" s="258">
        <v>130.5202507047473</v>
      </c>
      <c r="AC197" s="258">
        <v>153.46374612947301</v>
      </c>
      <c r="AD197" s="258">
        <v>187.4554115044352</v>
      </c>
      <c r="AE197" s="258">
        <v>221.17021700815272</v>
      </c>
      <c r="AF197" s="258">
        <v>259.97065331457196</v>
      </c>
      <c r="AG197" s="258">
        <v>280</v>
      </c>
      <c r="AH197" s="258">
        <v>280</v>
      </c>
      <c r="AI197" s="258">
        <v>280</v>
      </c>
      <c r="AJ197" s="258">
        <v>280</v>
      </c>
      <c r="AK197" s="259">
        <v>0</v>
      </c>
      <c r="AL197" s="103"/>
      <c r="AM197" s="5"/>
    </row>
    <row r="198" spans="2:39" outlineLevel="2">
      <c r="B198" s="319"/>
      <c r="C198" s="53"/>
      <c r="D198" s="255" t="s">
        <v>7</v>
      </c>
      <c r="E198" s="256">
        <v>0</v>
      </c>
      <c r="F198" s="257">
        <v>61.783835210555694</v>
      </c>
      <c r="G198" s="257">
        <v>55.23561051824575</v>
      </c>
      <c r="H198" s="257">
        <v>46.526097995263036</v>
      </c>
      <c r="I198" s="257">
        <v>37.267597290529892</v>
      </c>
      <c r="J198" s="258">
        <v>33.404775618918912</v>
      </c>
      <c r="K198" s="258">
        <v>31.582847955631497</v>
      </c>
      <c r="L198" s="258">
        <v>29.68812273373473</v>
      </c>
      <c r="M198" s="258">
        <v>26.15327248236111</v>
      </c>
      <c r="N198" s="258">
        <v>22.383436719402365</v>
      </c>
      <c r="O198" s="258">
        <v>21.173767235642455</v>
      </c>
      <c r="P198" s="258">
        <v>18.740580424262259</v>
      </c>
      <c r="Q198" s="258">
        <v>11.021314896289937</v>
      </c>
      <c r="R198" s="258">
        <v>0</v>
      </c>
      <c r="S198" s="259">
        <v>0</v>
      </c>
      <c r="T198" s="69"/>
      <c r="U198" s="62"/>
      <c r="V198" s="255" t="s">
        <v>7</v>
      </c>
      <c r="W198" s="256">
        <v>0</v>
      </c>
      <c r="X198" s="257">
        <v>0</v>
      </c>
      <c r="Y198" s="257">
        <v>26.051170184329994</v>
      </c>
      <c r="Z198" s="257">
        <v>49.927934002509296</v>
      </c>
      <c r="AA198" s="257">
        <v>81.508425711779182</v>
      </c>
      <c r="AB198" s="258">
        <v>150.71992648768469</v>
      </c>
      <c r="AC198" s="258">
        <v>174.80823716467205</v>
      </c>
      <c r="AD198" s="258">
        <v>209.80553049479954</v>
      </c>
      <c r="AE198" s="258">
        <v>246.14365036504111</v>
      </c>
      <c r="AF198" s="258">
        <v>280</v>
      </c>
      <c r="AG198" s="258">
        <v>280</v>
      </c>
      <c r="AH198" s="258">
        <v>280</v>
      </c>
      <c r="AI198" s="258">
        <v>280</v>
      </c>
      <c r="AJ198" s="258">
        <v>280</v>
      </c>
      <c r="AK198" s="259">
        <v>0</v>
      </c>
      <c r="AL198" s="103"/>
      <c r="AM198" s="5"/>
    </row>
    <row r="199" spans="2:39" outlineLevel="2">
      <c r="B199" s="319"/>
      <c r="C199" s="53"/>
      <c r="D199" s="255" t="s">
        <v>8</v>
      </c>
      <c r="E199" s="256">
        <v>0</v>
      </c>
      <c r="F199" s="257">
        <v>90.028927001643069</v>
      </c>
      <c r="G199" s="257">
        <v>73.418785206214167</v>
      </c>
      <c r="H199" s="257">
        <v>62.680292140102992</v>
      </c>
      <c r="I199" s="257">
        <v>51.017664661302327</v>
      </c>
      <c r="J199" s="258">
        <v>45.987778071845376</v>
      </c>
      <c r="K199" s="258">
        <v>43.489881101945059</v>
      </c>
      <c r="L199" s="258">
        <v>40.874231038759675</v>
      </c>
      <c r="M199" s="258">
        <v>36.167474149595989</v>
      </c>
      <c r="N199" s="258">
        <v>34.712637669072684</v>
      </c>
      <c r="O199" s="258">
        <v>32.689741959964742</v>
      </c>
      <c r="P199" s="258">
        <v>26.1852433176749</v>
      </c>
      <c r="Q199" s="258">
        <v>15.382488251663698</v>
      </c>
      <c r="R199" s="258">
        <v>0</v>
      </c>
      <c r="S199" s="259">
        <v>0</v>
      </c>
      <c r="T199" s="69"/>
      <c r="U199" s="62"/>
      <c r="V199" s="255" t="s">
        <v>8</v>
      </c>
      <c r="W199" s="256">
        <v>0</v>
      </c>
      <c r="X199" s="257">
        <v>0</v>
      </c>
      <c r="Y199" s="257">
        <v>37.052057592083351</v>
      </c>
      <c r="Z199" s="257">
        <v>55.818749332236486</v>
      </c>
      <c r="AA199" s="257">
        <v>91.960224037734207</v>
      </c>
      <c r="AB199" s="258">
        <v>170.73962148980382</v>
      </c>
      <c r="AC199" s="258">
        <v>195.54063157362094</v>
      </c>
      <c r="AD199" s="258">
        <v>231.07595749930729</v>
      </c>
      <c r="AE199" s="258">
        <v>269.99788257049966</v>
      </c>
      <c r="AF199" s="258">
        <v>280</v>
      </c>
      <c r="AG199" s="258">
        <v>280</v>
      </c>
      <c r="AH199" s="258">
        <v>280</v>
      </c>
      <c r="AI199" s="258">
        <v>280</v>
      </c>
      <c r="AJ199" s="258">
        <v>280</v>
      </c>
      <c r="AK199" s="259">
        <v>0</v>
      </c>
      <c r="AL199" s="103"/>
      <c r="AM199" s="5"/>
    </row>
    <row r="200" spans="2:39" outlineLevel="2">
      <c r="B200" s="319"/>
      <c r="C200" s="53"/>
      <c r="D200" s="255" t="s">
        <v>9</v>
      </c>
      <c r="E200" s="256">
        <v>0</v>
      </c>
      <c r="F200" s="257">
        <v>119.77705689259062</v>
      </c>
      <c r="G200" s="257">
        <v>99.674366487821956</v>
      </c>
      <c r="H200" s="257">
        <v>86.398275708791274</v>
      </c>
      <c r="I200" s="257">
        <v>71.600253059590287</v>
      </c>
      <c r="J200" s="258">
        <v>64.932811683237404</v>
      </c>
      <c r="K200" s="258">
        <v>61.378482002182558</v>
      </c>
      <c r="L200" s="258">
        <v>57.601323508685667</v>
      </c>
      <c r="M200" s="258">
        <v>51.118164953905158</v>
      </c>
      <c r="N200" s="258">
        <v>50.600364563598376</v>
      </c>
      <c r="O200" s="258">
        <v>48.011239697733302</v>
      </c>
      <c r="P200" s="258">
        <v>35.235149327931843</v>
      </c>
      <c r="Q200" s="258">
        <v>20.580245403675221</v>
      </c>
      <c r="R200" s="258">
        <v>0</v>
      </c>
      <c r="S200" s="259">
        <v>0</v>
      </c>
      <c r="T200" s="69"/>
      <c r="U200" s="62"/>
      <c r="V200" s="255" t="s">
        <v>9</v>
      </c>
      <c r="W200" s="256">
        <v>0</v>
      </c>
      <c r="X200" s="257">
        <v>0</v>
      </c>
      <c r="Y200" s="257">
        <v>42.342985984644386</v>
      </c>
      <c r="Z200" s="257">
        <v>61.910938631529113</v>
      </c>
      <c r="AA200" s="257">
        <v>102.46303934486447</v>
      </c>
      <c r="AB200" s="258">
        <v>189.80901766366307</v>
      </c>
      <c r="AC200" s="258">
        <v>214.8787856789439</v>
      </c>
      <c r="AD200" s="258">
        <v>250.51927202691209</v>
      </c>
      <c r="AE200" s="258">
        <v>280</v>
      </c>
      <c r="AF200" s="258">
        <v>280</v>
      </c>
      <c r="AG200" s="258">
        <v>280</v>
      </c>
      <c r="AH200" s="258">
        <v>280</v>
      </c>
      <c r="AI200" s="258">
        <v>280</v>
      </c>
      <c r="AJ200" s="258">
        <v>280</v>
      </c>
      <c r="AK200" s="259">
        <v>0</v>
      </c>
      <c r="AL200" s="103"/>
      <c r="AM200" s="5"/>
    </row>
    <row r="201" spans="2:39" outlineLevel="2">
      <c r="B201" s="319"/>
      <c r="C201" s="53"/>
      <c r="D201" s="255" t="s">
        <v>10</v>
      </c>
      <c r="E201" s="256">
        <v>0</v>
      </c>
      <c r="F201" s="257">
        <v>143.33177844798098</v>
      </c>
      <c r="G201" s="257">
        <v>121.96006041891775</v>
      </c>
      <c r="H201" s="257">
        <v>107.49796924118989</v>
      </c>
      <c r="I201" s="257">
        <v>90.8642143115664</v>
      </c>
      <c r="J201" s="258">
        <v>82.933523431545041</v>
      </c>
      <c r="K201" s="258">
        <v>78.310816541302685</v>
      </c>
      <c r="L201" s="258">
        <v>73.295538467132346</v>
      </c>
      <c r="M201" s="258">
        <v>65.14892055404971</v>
      </c>
      <c r="N201" s="258">
        <v>69.720013912431057</v>
      </c>
      <c r="O201" s="258">
        <v>63.236140976624398</v>
      </c>
      <c r="P201" s="258">
        <v>45.81076952169127</v>
      </c>
      <c r="Q201" s="258">
        <v>26.493557717033905</v>
      </c>
      <c r="R201" s="258">
        <v>0</v>
      </c>
      <c r="S201" s="259">
        <v>0</v>
      </c>
      <c r="T201" s="69"/>
      <c r="U201" s="62"/>
      <c r="V201" s="255" t="s">
        <v>10</v>
      </c>
      <c r="W201" s="256">
        <v>0</v>
      </c>
      <c r="X201" s="257">
        <v>0</v>
      </c>
      <c r="Y201" s="257">
        <v>44.788325986216087</v>
      </c>
      <c r="Z201" s="257">
        <v>68.013949540037885</v>
      </c>
      <c r="AA201" s="257">
        <v>112.64827415933021</v>
      </c>
      <c r="AB201" s="258">
        <v>207.08000522599744</v>
      </c>
      <c r="AC201" s="258">
        <v>231.99267872770818</v>
      </c>
      <c r="AD201" s="258">
        <v>267.36669379345858</v>
      </c>
      <c r="AE201" s="258">
        <v>280</v>
      </c>
      <c r="AF201" s="258">
        <v>280</v>
      </c>
      <c r="AG201" s="258">
        <v>280</v>
      </c>
      <c r="AH201" s="258">
        <v>280</v>
      </c>
      <c r="AI201" s="258">
        <v>280</v>
      </c>
      <c r="AJ201" s="258">
        <v>280</v>
      </c>
      <c r="AK201" s="259">
        <v>0</v>
      </c>
      <c r="AL201" s="103"/>
      <c r="AM201" s="5"/>
    </row>
    <row r="202" spans="2:39" outlineLevel="2">
      <c r="B202" s="319"/>
      <c r="C202" s="53"/>
      <c r="D202" s="255" t="s">
        <v>11</v>
      </c>
      <c r="E202" s="256">
        <v>0</v>
      </c>
      <c r="F202" s="257">
        <v>165.18899296449132</v>
      </c>
      <c r="G202" s="257">
        <v>143.97840983654726</v>
      </c>
      <c r="H202" s="257">
        <v>129.21872391287744</v>
      </c>
      <c r="I202" s="257">
        <v>111.57663923167712</v>
      </c>
      <c r="J202" s="258">
        <v>102.52672623619668</v>
      </c>
      <c r="K202" s="258">
        <v>96.656124931192835</v>
      </c>
      <c r="L202" s="258">
        <v>90.128599449793811</v>
      </c>
      <c r="M202" s="258">
        <v>80.139990089298976</v>
      </c>
      <c r="N202" s="258">
        <v>91.263348509909719</v>
      </c>
      <c r="O202" s="258">
        <v>79.98837606648145</v>
      </c>
      <c r="P202" s="258">
        <v>57.719318748119193</v>
      </c>
      <c r="Q202" s="258">
        <v>32.928631211064697</v>
      </c>
      <c r="R202" s="258">
        <v>0</v>
      </c>
      <c r="S202" s="259">
        <v>0</v>
      </c>
      <c r="T202" s="69"/>
      <c r="U202" s="62"/>
      <c r="V202" s="255" t="s">
        <v>11</v>
      </c>
      <c r="W202" s="256">
        <v>0</v>
      </c>
      <c r="X202" s="257">
        <v>0</v>
      </c>
      <c r="Y202" s="257">
        <v>52.156046564581473</v>
      </c>
      <c r="Z202" s="257">
        <v>82.162797199636657</v>
      </c>
      <c r="AA202" s="257">
        <v>134.53155932535498</v>
      </c>
      <c r="AB202" s="258">
        <v>243.13358685036241</v>
      </c>
      <c r="AC202" s="258">
        <v>269.02294483734261</v>
      </c>
      <c r="AD202" s="258">
        <v>280</v>
      </c>
      <c r="AE202" s="258">
        <v>280</v>
      </c>
      <c r="AF202" s="258">
        <v>280</v>
      </c>
      <c r="AG202" s="258">
        <v>280</v>
      </c>
      <c r="AH202" s="258">
        <v>280</v>
      </c>
      <c r="AI202" s="258">
        <v>280</v>
      </c>
      <c r="AJ202" s="258">
        <v>280</v>
      </c>
      <c r="AK202" s="259">
        <v>0</v>
      </c>
      <c r="AL202" s="103"/>
      <c r="AM202" s="5"/>
    </row>
    <row r="203" spans="2:39" outlineLevel="2">
      <c r="B203" s="319"/>
      <c r="C203" s="53"/>
      <c r="D203" s="255" t="s">
        <v>12</v>
      </c>
      <c r="E203" s="256">
        <v>0</v>
      </c>
      <c r="F203" s="257">
        <v>206.98791876223402</v>
      </c>
      <c r="G203" s="257">
        <v>185.09063696149119</v>
      </c>
      <c r="H203" s="257">
        <v>169.34476571076178</v>
      </c>
      <c r="I203" s="257">
        <v>149.5771703452713</v>
      </c>
      <c r="J203" s="258">
        <v>138.41275294672383</v>
      </c>
      <c r="K203" s="258">
        <v>130.21309129066034</v>
      </c>
      <c r="L203" s="258">
        <v>120.85132640257154</v>
      </c>
      <c r="M203" s="258">
        <v>107.37839086635331</v>
      </c>
      <c r="N203" s="258">
        <v>114.0139375989999</v>
      </c>
      <c r="O203" s="258">
        <v>109.29473650745194</v>
      </c>
      <c r="P203" s="258">
        <v>70.665237268784267</v>
      </c>
      <c r="Q203" s="258">
        <v>39.635874756707814</v>
      </c>
      <c r="R203" s="258">
        <v>0</v>
      </c>
      <c r="S203" s="259">
        <v>0</v>
      </c>
      <c r="T203" s="69"/>
      <c r="U203" s="62"/>
      <c r="V203" s="255" t="s">
        <v>12</v>
      </c>
      <c r="W203" s="256">
        <v>0</v>
      </c>
      <c r="X203" s="257">
        <v>0</v>
      </c>
      <c r="Y203" s="257">
        <v>60.521370212397116</v>
      </c>
      <c r="Z203" s="257">
        <v>99.104530007915685</v>
      </c>
      <c r="AA203" s="257">
        <v>159.65322532215242</v>
      </c>
      <c r="AB203" s="258">
        <v>280</v>
      </c>
      <c r="AC203" s="258">
        <v>280</v>
      </c>
      <c r="AD203" s="258">
        <v>280</v>
      </c>
      <c r="AE203" s="258">
        <v>280</v>
      </c>
      <c r="AF203" s="258">
        <v>280</v>
      </c>
      <c r="AG203" s="258">
        <v>280</v>
      </c>
      <c r="AH203" s="258">
        <v>280</v>
      </c>
      <c r="AI203" s="258">
        <v>280</v>
      </c>
      <c r="AJ203" s="258">
        <v>280</v>
      </c>
      <c r="AK203" s="259">
        <v>0</v>
      </c>
      <c r="AL203" s="103"/>
      <c r="AM203" s="5"/>
    </row>
    <row r="204" spans="2:39" outlineLevel="2">
      <c r="B204" s="319"/>
      <c r="C204" s="53"/>
      <c r="D204" s="255" t="s">
        <v>13</v>
      </c>
      <c r="E204" s="256">
        <v>0</v>
      </c>
      <c r="F204" s="257">
        <v>206.98791876223402</v>
      </c>
      <c r="G204" s="257">
        <v>185.09063696149119</v>
      </c>
      <c r="H204" s="257">
        <v>169.34476571076178</v>
      </c>
      <c r="I204" s="257">
        <v>149.5771703452713</v>
      </c>
      <c r="J204" s="258">
        <v>138.41275294672383</v>
      </c>
      <c r="K204" s="258">
        <v>130.21309129066034</v>
      </c>
      <c r="L204" s="258">
        <v>120.85132640257154</v>
      </c>
      <c r="M204" s="258">
        <v>107.37839086635331</v>
      </c>
      <c r="N204" s="258">
        <v>114.0139375989999</v>
      </c>
      <c r="O204" s="258">
        <v>109.29473650745194</v>
      </c>
      <c r="P204" s="258">
        <v>70.665237268784267</v>
      </c>
      <c r="Q204" s="258">
        <v>39.635874756707814</v>
      </c>
      <c r="R204" s="258">
        <v>0</v>
      </c>
      <c r="S204" s="259">
        <v>0</v>
      </c>
      <c r="T204" s="69"/>
      <c r="U204" s="62"/>
      <c r="V204" s="255" t="s">
        <v>13</v>
      </c>
      <c r="W204" s="256">
        <v>0</v>
      </c>
      <c r="X204" s="257">
        <v>0</v>
      </c>
      <c r="Y204" s="257">
        <v>60.521370212397116</v>
      </c>
      <c r="Z204" s="257">
        <v>99.104530007915685</v>
      </c>
      <c r="AA204" s="257">
        <v>159.65322532215242</v>
      </c>
      <c r="AB204" s="258">
        <v>266.96952498876584</v>
      </c>
      <c r="AC204" s="258">
        <v>266.96952498876584</v>
      </c>
      <c r="AD204" s="258">
        <v>266.96952498876584</v>
      </c>
      <c r="AE204" s="258">
        <v>266.96952498876584</v>
      </c>
      <c r="AF204" s="258">
        <v>266.96952498876584</v>
      </c>
      <c r="AG204" s="258">
        <v>266.96952498876584</v>
      </c>
      <c r="AH204" s="258">
        <v>266.96952498876584</v>
      </c>
      <c r="AI204" s="258">
        <v>266.96952498876584</v>
      </c>
      <c r="AJ204" s="258">
        <v>266.96952498876584</v>
      </c>
      <c r="AK204" s="259">
        <v>0</v>
      </c>
      <c r="AL204" s="103"/>
      <c r="AM204" s="5"/>
    </row>
    <row r="205" spans="2:39" outlineLevel="2">
      <c r="B205" s="319"/>
      <c r="C205" s="53"/>
      <c r="D205" s="255" t="s">
        <v>14</v>
      </c>
      <c r="E205" s="256">
        <v>0</v>
      </c>
      <c r="F205" s="257">
        <v>206.98791876223402</v>
      </c>
      <c r="G205" s="257">
        <v>185.09063696149119</v>
      </c>
      <c r="H205" s="257">
        <v>169.34476571076178</v>
      </c>
      <c r="I205" s="257">
        <v>149.5771703452713</v>
      </c>
      <c r="J205" s="258">
        <v>138.41275294672383</v>
      </c>
      <c r="K205" s="258">
        <v>130.21309129066034</v>
      </c>
      <c r="L205" s="258">
        <v>120.85132640257154</v>
      </c>
      <c r="M205" s="258">
        <v>107.37839086635331</v>
      </c>
      <c r="N205" s="258">
        <v>114.0139375989999</v>
      </c>
      <c r="O205" s="258">
        <v>109.29473650745194</v>
      </c>
      <c r="P205" s="258">
        <v>70.665237268784267</v>
      </c>
      <c r="Q205" s="258">
        <v>39.635874756707814</v>
      </c>
      <c r="R205" s="258">
        <v>0</v>
      </c>
      <c r="S205" s="259">
        <v>0</v>
      </c>
      <c r="T205" s="69"/>
      <c r="U205" s="62"/>
      <c r="V205" s="255" t="s">
        <v>14</v>
      </c>
      <c r="W205" s="256">
        <v>0</v>
      </c>
      <c r="X205" s="257">
        <v>0</v>
      </c>
      <c r="Y205" s="257">
        <v>60.521370212397116</v>
      </c>
      <c r="Z205" s="257">
        <v>99.104530007915685</v>
      </c>
      <c r="AA205" s="257">
        <v>159.65322532215242</v>
      </c>
      <c r="AB205" s="258">
        <v>253.26952944532144</v>
      </c>
      <c r="AC205" s="258">
        <v>253.26952944532144</v>
      </c>
      <c r="AD205" s="258">
        <v>253.26952944532144</v>
      </c>
      <c r="AE205" s="258">
        <v>253.26952944532144</v>
      </c>
      <c r="AF205" s="258">
        <v>253.26952944532144</v>
      </c>
      <c r="AG205" s="258">
        <v>253.26952944532144</v>
      </c>
      <c r="AH205" s="258">
        <v>253.26952944532144</v>
      </c>
      <c r="AI205" s="258">
        <v>253.26952944532144</v>
      </c>
      <c r="AJ205" s="258">
        <v>253.26952944532144</v>
      </c>
      <c r="AK205" s="259">
        <v>0</v>
      </c>
      <c r="AL205" s="103"/>
      <c r="AM205" s="5"/>
    </row>
    <row r="206" spans="2:39" outlineLevel="2">
      <c r="B206" s="319"/>
      <c r="C206" s="53"/>
      <c r="D206" s="255" t="s">
        <v>15</v>
      </c>
      <c r="E206" s="256">
        <v>0</v>
      </c>
      <c r="F206" s="257">
        <v>165.59033500978722</v>
      </c>
      <c r="G206" s="257">
        <v>148.07250956919296</v>
      </c>
      <c r="H206" s="257">
        <v>135.47581256860943</v>
      </c>
      <c r="I206" s="257">
        <v>119.66173627621704</v>
      </c>
      <c r="J206" s="258">
        <v>110.73020235737907</v>
      </c>
      <c r="K206" s="258">
        <v>104.17047303252828</v>
      </c>
      <c r="L206" s="258">
        <v>96.681061122057244</v>
      </c>
      <c r="M206" s="258">
        <v>85.902712693082663</v>
      </c>
      <c r="N206" s="258">
        <v>109.70730104407806</v>
      </c>
      <c r="O206" s="258">
        <v>87.765840835262452</v>
      </c>
      <c r="P206" s="258">
        <v>56.532189815027415</v>
      </c>
      <c r="Q206" s="258">
        <v>31.708699805366251</v>
      </c>
      <c r="R206" s="258">
        <v>0</v>
      </c>
      <c r="S206" s="259">
        <v>0</v>
      </c>
      <c r="T206" s="69"/>
      <c r="U206" s="62"/>
      <c r="V206" s="255" t="s">
        <v>15</v>
      </c>
      <c r="W206" s="256">
        <v>0</v>
      </c>
      <c r="X206" s="257">
        <v>0</v>
      </c>
      <c r="Y206" s="257">
        <v>48.417096169917698</v>
      </c>
      <c r="Z206" s="257">
        <v>79.283624006332559</v>
      </c>
      <c r="AA206" s="257">
        <v>127.72258025772194</v>
      </c>
      <c r="AB206" s="258">
        <v>226.00223369100323</v>
      </c>
      <c r="AC206" s="258">
        <v>238.78480231828371</v>
      </c>
      <c r="AD206" s="258">
        <v>238.78480231828371</v>
      </c>
      <c r="AE206" s="258">
        <v>238.78480231828371</v>
      </c>
      <c r="AF206" s="258">
        <v>238.78480231828371</v>
      </c>
      <c r="AG206" s="258">
        <v>238.78480231828371</v>
      </c>
      <c r="AH206" s="258">
        <v>238.78480231828371</v>
      </c>
      <c r="AI206" s="258">
        <v>238.78480231828371</v>
      </c>
      <c r="AJ206" s="258">
        <v>238.78480231828371</v>
      </c>
      <c r="AK206" s="259">
        <v>0</v>
      </c>
      <c r="AL206" s="103"/>
      <c r="AM206" s="5"/>
    </row>
    <row r="207" spans="2:39" outlineLevel="2">
      <c r="B207" s="319"/>
      <c r="C207" s="53"/>
      <c r="D207" s="255" t="s">
        <v>16</v>
      </c>
      <c r="E207" s="256">
        <v>0</v>
      </c>
      <c r="F207" s="257">
        <v>144.8915431335638</v>
      </c>
      <c r="G207" s="257">
        <v>129.56344587304383</v>
      </c>
      <c r="H207" s="257">
        <v>118.54133599753324</v>
      </c>
      <c r="I207" s="257">
        <v>104.70401924168991</v>
      </c>
      <c r="J207" s="260">
        <v>96.888927062706671</v>
      </c>
      <c r="K207" s="260">
        <v>91.149163903462238</v>
      </c>
      <c r="L207" s="260">
        <v>84.595928481800073</v>
      </c>
      <c r="M207" s="260">
        <v>75.164873606447316</v>
      </c>
      <c r="N207" s="260">
        <v>91.211150079199925</v>
      </c>
      <c r="O207" s="260">
        <v>76.795110730854645</v>
      </c>
      <c r="P207" s="260">
        <v>49.465666088148986</v>
      </c>
      <c r="Q207" s="260">
        <v>27.74511232969547</v>
      </c>
      <c r="R207" s="260">
        <v>0</v>
      </c>
      <c r="S207" s="261">
        <v>0</v>
      </c>
      <c r="T207" s="69"/>
      <c r="U207" s="62"/>
      <c r="V207" s="255" t="s">
        <v>16</v>
      </c>
      <c r="W207" s="256">
        <v>0</v>
      </c>
      <c r="X207" s="257">
        <v>0</v>
      </c>
      <c r="Y207" s="257">
        <v>42.364959148677976</v>
      </c>
      <c r="Z207" s="257">
        <v>69.373171005540968</v>
      </c>
      <c r="AA207" s="257">
        <v>111.75725772550669</v>
      </c>
      <c r="AB207" s="260">
        <v>197.75195447962781</v>
      </c>
      <c r="AC207" s="260">
        <v>216.25311659824163</v>
      </c>
      <c r="AD207" s="260">
        <v>223.3627298608904</v>
      </c>
      <c r="AE207" s="260">
        <v>223.3627298608904</v>
      </c>
      <c r="AF207" s="260">
        <v>223.3627298608904</v>
      </c>
      <c r="AG207" s="260">
        <v>223.3627298608904</v>
      </c>
      <c r="AH207" s="260">
        <v>223.3627298608904</v>
      </c>
      <c r="AI207" s="260">
        <v>223.3627298608904</v>
      </c>
      <c r="AJ207" s="260">
        <v>223.3627298608904</v>
      </c>
      <c r="AK207" s="261">
        <v>0</v>
      </c>
      <c r="AL207" s="103"/>
      <c r="AM207" s="5"/>
    </row>
    <row r="208" spans="2:39" outlineLevel="2">
      <c r="B208" s="319"/>
      <c r="C208" s="53"/>
      <c r="D208" s="255" t="s">
        <v>17</v>
      </c>
      <c r="E208" s="256">
        <v>0</v>
      </c>
      <c r="F208" s="257">
        <v>108.54250062198167</v>
      </c>
      <c r="G208" s="257">
        <v>105.38106856503076</v>
      </c>
      <c r="H208" s="257">
        <v>93.287636359311747</v>
      </c>
      <c r="I208" s="257">
        <v>81.194204153592736</v>
      </c>
      <c r="J208" s="260">
        <v>75.973791816334682</v>
      </c>
      <c r="K208" s="260">
        <v>70.753379479076642</v>
      </c>
      <c r="L208" s="260">
        <v>65.532967141818602</v>
      </c>
      <c r="M208" s="260">
        <v>60.129828594669299</v>
      </c>
      <c r="N208" s="260">
        <v>54.726690047519959</v>
      </c>
      <c r="O208" s="260">
        <v>52.461473523576942</v>
      </c>
      <c r="P208" s="260">
        <v>42.399142361270556</v>
      </c>
      <c r="Q208" s="260">
        <v>23.781524854024688</v>
      </c>
      <c r="R208" s="260">
        <v>0</v>
      </c>
      <c r="S208" s="261">
        <v>0</v>
      </c>
      <c r="T208" s="69"/>
      <c r="U208" s="62"/>
      <c r="V208" s="255" t="s">
        <v>17</v>
      </c>
      <c r="W208" s="256">
        <v>0</v>
      </c>
      <c r="X208" s="257">
        <v>0</v>
      </c>
      <c r="Y208" s="257">
        <v>36.312822127438267</v>
      </c>
      <c r="Z208" s="257">
        <v>59.462718004749405</v>
      </c>
      <c r="AA208" s="257">
        <v>95.791935193291451</v>
      </c>
      <c r="AB208" s="260">
        <v>169.5016752682524</v>
      </c>
      <c r="AC208" s="260">
        <v>185.35981422706428</v>
      </c>
      <c r="AD208" s="260">
        <v>206.793704845279</v>
      </c>
      <c r="AE208" s="260">
        <v>206.793704845279</v>
      </c>
      <c r="AF208" s="260">
        <v>206.793704845279</v>
      </c>
      <c r="AG208" s="260">
        <v>206.793704845279</v>
      </c>
      <c r="AH208" s="260">
        <v>206.793704845279</v>
      </c>
      <c r="AI208" s="260">
        <v>206.793704845279</v>
      </c>
      <c r="AJ208" s="260">
        <v>206.793704845279</v>
      </c>
      <c r="AK208" s="261">
        <v>0</v>
      </c>
      <c r="AL208" s="103"/>
      <c r="AM208" s="5"/>
    </row>
    <row r="209" spans="2:39" outlineLevel="2">
      <c r="B209" s="319"/>
      <c r="C209" s="53"/>
      <c r="D209" s="255" t="s">
        <v>77</v>
      </c>
      <c r="E209" s="256">
        <v>0</v>
      </c>
      <c r="F209" s="257">
        <v>20.526000000000003</v>
      </c>
      <c r="G209" s="257">
        <v>20.526000000000003</v>
      </c>
      <c r="H209" s="257">
        <v>20.526000000000003</v>
      </c>
      <c r="I209" s="257">
        <v>20.526000000000003</v>
      </c>
      <c r="J209" s="262">
        <v>20.526000000000003</v>
      </c>
      <c r="K209" s="262">
        <v>20.526000000000003</v>
      </c>
      <c r="L209" s="262">
        <v>20.526000000000003</v>
      </c>
      <c r="M209" s="262">
        <v>20.526000000000003</v>
      </c>
      <c r="N209" s="262">
        <v>20.526000000000003</v>
      </c>
      <c r="O209" s="262">
        <v>20.526000000000003</v>
      </c>
      <c r="P209" s="262">
        <v>20.526000000000003</v>
      </c>
      <c r="Q209" s="262">
        <v>20.526000000000003</v>
      </c>
      <c r="R209" s="262">
        <v>0</v>
      </c>
      <c r="S209" s="263">
        <v>0</v>
      </c>
      <c r="T209" s="73"/>
      <c r="U209" s="62"/>
      <c r="V209" s="255" t="s">
        <v>77</v>
      </c>
      <c r="W209" s="256">
        <v>0</v>
      </c>
      <c r="X209" s="257">
        <v>0</v>
      </c>
      <c r="Y209" s="257">
        <v>18.66</v>
      </c>
      <c r="Z209" s="257">
        <v>18.66</v>
      </c>
      <c r="AA209" s="257">
        <v>18.66</v>
      </c>
      <c r="AB209" s="262">
        <v>18.66</v>
      </c>
      <c r="AC209" s="262">
        <v>18.66</v>
      </c>
      <c r="AD209" s="262">
        <v>18.66</v>
      </c>
      <c r="AE209" s="262">
        <v>18.66</v>
      </c>
      <c r="AF209" s="262">
        <v>18.66</v>
      </c>
      <c r="AG209" s="262">
        <v>18.66</v>
      </c>
      <c r="AH209" s="262">
        <v>18.66</v>
      </c>
      <c r="AI209" s="262">
        <v>18.66</v>
      </c>
      <c r="AJ209" s="262">
        <v>18.66</v>
      </c>
      <c r="AK209" s="263">
        <v>0</v>
      </c>
      <c r="AL209" s="103"/>
      <c r="AM209" s="5"/>
    </row>
    <row r="210" spans="2:39" ht="15" outlineLevel="2" thickBot="1">
      <c r="B210" s="319"/>
      <c r="C210" s="53"/>
      <c r="D210" s="255" t="s">
        <v>298</v>
      </c>
      <c r="E210" s="264">
        <v>0</v>
      </c>
      <c r="F210" s="265">
        <v>0</v>
      </c>
      <c r="G210" s="265">
        <v>0</v>
      </c>
      <c r="H210" s="265">
        <v>0</v>
      </c>
      <c r="I210" s="265">
        <v>0</v>
      </c>
      <c r="J210" s="265">
        <v>0</v>
      </c>
      <c r="K210" s="265">
        <v>0</v>
      </c>
      <c r="L210" s="265">
        <v>0</v>
      </c>
      <c r="M210" s="265">
        <v>0</v>
      </c>
      <c r="N210" s="265">
        <v>0</v>
      </c>
      <c r="O210" s="265">
        <v>0</v>
      </c>
      <c r="P210" s="265">
        <v>0</v>
      </c>
      <c r="Q210" s="265">
        <v>0</v>
      </c>
      <c r="R210" s="265">
        <v>0</v>
      </c>
      <c r="S210" s="266">
        <v>0</v>
      </c>
      <c r="T210" s="73"/>
      <c r="U210" s="62"/>
      <c r="V210" s="255" t="s">
        <v>298</v>
      </c>
      <c r="W210" s="264">
        <v>0</v>
      </c>
      <c r="X210" s="265">
        <v>0</v>
      </c>
      <c r="Y210" s="265">
        <v>0</v>
      </c>
      <c r="Z210" s="265">
        <v>0</v>
      </c>
      <c r="AA210" s="265">
        <v>0</v>
      </c>
      <c r="AB210" s="265">
        <v>0</v>
      </c>
      <c r="AC210" s="265">
        <v>0</v>
      </c>
      <c r="AD210" s="265">
        <v>0</v>
      </c>
      <c r="AE210" s="265">
        <v>0</v>
      </c>
      <c r="AF210" s="265">
        <v>0</v>
      </c>
      <c r="AG210" s="265">
        <v>0</v>
      </c>
      <c r="AH210" s="265">
        <v>0</v>
      </c>
      <c r="AI210" s="265">
        <v>0</v>
      </c>
      <c r="AJ210" s="265">
        <v>0</v>
      </c>
      <c r="AK210" s="266">
        <v>0</v>
      </c>
      <c r="AL210" s="103"/>
      <c r="AM210" s="5"/>
    </row>
    <row r="211" spans="2:39" outlineLevel="2">
      <c r="B211" s="319"/>
      <c r="C211" s="53"/>
      <c r="D211" s="255" t="s">
        <v>300</v>
      </c>
      <c r="E211" s="249">
        <v>0</v>
      </c>
      <c r="F211" s="196">
        <v>0</v>
      </c>
      <c r="G211" s="196">
        <v>0</v>
      </c>
      <c r="H211" s="196">
        <v>0</v>
      </c>
      <c r="I211" s="196">
        <v>0</v>
      </c>
      <c r="J211" s="196">
        <v>0</v>
      </c>
      <c r="K211" s="196">
        <v>0</v>
      </c>
      <c r="L211" s="196">
        <v>0</v>
      </c>
      <c r="M211" s="196">
        <v>0</v>
      </c>
      <c r="N211" s="196">
        <v>0</v>
      </c>
      <c r="O211" s="196">
        <v>0</v>
      </c>
      <c r="P211" s="196">
        <v>0</v>
      </c>
      <c r="Q211" s="196">
        <v>0</v>
      </c>
      <c r="R211" s="196">
        <v>0</v>
      </c>
      <c r="S211" s="249">
        <v>0</v>
      </c>
      <c r="T211" s="73"/>
      <c r="U211" s="62"/>
      <c r="V211" s="255" t="s">
        <v>300</v>
      </c>
      <c r="W211" s="252">
        <v>0</v>
      </c>
      <c r="X211" s="197">
        <v>0</v>
      </c>
      <c r="Y211" s="197">
        <v>0</v>
      </c>
      <c r="Z211" s="197">
        <v>0</v>
      </c>
      <c r="AA211" s="197">
        <v>0</v>
      </c>
      <c r="AB211" s="197">
        <v>0</v>
      </c>
      <c r="AC211" s="197">
        <v>0</v>
      </c>
      <c r="AD211" s="197">
        <v>0</v>
      </c>
      <c r="AE211" s="197">
        <v>0</v>
      </c>
      <c r="AF211" s="197">
        <v>0</v>
      </c>
      <c r="AG211" s="197">
        <v>0</v>
      </c>
      <c r="AH211" s="197">
        <v>0</v>
      </c>
      <c r="AI211" s="197">
        <v>0</v>
      </c>
      <c r="AJ211" s="197">
        <v>0</v>
      </c>
      <c r="AK211" s="252">
        <v>0</v>
      </c>
      <c r="AL211" s="103"/>
      <c r="AM211" s="5"/>
    </row>
    <row r="212" spans="2:39" outlineLevel="2">
      <c r="B212" s="319"/>
      <c r="C212" s="53"/>
      <c r="D212" s="74"/>
      <c r="E212" s="74"/>
      <c r="F212" s="74"/>
      <c r="G212" s="74"/>
      <c r="H212" s="74"/>
      <c r="I212" s="74"/>
      <c r="J212" s="74"/>
      <c r="K212" s="74"/>
      <c r="L212" s="74"/>
      <c r="M212" s="74"/>
      <c r="N212" s="74"/>
      <c r="O212" s="74"/>
      <c r="P212" s="74"/>
      <c r="Q212" s="74"/>
      <c r="R212" s="74"/>
      <c r="S212" s="74"/>
      <c r="T212" s="73"/>
      <c r="U212" s="62"/>
      <c r="V212" s="72"/>
      <c r="W212" s="72"/>
      <c r="X212" s="72"/>
      <c r="Y212" s="72"/>
      <c r="Z212" s="72"/>
      <c r="AA212" s="72"/>
      <c r="AB212" s="72"/>
      <c r="AC212" s="72"/>
      <c r="AD212" s="72"/>
      <c r="AE212" s="72"/>
      <c r="AF212" s="72"/>
      <c r="AG212" s="72"/>
      <c r="AH212" s="72"/>
      <c r="AI212" s="72"/>
      <c r="AJ212" s="72"/>
      <c r="AK212" s="72"/>
      <c r="AL212" s="103"/>
      <c r="AM212" s="5"/>
    </row>
    <row r="213" spans="2:39" outlineLevel="2">
      <c r="B213" s="319"/>
      <c r="C213" s="53"/>
      <c r="D213" s="74"/>
      <c r="E213" s="74"/>
      <c r="F213" s="74"/>
      <c r="G213" s="74"/>
      <c r="H213" s="74"/>
      <c r="I213" s="74"/>
      <c r="J213" s="74"/>
      <c r="K213" s="74"/>
      <c r="L213" s="74"/>
      <c r="M213" s="74"/>
      <c r="N213" s="74"/>
      <c r="O213" s="74"/>
      <c r="P213" s="74"/>
      <c r="Q213" s="74"/>
      <c r="R213" s="74"/>
      <c r="S213" s="74"/>
      <c r="T213" s="73"/>
      <c r="U213" s="62"/>
      <c r="V213" s="72"/>
      <c r="W213" s="72"/>
      <c r="X213" s="72"/>
      <c r="Y213" s="72"/>
      <c r="Z213" s="72"/>
      <c r="AA213" s="72"/>
      <c r="AB213" s="72"/>
      <c r="AC213" s="72"/>
      <c r="AD213" s="72"/>
      <c r="AE213" s="72"/>
      <c r="AF213" s="72"/>
      <c r="AG213" s="72"/>
      <c r="AH213" s="72"/>
      <c r="AI213" s="72"/>
      <c r="AJ213" s="72"/>
      <c r="AK213" s="72"/>
      <c r="AL213" s="103"/>
      <c r="AM213" s="5"/>
    </row>
    <row r="214" spans="2:39" outlineLevel="2">
      <c r="B214" s="319"/>
      <c r="C214" s="53"/>
      <c r="D214" s="74"/>
      <c r="E214" s="74"/>
      <c r="F214" s="74"/>
      <c r="G214" s="74"/>
      <c r="H214" s="74"/>
      <c r="I214" s="74"/>
      <c r="J214" s="74"/>
      <c r="K214" s="74"/>
      <c r="L214" s="74"/>
      <c r="M214" s="74"/>
      <c r="N214" s="74"/>
      <c r="O214" s="74"/>
      <c r="P214" s="74"/>
      <c r="Q214" s="74"/>
      <c r="R214" s="74"/>
      <c r="S214" s="74"/>
      <c r="T214" s="73"/>
      <c r="U214" s="62"/>
      <c r="V214" s="72"/>
      <c r="W214" s="72"/>
      <c r="X214" s="72"/>
      <c r="Y214" s="72"/>
      <c r="Z214" s="72"/>
      <c r="AA214" s="72"/>
      <c r="AB214" s="72"/>
      <c r="AC214" s="72"/>
      <c r="AD214" s="72"/>
      <c r="AE214" s="72"/>
      <c r="AF214" s="72"/>
      <c r="AG214" s="72"/>
      <c r="AH214" s="72"/>
      <c r="AI214" s="72"/>
      <c r="AJ214" s="72"/>
      <c r="AK214" s="72"/>
      <c r="AL214" s="103"/>
      <c r="AM214" s="5"/>
    </row>
    <row r="215" spans="2:39" outlineLevel="2">
      <c r="B215" s="319"/>
      <c r="C215" s="53"/>
      <c r="D215" s="74"/>
      <c r="E215" s="74"/>
      <c r="F215" s="74"/>
      <c r="G215" s="74"/>
      <c r="H215" s="74"/>
      <c r="I215" s="74"/>
      <c r="J215" s="74"/>
      <c r="K215" s="74"/>
      <c r="L215" s="74"/>
      <c r="M215" s="74"/>
      <c r="N215" s="74"/>
      <c r="O215" s="74"/>
      <c r="P215" s="74"/>
      <c r="Q215" s="74"/>
      <c r="R215" s="74"/>
      <c r="S215" s="74"/>
      <c r="T215" s="73"/>
      <c r="U215" s="62"/>
      <c r="V215" s="72"/>
      <c r="W215" s="72"/>
      <c r="X215" s="72"/>
      <c r="Y215" s="72"/>
      <c r="Z215" s="72"/>
      <c r="AA215" s="72"/>
      <c r="AB215" s="72"/>
      <c r="AC215" s="72"/>
      <c r="AD215" s="72"/>
      <c r="AE215" s="72"/>
      <c r="AF215" s="72"/>
      <c r="AG215" s="72"/>
      <c r="AH215" s="72"/>
      <c r="AI215" s="72"/>
      <c r="AJ215" s="72"/>
      <c r="AK215" s="72"/>
      <c r="AL215" s="103"/>
      <c r="AM215" s="5"/>
    </row>
    <row r="216" spans="2:39" outlineLevel="2">
      <c r="B216" s="319"/>
      <c r="C216" s="53"/>
      <c r="D216" s="74"/>
      <c r="E216" s="74"/>
      <c r="F216" s="74"/>
      <c r="G216" s="74"/>
      <c r="H216" s="74"/>
      <c r="I216" s="74"/>
      <c r="J216" s="74"/>
      <c r="K216" s="74"/>
      <c r="L216" s="74"/>
      <c r="M216" s="74"/>
      <c r="N216" s="74"/>
      <c r="O216" s="74"/>
      <c r="P216" s="74"/>
      <c r="Q216" s="74"/>
      <c r="R216" s="74"/>
      <c r="S216" s="74"/>
      <c r="T216" s="73"/>
      <c r="U216" s="62"/>
      <c r="V216" s="72"/>
      <c r="W216" s="72"/>
      <c r="X216" s="72"/>
      <c r="Y216" s="72"/>
      <c r="Z216" s="72"/>
      <c r="AA216" s="72"/>
      <c r="AB216" s="72"/>
      <c r="AC216" s="72"/>
      <c r="AD216" s="72"/>
      <c r="AE216" s="72"/>
      <c r="AF216" s="72"/>
      <c r="AG216" s="72"/>
      <c r="AH216" s="72"/>
      <c r="AI216" s="72"/>
      <c r="AJ216" s="72"/>
      <c r="AK216" s="72"/>
      <c r="AL216" s="103"/>
      <c r="AM216" s="5"/>
    </row>
    <row r="217" spans="2:39" outlineLevel="2">
      <c r="B217" s="319"/>
      <c r="C217" s="53"/>
      <c r="D217" s="74"/>
      <c r="E217" s="74"/>
      <c r="F217" s="74"/>
      <c r="G217" s="74"/>
      <c r="H217" s="74"/>
      <c r="I217" s="74"/>
      <c r="J217" s="74"/>
      <c r="K217" s="74"/>
      <c r="L217" s="74"/>
      <c r="M217" s="74"/>
      <c r="N217" s="74"/>
      <c r="O217" s="74"/>
      <c r="P217" s="74"/>
      <c r="Q217" s="74"/>
      <c r="R217" s="74"/>
      <c r="S217" s="74"/>
      <c r="T217" s="73"/>
      <c r="U217" s="62"/>
      <c r="V217" s="72"/>
      <c r="W217" s="72"/>
      <c r="X217" s="72"/>
      <c r="Y217" s="72"/>
      <c r="Z217" s="72"/>
      <c r="AA217" s="72"/>
      <c r="AB217" s="72"/>
      <c r="AC217" s="72"/>
      <c r="AD217" s="72"/>
      <c r="AE217" s="72"/>
      <c r="AF217" s="72"/>
      <c r="AG217" s="72"/>
      <c r="AH217" s="72"/>
      <c r="AI217" s="72"/>
      <c r="AJ217" s="72"/>
      <c r="AK217" s="72"/>
      <c r="AL217" s="103"/>
      <c r="AM217" s="5"/>
    </row>
    <row r="218" spans="2:39" outlineLevel="2">
      <c r="B218" s="319"/>
      <c r="C218" s="53"/>
      <c r="D218" s="74"/>
      <c r="E218" s="74"/>
      <c r="F218" s="74"/>
      <c r="G218" s="74"/>
      <c r="H218" s="74"/>
      <c r="I218" s="74"/>
      <c r="J218" s="74"/>
      <c r="K218" s="74"/>
      <c r="L218" s="74"/>
      <c r="M218" s="74"/>
      <c r="N218" s="74"/>
      <c r="O218" s="74"/>
      <c r="P218" s="74"/>
      <c r="Q218" s="74"/>
      <c r="R218" s="74"/>
      <c r="S218" s="74"/>
      <c r="T218" s="73"/>
      <c r="U218" s="62"/>
      <c r="V218" s="72"/>
      <c r="W218" s="72"/>
      <c r="X218" s="72"/>
      <c r="Y218" s="72"/>
      <c r="Z218" s="72"/>
      <c r="AA218" s="72"/>
      <c r="AB218" s="72"/>
      <c r="AC218" s="72"/>
      <c r="AD218" s="72"/>
      <c r="AE218" s="72"/>
      <c r="AF218" s="72"/>
      <c r="AG218" s="72"/>
      <c r="AH218" s="72"/>
      <c r="AI218" s="72"/>
      <c r="AJ218" s="72"/>
      <c r="AK218" s="72"/>
      <c r="AL218" s="103"/>
      <c r="AM218" s="5"/>
    </row>
    <row r="219" spans="2:39" outlineLevel="2">
      <c r="B219" s="319"/>
      <c r="C219" s="53"/>
      <c r="D219" s="74"/>
      <c r="E219" s="74"/>
      <c r="F219" s="74"/>
      <c r="G219" s="74"/>
      <c r="H219" s="74"/>
      <c r="I219" s="74"/>
      <c r="J219" s="74"/>
      <c r="K219" s="74"/>
      <c r="L219" s="74"/>
      <c r="M219" s="74"/>
      <c r="N219" s="74"/>
      <c r="O219" s="74"/>
      <c r="P219" s="74"/>
      <c r="Q219" s="74"/>
      <c r="R219" s="74"/>
      <c r="S219" s="74"/>
      <c r="T219" s="73"/>
      <c r="U219" s="62"/>
      <c r="V219" s="72"/>
      <c r="W219" s="72"/>
      <c r="X219" s="72"/>
      <c r="Y219" s="72"/>
      <c r="Z219" s="72"/>
      <c r="AA219" s="72"/>
      <c r="AB219" s="72"/>
      <c r="AC219" s="72"/>
      <c r="AD219" s="72"/>
      <c r="AE219" s="72"/>
      <c r="AF219" s="72"/>
      <c r="AG219" s="72"/>
      <c r="AH219" s="72"/>
      <c r="AI219" s="72"/>
      <c r="AJ219" s="72"/>
      <c r="AK219" s="72"/>
      <c r="AL219" s="103"/>
      <c r="AM219" s="5"/>
    </row>
    <row r="220" spans="2:39" outlineLevel="2">
      <c r="B220" s="319"/>
      <c r="C220" s="53"/>
      <c r="D220" s="74"/>
      <c r="E220" s="74"/>
      <c r="F220" s="74"/>
      <c r="G220" s="74"/>
      <c r="H220" s="74"/>
      <c r="I220" s="74"/>
      <c r="J220" s="74"/>
      <c r="K220" s="74"/>
      <c r="L220" s="74"/>
      <c r="M220" s="74"/>
      <c r="N220" s="74"/>
      <c r="O220" s="74"/>
      <c r="P220" s="74"/>
      <c r="Q220" s="74"/>
      <c r="R220" s="74"/>
      <c r="S220" s="74"/>
      <c r="T220" s="73"/>
      <c r="U220" s="62"/>
      <c r="V220" s="72"/>
      <c r="W220" s="72"/>
      <c r="X220" s="72"/>
      <c r="Y220" s="72"/>
      <c r="Z220" s="72"/>
      <c r="AA220" s="72"/>
      <c r="AB220" s="72"/>
      <c r="AC220" s="72"/>
      <c r="AD220" s="72"/>
      <c r="AE220" s="72"/>
      <c r="AF220" s="72"/>
      <c r="AG220" s="72"/>
      <c r="AH220" s="72"/>
      <c r="AI220" s="72"/>
      <c r="AJ220" s="72"/>
      <c r="AK220" s="72"/>
      <c r="AL220" s="103"/>
      <c r="AM220" s="5"/>
    </row>
    <row r="221" spans="2:39" outlineLevel="2">
      <c r="B221" s="319"/>
      <c r="C221" s="53"/>
      <c r="D221" s="74"/>
      <c r="E221" s="74"/>
      <c r="F221" s="74"/>
      <c r="G221" s="74"/>
      <c r="H221" s="74"/>
      <c r="I221" s="74"/>
      <c r="J221" s="74"/>
      <c r="K221" s="74"/>
      <c r="L221" s="74"/>
      <c r="M221" s="74"/>
      <c r="N221" s="74"/>
      <c r="O221" s="74"/>
      <c r="P221" s="74"/>
      <c r="Q221" s="74"/>
      <c r="R221" s="74"/>
      <c r="S221" s="74"/>
      <c r="T221" s="73"/>
      <c r="U221" s="62"/>
      <c r="V221" s="72"/>
      <c r="W221" s="72"/>
      <c r="X221" s="72"/>
      <c r="Y221" s="72"/>
      <c r="Z221" s="72"/>
      <c r="AA221" s="72"/>
      <c r="AB221" s="72"/>
      <c r="AC221" s="72"/>
      <c r="AD221" s="72"/>
      <c r="AE221" s="72"/>
      <c r="AF221" s="72"/>
      <c r="AG221" s="72"/>
      <c r="AH221" s="72"/>
      <c r="AI221" s="72"/>
      <c r="AJ221" s="72"/>
      <c r="AK221" s="72"/>
      <c r="AL221" s="103"/>
      <c r="AM221" s="5"/>
    </row>
    <row r="222" spans="2:39" outlineLevel="2">
      <c r="B222" s="319"/>
      <c r="C222" s="53"/>
      <c r="D222" s="74"/>
      <c r="E222" s="74"/>
      <c r="F222" s="74"/>
      <c r="G222" s="74"/>
      <c r="H222" s="74"/>
      <c r="I222" s="74"/>
      <c r="J222" s="74"/>
      <c r="K222" s="74"/>
      <c r="L222" s="74"/>
      <c r="M222" s="74"/>
      <c r="N222" s="74"/>
      <c r="O222" s="74"/>
      <c r="P222" s="74"/>
      <c r="Q222" s="74"/>
      <c r="R222" s="74"/>
      <c r="S222" s="74"/>
      <c r="T222" s="73"/>
      <c r="U222" s="62"/>
      <c r="V222" s="72"/>
      <c r="W222" s="72"/>
      <c r="X222" s="72"/>
      <c r="Y222" s="72"/>
      <c r="Z222" s="72"/>
      <c r="AA222" s="72"/>
      <c r="AB222" s="72"/>
      <c r="AC222" s="72"/>
      <c r="AD222" s="72"/>
      <c r="AE222" s="72"/>
      <c r="AF222" s="72"/>
      <c r="AG222" s="72"/>
      <c r="AH222" s="72"/>
      <c r="AI222" s="72"/>
      <c r="AJ222" s="72"/>
      <c r="AK222" s="72"/>
      <c r="AL222" s="103"/>
      <c r="AM222" s="5"/>
    </row>
    <row r="223" spans="2:39" outlineLevel="2">
      <c r="B223" s="319"/>
      <c r="C223" s="53"/>
      <c r="D223" s="74"/>
      <c r="E223" s="74"/>
      <c r="F223" s="74"/>
      <c r="G223" s="74"/>
      <c r="H223" s="74"/>
      <c r="I223" s="74"/>
      <c r="J223" s="74"/>
      <c r="K223" s="74"/>
      <c r="L223" s="74"/>
      <c r="M223" s="74"/>
      <c r="N223" s="74"/>
      <c r="O223" s="74"/>
      <c r="P223" s="74"/>
      <c r="Q223" s="74"/>
      <c r="R223" s="74"/>
      <c r="S223" s="74"/>
      <c r="T223" s="73"/>
      <c r="U223" s="62"/>
      <c r="V223" s="72"/>
      <c r="W223" s="72"/>
      <c r="X223" s="72"/>
      <c r="Y223" s="72"/>
      <c r="Z223" s="72"/>
      <c r="AA223" s="72"/>
      <c r="AB223" s="72"/>
      <c r="AC223" s="72"/>
      <c r="AD223" s="72"/>
      <c r="AE223" s="72"/>
      <c r="AF223" s="72"/>
      <c r="AG223" s="72"/>
      <c r="AH223" s="72"/>
      <c r="AI223" s="72"/>
      <c r="AJ223" s="72"/>
      <c r="AK223" s="72"/>
      <c r="AL223" s="103"/>
      <c r="AM223" s="5"/>
    </row>
    <row r="224" spans="2:39" outlineLevel="2">
      <c r="B224" s="319"/>
      <c r="C224" s="53"/>
      <c r="D224" s="74"/>
      <c r="E224" s="74"/>
      <c r="F224" s="74"/>
      <c r="G224" s="74"/>
      <c r="H224" s="74"/>
      <c r="I224" s="74"/>
      <c r="J224" s="74"/>
      <c r="K224" s="74"/>
      <c r="L224" s="74"/>
      <c r="M224" s="74"/>
      <c r="N224" s="74"/>
      <c r="O224" s="74"/>
      <c r="P224" s="74"/>
      <c r="Q224" s="74"/>
      <c r="R224" s="74"/>
      <c r="S224" s="74"/>
      <c r="T224" s="73"/>
      <c r="U224" s="62"/>
      <c r="V224" s="72"/>
      <c r="W224" s="72"/>
      <c r="X224" s="72"/>
      <c r="Y224" s="72"/>
      <c r="Z224" s="72"/>
      <c r="AA224" s="72"/>
      <c r="AB224" s="72"/>
      <c r="AC224" s="72"/>
      <c r="AD224" s="72"/>
      <c r="AE224" s="72"/>
      <c r="AF224" s="72"/>
      <c r="AG224" s="72"/>
      <c r="AH224" s="72"/>
      <c r="AI224" s="72"/>
      <c r="AJ224" s="72"/>
      <c r="AK224" s="72"/>
      <c r="AL224" s="103"/>
      <c r="AM224" s="5"/>
    </row>
    <row r="225" spans="2:59" outlineLevel="2">
      <c r="B225" s="319"/>
      <c r="C225" s="53"/>
      <c r="D225" s="74"/>
      <c r="E225" s="74"/>
      <c r="F225" s="74"/>
      <c r="G225" s="74"/>
      <c r="H225" s="74"/>
      <c r="I225" s="74"/>
      <c r="J225" s="74"/>
      <c r="K225" s="74"/>
      <c r="L225" s="74"/>
      <c r="M225" s="74"/>
      <c r="N225" s="74"/>
      <c r="O225" s="74"/>
      <c r="P225" s="74"/>
      <c r="Q225" s="74"/>
      <c r="R225" s="74"/>
      <c r="S225" s="74"/>
      <c r="T225" s="73"/>
      <c r="U225" s="62"/>
      <c r="V225" s="72"/>
      <c r="W225" s="72"/>
      <c r="X225" s="72"/>
      <c r="Y225" s="72"/>
      <c r="Z225" s="72"/>
      <c r="AA225" s="72"/>
      <c r="AB225" s="72"/>
      <c r="AC225" s="72"/>
      <c r="AD225" s="72"/>
      <c r="AE225" s="72"/>
      <c r="AF225" s="72"/>
      <c r="AG225" s="72"/>
      <c r="AH225" s="72"/>
      <c r="AI225" s="72"/>
      <c r="AJ225" s="72"/>
      <c r="AK225" s="72"/>
      <c r="AL225" s="103"/>
      <c r="AM225" s="5"/>
    </row>
    <row r="226" spans="2:59" outlineLevel="2">
      <c r="B226" s="319"/>
      <c r="C226" s="53"/>
      <c r="D226" s="74"/>
      <c r="E226" s="74"/>
      <c r="F226" s="74"/>
      <c r="G226" s="74"/>
      <c r="H226" s="74"/>
      <c r="I226" s="74"/>
      <c r="J226" s="74"/>
      <c r="K226" s="74"/>
      <c r="L226" s="74"/>
      <c r="M226" s="74"/>
      <c r="N226" s="74"/>
      <c r="O226" s="74"/>
      <c r="P226" s="74"/>
      <c r="Q226" s="74"/>
      <c r="R226" s="74"/>
      <c r="S226" s="74"/>
      <c r="T226" s="73"/>
      <c r="U226" s="62"/>
      <c r="V226" s="72"/>
      <c r="W226" s="72"/>
      <c r="X226" s="72"/>
      <c r="Y226" s="72"/>
      <c r="Z226" s="72"/>
      <c r="AA226" s="72"/>
      <c r="AB226" s="72"/>
      <c r="AC226" s="72"/>
      <c r="AD226" s="72"/>
      <c r="AE226" s="72"/>
      <c r="AF226" s="72"/>
      <c r="AG226" s="72"/>
      <c r="AH226" s="72"/>
      <c r="AI226" s="72"/>
      <c r="AJ226" s="72"/>
      <c r="AK226" s="72"/>
      <c r="AL226" s="103"/>
      <c r="AM226" s="5"/>
    </row>
    <row r="227" spans="2:59" outlineLevel="2">
      <c r="B227" s="319"/>
      <c r="C227" s="53"/>
      <c r="D227" s="74"/>
      <c r="E227" s="74"/>
      <c r="F227" s="74"/>
      <c r="G227" s="74"/>
      <c r="H227" s="74"/>
      <c r="I227" s="74"/>
      <c r="J227" s="74"/>
      <c r="K227" s="74"/>
      <c r="L227" s="74"/>
      <c r="M227" s="74"/>
      <c r="N227" s="74"/>
      <c r="O227" s="74"/>
      <c r="P227" s="74"/>
      <c r="Q227" s="74"/>
      <c r="R227" s="74"/>
      <c r="S227" s="74"/>
      <c r="T227" s="73"/>
      <c r="U227" s="62"/>
      <c r="V227" s="72"/>
      <c r="W227" s="72"/>
      <c r="X227" s="72"/>
      <c r="Y227" s="72"/>
      <c r="Z227" s="72"/>
      <c r="AA227" s="72"/>
      <c r="AB227" s="72"/>
      <c r="AC227" s="72"/>
      <c r="AD227" s="72"/>
      <c r="AE227" s="72"/>
      <c r="AF227" s="72"/>
      <c r="AG227" s="72"/>
      <c r="AH227" s="72"/>
      <c r="AI227" s="72"/>
      <c r="AJ227" s="72"/>
      <c r="AK227" s="72"/>
      <c r="AL227" s="103"/>
      <c r="AM227" s="5"/>
    </row>
    <row r="228" spans="2:59" outlineLevel="2">
      <c r="B228" s="319"/>
      <c r="C228" s="53"/>
      <c r="D228" s="74"/>
      <c r="E228" s="74"/>
      <c r="F228" s="74"/>
      <c r="G228" s="74"/>
      <c r="H228" s="74"/>
      <c r="I228" s="74"/>
      <c r="J228" s="74"/>
      <c r="K228" s="74"/>
      <c r="L228" s="74"/>
      <c r="M228" s="74"/>
      <c r="N228" s="74"/>
      <c r="O228" s="74"/>
      <c r="P228" s="74"/>
      <c r="Q228" s="74"/>
      <c r="R228" s="74"/>
      <c r="S228" s="74"/>
      <c r="T228" s="73"/>
      <c r="U228" s="62"/>
      <c r="V228" s="72"/>
      <c r="W228" s="72"/>
      <c r="X228" s="72"/>
      <c r="Y228" s="72"/>
      <c r="Z228" s="72"/>
      <c r="AA228" s="72"/>
      <c r="AB228" s="72"/>
      <c r="AC228" s="72"/>
      <c r="AD228" s="72"/>
      <c r="AE228" s="72"/>
      <c r="AF228" s="72"/>
      <c r="AG228" s="72"/>
      <c r="AH228" s="72"/>
      <c r="AI228" s="72"/>
      <c r="AJ228" s="72"/>
      <c r="AK228" s="72"/>
      <c r="AL228" s="103"/>
      <c r="AM228" s="5"/>
    </row>
    <row r="229" spans="2:59" outlineLevel="2">
      <c r="B229" s="319"/>
      <c r="C229" s="53"/>
      <c r="D229" s="74"/>
      <c r="E229" s="74"/>
      <c r="F229" s="74"/>
      <c r="G229" s="74"/>
      <c r="H229" s="74"/>
      <c r="I229" s="74"/>
      <c r="J229" s="74"/>
      <c r="K229" s="74"/>
      <c r="L229" s="74"/>
      <c r="M229" s="74"/>
      <c r="N229" s="74"/>
      <c r="O229" s="74"/>
      <c r="P229" s="74"/>
      <c r="Q229" s="74"/>
      <c r="R229" s="74"/>
      <c r="S229" s="74"/>
      <c r="T229" s="73"/>
      <c r="U229" s="62"/>
      <c r="V229" s="72"/>
      <c r="W229" s="72"/>
      <c r="X229" s="72"/>
      <c r="Y229" s="72"/>
      <c r="Z229" s="72"/>
      <c r="AA229" s="72"/>
      <c r="AB229" s="72"/>
      <c r="AC229" s="72"/>
      <c r="AD229" s="72"/>
      <c r="AE229" s="72"/>
      <c r="AF229" s="72"/>
      <c r="AG229" s="72"/>
      <c r="AH229" s="72"/>
      <c r="AI229" s="72"/>
      <c r="AJ229" s="72"/>
      <c r="AK229" s="72"/>
      <c r="AL229" s="103"/>
      <c r="AM229" s="5"/>
    </row>
    <row r="230" spans="2:59" ht="15" outlineLevel="2" thickBot="1">
      <c r="B230" s="319"/>
      <c r="C230" s="75"/>
      <c r="D230" s="94"/>
      <c r="E230" s="94"/>
      <c r="F230" s="94"/>
      <c r="G230" s="94"/>
      <c r="H230" s="94"/>
      <c r="I230" s="94"/>
      <c r="J230" s="94"/>
      <c r="K230" s="94"/>
      <c r="L230" s="94"/>
      <c r="M230" s="94"/>
      <c r="N230" s="94"/>
      <c r="O230" s="94"/>
      <c r="P230" s="94"/>
      <c r="Q230" s="94"/>
      <c r="R230" s="94"/>
      <c r="S230" s="94"/>
      <c r="T230" s="78"/>
      <c r="U230" s="62"/>
      <c r="V230" s="72"/>
      <c r="W230" s="72"/>
      <c r="X230" s="72"/>
      <c r="Y230" s="72"/>
      <c r="Z230" s="72"/>
      <c r="AA230" s="72"/>
      <c r="AB230" s="72"/>
      <c r="AC230" s="72"/>
      <c r="AD230" s="72"/>
      <c r="AE230" s="72"/>
      <c r="AF230" s="72"/>
      <c r="AG230" s="72"/>
      <c r="AH230" s="72"/>
      <c r="AI230" s="72"/>
      <c r="AJ230" s="72"/>
      <c r="AK230" s="72"/>
      <c r="AL230" s="103"/>
      <c r="AM230" s="5"/>
    </row>
    <row r="231" spans="2:59" outlineLevel="1">
      <c r="B231" s="319"/>
      <c r="C231" s="44"/>
      <c r="D231" s="74"/>
      <c r="E231" s="74"/>
      <c r="F231" s="74"/>
      <c r="G231" s="74"/>
      <c r="H231" s="74"/>
      <c r="I231" s="74"/>
      <c r="J231" s="74"/>
      <c r="K231" s="74"/>
      <c r="L231" s="74"/>
      <c r="M231" s="74"/>
      <c r="N231" s="74"/>
      <c r="O231" s="74"/>
      <c r="P231" s="74"/>
      <c r="Q231" s="74"/>
      <c r="R231" s="74"/>
      <c r="S231" s="74"/>
      <c r="T231" s="72"/>
      <c r="U231" s="95"/>
      <c r="V231" s="96"/>
      <c r="W231" s="96"/>
      <c r="X231" s="96"/>
      <c r="Y231" s="96"/>
      <c r="Z231" s="96"/>
      <c r="AA231" s="96"/>
      <c r="AB231" s="96"/>
      <c r="AC231" s="96"/>
      <c r="AD231" s="96"/>
      <c r="AE231" s="96"/>
      <c r="AF231" s="96"/>
      <c r="AG231" s="96"/>
      <c r="AH231" s="96"/>
      <c r="AI231" s="96"/>
      <c r="AJ231" s="96"/>
      <c r="AK231" s="96"/>
      <c r="AL231" s="102"/>
      <c r="AM231" s="5"/>
    </row>
    <row r="232" spans="2:59" ht="42" customHeight="1" outlineLevel="1">
      <c r="B232" s="319"/>
      <c r="C232" s="44"/>
      <c r="D232" s="108"/>
      <c r="E232" s="311" t="s">
        <v>314</v>
      </c>
      <c r="F232" s="312"/>
      <c r="G232" s="312"/>
      <c r="H232" s="312"/>
      <c r="I232" s="312"/>
      <c r="J232" s="312"/>
      <c r="K232" s="312"/>
      <c r="L232" s="312"/>
      <c r="M232" s="312"/>
      <c r="N232" s="312"/>
      <c r="O232" s="312"/>
      <c r="P232" s="312"/>
      <c r="Q232" s="312"/>
      <c r="R232" s="312"/>
      <c r="S232" s="312"/>
      <c r="T232" s="55"/>
      <c r="U232" s="98"/>
      <c r="V232" s="106"/>
      <c r="W232" s="311" t="s">
        <v>315</v>
      </c>
      <c r="X232" s="312"/>
      <c r="Y232" s="312"/>
      <c r="Z232" s="312"/>
      <c r="AA232" s="312"/>
      <c r="AB232" s="312"/>
      <c r="AC232" s="312"/>
      <c r="AD232" s="312"/>
      <c r="AE232" s="312"/>
      <c r="AF232" s="312"/>
      <c r="AG232" s="312"/>
      <c r="AH232" s="312"/>
      <c r="AI232" s="312"/>
      <c r="AJ232" s="312"/>
      <c r="AK232" s="312"/>
      <c r="AL232" s="103"/>
      <c r="AM232" s="5"/>
    </row>
    <row r="233" spans="2:59" ht="14.45" customHeight="1" outlineLevel="2">
      <c r="B233" s="319"/>
      <c r="C233" s="44"/>
      <c r="D233" s="107" t="s">
        <v>74</v>
      </c>
      <c r="E233" s="248" t="s">
        <v>70</v>
      </c>
      <c r="F233" s="254">
        <v>0</v>
      </c>
      <c r="G233" s="254">
        <v>5</v>
      </c>
      <c r="H233" s="254">
        <v>10</v>
      </c>
      <c r="I233" s="254">
        <v>20</v>
      </c>
      <c r="J233" s="254">
        <v>30</v>
      </c>
      <c r="K233" s="254">
        <v>40</v>
      </c>
      <c r="L233" s="254">
        <v>50</v>
      </c>
      <c r="M233" s="254">
        <v>60</v>
      </c>
      <c r="N233" s="254">
        <v>70</v>
      </c>
      <c r="O233" s="254">
        <v>80</v>
      </c>
      <c r="P233" s="254">
        <v>90</v>
      </c>
      <c r="Q233" s="254">
        <v>95</v>
      </c>
      <c r="R233" s="254">
        <v>100</v>
      </c>
      <c r="S233" s="250" t="s">
        <v>71</v>
      </c>
      <c r="T233" s="61"/>
      <c r="U233" s="99"/>
      <c r="V233" s="107" t="s">
        <v>74</v>
      </c>
      <c r="W233" s="248" t="s">
        <v>70</v>
      </c>
      <c r="X233" s="254">
        <v>0</v>
      </c>
      <c r="Y233" s="254">
        <v>5</v>
      </c>
      <c r="Z233" s="254">
        <v>10</v>
      </c>
      <c r="AA233" s="254">
        <v>20</v>
      </c>
      <c r="AB233" s="254">
        <v>30</v>
      </c>
      <c r="AC233" s="254">
        <v>40</v>
      </c>
      <c r="AD233" s="254">
        <v>50</v>
      </c>
      <c r="AE233" s="254">
        <v>60</v>
      </c>
      <c r="AF233" s="254">
        <v>70</v>
      </c>
      <c r="AG233" s="254">
        <v>80</v>
      </c>
      <c r="AH233" s="254">
        <v>90</v>
      </c>
      <c r="AI233" s="254">
        <v>95</v>
      </c>
      <c r="AJ233" s="254">
        <v>100</v>
      </c>
      <c r="AK233" s="250" t="s">
        <v>71</v>
      </c>
      <c r="AL233" s="103"/>
      <c r="AM233" s="5"/>
    </row>
    <row r="234" spans="2:59" ht="14.45" customHeight="1" outlineLevel="2">
      <c r="B234" s="319"/>
      <c r="C234" s="44"/>
      <c r="D234" s="107" t="s">
        <v>76</v>
      </c>
      <c r="E234" s="268">
        <v>0</v>
      </c>
      <c r="F234" s="258">
        <v>0</v>
      </c>
      <c r="G234" s="258">
        <v>0</v>
      </c>
      <c r="H234" s="258">
        <v>0</v>
      </c>
      <c r="I234" s="258">
        <v>0</v>
      </c>
      <c r="J234" s="258">
        <v>0</v>
      </c>
      <c r="K234" s="258">
        <v>0</v>
      </c>
      <c r="L234" s="258">
        <v>0</v>
      </c>
      <c r="M234" s="258">
        <v>0</v>
      </c>
      <c r="N234" s="258">
        <v>0</v>
      </c>
      <c r="O234" s="258">
        <v>0</v>
      </c>
      <c r="P234" s="258">
        <v>0</v>
      </c>
      <c r="Q234" s="258">
        <v>0</v>
      </c>
      <c r="R234" s="258">
        <v>0</v>
      </c>
      <c r="S234" s="268">
        <v>0</v>
      </c>
      <c r="T234" s="68"/>
      <c r="U234" s="99"/>
      <c r="V234" s="107" t="s">
        <v>76</v>
      </c>
      <c r="W234" s="268">
        <v>0</v>
      </c>
      <c r="X234" s="258">
        <v>0</v>
      </c>
      <c r="Y234" s="258">
        <v>1.5806650109860598</v>
      </c>
      <c r="Z234" s="258">
        <v>2.1017502309478138</v>
      </c>
      <c r="AA234" s="258">
        <v>3.0223384623571379</v>
      </c>
      <c r="AB234" s="258">
        <v>3.7964192359413911</v>
      </c>
      <c r="AC234" s="258">
        <v>4.8144590524169093</v>
      </c>
      <c r="AD234" s="258">
        <v>6.1948995918981575</v>
      </c>
      <c r="AE234" s="258">
        <v>7.3462670090983826</v>
      </c>
      <c r="AF234" s="258">
        <v>8.990301513702299</v>
      </c>
      <c r="AG234" s="258">
        <v>11.315477933010079</v>
      </c>
      <c r="AH234" s="258">
        <v>15.219851950526195</v>
      </c>
      <c r="AI234" s="258">
        <v>15.281693469399702</v>
      </c>
      <c r="AJ234" s="258">
        <v>16.532954821991449</v>
      </c>
      <c r="AK234" s="268">
        <v>0</v>
      </c>
      <c r="AL234" s="103"/>
      <c r="AM234" s="5"/>
    </row>
    <row r="235" spans="2:59" outlineLevel="2">
      <c r="B235" s="319"/>
      <c r="C235" s="44"/>
      <c r="D235" s="255" t="s">
        <v>1</v>
      </c>
      <c r="E235" s="268">
        <v>0</v>
      </c>
      <c r="F235" s="258">
        <v>0.27187416717125401</v>
      </c>
      <c r="G235" s="258">
        <v>0.2935989559047979</v>
      </c>
      <c r="H235" s="258">
        <v>0.2876839974369691</v>
      </c>
      <c r="I235" s="258">
        <v>0.28048089730108944</v>
      </c>
      <c r="J235" s="258">
        <v>0.27142202475360672</v>
      </c>
      <c r="K235" s="258">
        <v>0.25591925916444941</v>
      </c>
      <c r="L235" s="258">
        <v>0.24201061728333798</v>
      </c>
      <c r="M235" s="258">
        <v>0.1968907744441751</v>
      </c>
      <c r="N235" s="258">
        <v>0.15142356896189585</v>
      </c>
      <c r="O235" s="258">
        <v>0.13825965070072441</v>
      </c>
      <c r="P235" s="258">
        <v>0.12626489537123281</v>
      </c>
      <c r="Q235" s="258">
        <v>8.8430557936233917E-2</v>
      </c>
      <c r="R235" s="258">
        <v>0</v>
      </c>
      <c r="S235" s="268">
        <v>0</v>
      </c>
      <c r="T235" s="68"/>
      <c r="U235" s="99"/>
      <c r="V235" s="255" t="s">
        <v>1</v>
      </c>
      <c r="W235" s="268">
        <v>0</v>
      </c>
      <c r="X235" s="258">
        <v>0</v>
      </c>
      <c r="Y235" s="258">
        <v>2.3961294390111245</v>
      </c>
      <c r="Z235" s="258">
        <v>3.205175450664087</v>
      </c>
      <c r="AA235" s="258">
        <v>4.577370862789766</v>
      </c>
      <c r="AB235" s="258">
        <v>5.7722508444855443</v>
      </c>
      <c r="AC235" s="258">
        <v>7.3708733309750656</v>
      </c>
      <c r="AD235" s="258">
        <v>9.8112518533227995</v>
      </c>
      <c r="AE235" s="258">
        <v>11.495983029407363</v>
      </c>
      <c r="AF235" s="258">
        <v>13.835977215676435</v>
      </c>
      <c r="AG235" s="258">
        <v>16.988355715429645</v>
      </c>
      <c r="AH235" s="258">
        <v>22.000993048659385</v>
      </c>
      <c r="AI235" s="258">
        <v>22.029129427341942</v>
      </c>
      <c r="AJ235" s="258">
        <v>24.060741476332339</v>
      </c>
      <c r="AK235" s="268">
        <v>0</v>
      </c>
      <c r="AL235" s="103"/>
      <c r="AM235" s="5"/>
    </row>
    <row r="236" spans="2:59" outlineLevel="2">
      <c r="B236" s="319"/>
      <c r="C236" s="44"/>
      <c r="D236" s="255" t="s">
        <v>2</v>
      </c>
      <c r="E236" s="268">
        <v>0</v>
      </c>
      <c r="F236" s="258">
        <v>0.54374833434250802</v>
      </c>
      <c r="G236" s="258">
        <v>0.5871979118095958</v>
      </c>
      <c r="H236" s="258">
        <v>0.57536799487393819</v>
      </c>
      <c r="I236" s="258">
        <v>0.56096179460217888</v>
      </c>
      <c r="J236" s="258">
        <v>0.54284404950721343</v>
      </c>
      <c r="K236" s="258">
        <v>0.51183851832889882</v>
      </c>
      <c r="L236" s="258">
        <v>0.48402123456667595</v>
      </c>
      <c r="M236" s="258">
        <v>0.39378154888835021</v>
      </c>
      <c r="N236" s="258">
        <v>0.3028471379237917</v>
      </c>
      <c r="O236" s="258">
        <v>0.27651930140144881</v>
      </c>
      <c r="P236" s="258">
        <v>0.25252979074246562</v>
      </c>
      <c r="Q236" s="258">
        <v>0.17686111587246783</v>
      </c>
      <c r="R236" s="258">
        <v>0</v>
      </c>
      <c r="S236" s="268">
        <v>0</v>
      </c>
      <c r="T236" s="68"/>
      <c r="U236" s="99"/>
      <c r="V236" s="255" t="s">
        <v>2</v>
      </c>
      <c r="W236" s="268">
        <v>0</v>
      </c>
      <c r="X236" s="258">
        <v>0</v>
      </c>
      <c r="Y236" s="258">
        <v>3.0400596013572034</v>
      </c>
      <c r="Z236" s="258">
        <v>4.1312524525969119</v>
      </c>
      <c r="AA236" s="258">
        <v>6.1360471818906719</v>
      </c>
      <c r="AB236" s="258">
        <v>8.5311005715748909</v>
      </c>
      <c r="AC236" s="258">
        <v>10.882008971966215</v>
      </c>
      <c r="AD236" s="258">
        <v>14.100743904014648</v>
      </c>
      <c r="AE236" s="258">
        <v>16.518682703262417</v>
      </c>
      <c r="AF236" s="258">
        <v>19.283350757354206</v>
      </c>
      <c r="AG236" s="258">
        <v>22.684862901995814</v>
      </c>
      <c r="AH236" s="258">
        <v>27.54534794661825</v>
      </c>
      <c r="AI236" s="258">
        <v>27.580574826562021</v>
      </c>
      <c r="AJ236" s="258">
        <v>30.124162775442922</v>
      </c>
      <c r="AK236" s="268">
        <v>0</v>
      </c>
      <c r="AL236" s="103"/>
      <c r="AM236" s="5"/>
    </row>
    <row r="237" spans="2:59" outlineLevel="2">
      <c r="B237" s="319"/>
      <c r="C237" s="44"/>
      <c r="D237" s="255" t="s">
        <v>3</v>
      </c>
      <c r="E237" s="268">
        <v>0</v>
      </c>
      <c r="F237" s="258">
        <v>1.087496668685016</v>
      </c>
      <c r="G237" s="258">
        <v>1.1743958236191916</v>
      </c>
      <c r="H237" s="258">
        <v>1.1507359897478764</v>
      </c>
      <c r="I237" s="258">
        <v>1.1219235892043578</v>
      </c>
      <c r="J237" s="258">
        <v>1.0856880990144269</v>
      </c>
      <c r="K237" s="258">
        <v>1.0236770366577976</v>
      </c>
      <c r="L237" s="258">
        <v>0.9680424691333519</v>
      </c>
      <c r="M237" s="258">
        <v>0.78756309777670042</v>
      </c>
      <c r="N237" s="258">
        <v>0.6056942758475834</v>
      </c>
      <c r="O237" s="258">
        <v>0.55303860280289763</v>
      </c>
      <c r="P237" s="258">
        <v>0.50505958148493124</v>
      </c>
      <c r="Q237" s="258">
        <v>0.35372223174493567</v>
      </c>
      <c r="R237" s="258">
        <v>0</v>
      </c>
      <c r="S237" s="268">
        <v>0</v>
      </c>
      <c r="T237" s="68"/>
      <c r="U237" s="99"/>
      <c r="V237" s="255" t="s">
        <v>3</v>
      </c>
      <c r="W237" s="268">
        <v>0</v>
      </c>
      <c r="X237" s="258">
        <v>0</v>
      </c>
      <c r="Y237" s="258">
        <v>3.9632909385770314</v>
      </c>
      <c r="Z237" s="258">
        <v>5.5333799802195189</v>
      </c>
      <c r="AA237" s="258">
        <v>8.4084559486551438</v>
      </c>
      <c r="AB237" s="258">
        <v>13.162212529572038</v>
      </c>
      <c r="AC237" s="258">
        <v>16.311549896155956</v>
      </c>
      <c r="AD237" s="258">
        <v>21.275119555539799</v>
      </c>
      <c r="AE237" s="258">
        <v>26.699411491560753</v>
      </c>
      <c r="AF237" s="258">
        <v>30.749614512916107</v>
      </c>
      <c r="AG237" s="258">
        <v>34.128913379397481</v>
      </c>
      <c r="AH237" s="258">
        <v>36.825565656048362</v>
      </c>
      <c r="AI237" s="258">
        <v>36.872660714812582</v>
      </c>
      <c r="AJ237" s="258">
        <v>40.273200987346947</v>
      </c>
      <c r="AK237" s="268">
        <v>0</v>
      </c>
      <c r="AL237" s="103"/>
      <c r="AM237" s="5"/>
      <c r="AP237" s="72"/>
      <c r="AQ237" s="72"/>
      <c r="AR237" s="72"/>
      <c r="AS237" s="72"/>
      <c r="AT237" s="72"/>
      <c r="AU237" s="72"/>
      <c r="AV237" s="72"/>
      <c r="AW237" s="72"/>
      <c r="AX237" s="72"/>
      <c r="AY237" s="72"/>
      <c r="AZ237" s="72"/>
      <c r="BA237" s="72"/>
      <c r="BB237" s="72"/>
      <c r="BC237" s="72"/>
      <c r="BD237" s="72"/>
      <c r="BE237" s="72"/>
      <c r="BF237" s="72"/>
      <c r="BG237" s="72"/>
    </row>
    <row r="238" spans="2:59" outlineLevel="2">
      <c r="B238" s="319"/>
      <c r="C238" s="44"/>
      <c r="D238" s="255" t="s">
        <v>4</v>
      </c>
      <c r="E238" s="268">
        <v>0</v>
      </c>
      <c r="F238" s="258">
        <v>2.6288082370936499</v>
      </c>
      <c r="G238" s="258">
        <v>2.8388697672716368</v>
      </c>
      <c r="H238" s="258">
        <v>2.7617366603540781</v>
      </c>
      <c r="I238" s="258">
        <v>2.6764855915428338</v>
      </c>
      <c r="J238" s="258">
        <v>2.5433070332934622</v>
      </c>
      <c r="K238" s="258">
        <v>2.3533769401956284</v>
      </c>
      <c r="L238" s="258">
        <v>2.0269165452402418</v>
      </c>
      <c r="M238" s="258">
        <v>1.6597615293568031</v>
      </c>
      <c r="N238" s="258">
        <v>1.2898287273507962</v>
      </c>
      <c r="O238" s="258">
        <v>1.1891652072887107</v>
      </c>
      <c r="P238" s="258">
        <v>1.0558834384012357</v>
      </c>
      <c r="Q238" s="258">
        <v>0.73949581393090469</v>
      </c>
      <c r="R238" s="258">
        <v>0</v>
      </c>
      <c r="S238" s="268">
        <v>0</v>
      </c>
      <c r="T238" s="68"/>
      <c r="U238" s="99"/>
      <c r="V238" s="255" t="s">
        <v>4</v>
      </c>
      <c r="W238" s="268">
        <v>0</v>
      </c>
      <c r="X238" s="258">
        <v>0</v>
      </c>
      <c r="Y238" s="258">
        <v>4.5044993797210999</v>
      </c>
      <c r="Z238" s="258">
        <v>7.6360502136485344</v>
      </c>
      <c r="AA238" s="258">
        <v>11.92887926897648</v>
      </c>
      <c r="AB238" s="258">
        <v>18.543938722479346</v>
      </c>
      <c r="AC238" s="258">
        <v>22.622768062018348</v>
      </c>
      <c r="AD238" s="258">
        <v>28.995494386371544</v>
      </c>
      <c r="AE238" s="258">
        <v>33.35379096920623</v>
      </c>
      <c r="AF238" s="258">
        <v>38.179491002930128</v>
      </c>
      <c r="AG238" s="258">
        <v>42.133624568126635</v>
      </c>
      <c r="AH238" s="258">
        <v>46.079394106450906</v>
      </c>
      <c r="AI238" s="258">
        <v>46.138323595641438</v>
      </c>
      <c r="AJ238" s="258">
        <v>50.39337935925149</v>
      </c>
      <c r="AK238" s="268">
        <v>0</v>
      </c>
      <c r="AL238" s="103"/>
      <c r="AM238" s="5"/>
      <c r="AP238" s="72"/>
      <c r="AQ238" s="72"/>
      <c r="AR238" s="72"/>
      <c r="AS238" s="72"/>
      <c r="AT238" s="72"/>
      <c r="AU238" s="72"/>
      <c r="AV238" s="72"/>
      <c r="AW238" s="72"/>
      <c r="AX238" s="72"/>
      <c r="AY238" s="72"/>
      <c r="AZ238" s="72"/>
      <c r="BA238" s="72"/>
      <c r="BB238" s="72"/>
      <c r="BC238" s="72"/>
      <c r="BD238" s="72"/>
      <c r="BE238" s="72"/>
      <c r="BF238" s="72"/>
      <c r="BG238" s="72"/>
    </row>
    <row r="239" spans="2:59" outlineLevel="2">
      <c r="B239" s="319"/>
      <c r="C239" s="44"/>
      <c r="D239" s="255" t="s">
        <v>5</v>
      </c>
      <c r="E239" s="268">
        <v>0</v>
      </c>
      <c r="F239" s="258">
        <v>5.5610435242449388</v>
      </c>
      <c r="G239" s="258">
        <v>6.0054126857554673</v>
      </c>
      <c r="H239" s="258">
        <v>5.6645457556446317</v>
      </c>
      <c r="I239" s="258">
        <v>5.3069654591795805</v>
      </c>
      <c r="J239" s="258">
        <v>4.8560391294269136</v>
      </c>
      <c r="K239" s="258">
        <v>4.3570064222286646</v>
      </c>
      <c r="L239" s="258">
        <v>3.8532209341173713</v>
      </c>
      <c r="M239" s="258">
        <v>3.1826752245139502</v>
      </c>
      <c r="N239" s="258">
        <v>2.507184693882623</v>
      </c>
      <c r="O239" s="258">
        <v>2.2212047098859067</v>
      </c>
      <c r="P239" s="258">
        <v>2.0396274572546811</v>
      </c>
      <c r="Q239" s="258">
        <v>1.4284682492057608</v>
      </c>
      <c r="R239" s="258">
        <v>0</v>
      </c>
      <c r="S239" s="268">
        <v>0</v>
      </c>
      <c r="T239" s="68"/>
      <c r="U239" s="99"/>
      <c r="V239" s="255" t="s">
        <v>5</v>
      </c>
      <c r="W239" s="268">
        <v>0</v>
      </c>
      <c r="X239" s="258">
        <v>0</v>
      </c>
      <c r="Y239" s="258">
        <v>5.3945119186998589</v>
      </c>
      <c r="Z239" s="258">
        <v>9.3215261511929786</v>
      </c>
      <c r="AA239" s="258">
        <v>14.732334633159816</v>
      </c>
      <c r="AB239" s="258">
        <v>23.00350867371256</v>
      </c>
      <c r="AC239" s="258">
        <v>27.774575475754176</v>
      </c>
      <c r="AD239" s="258">
        <v>35.053182846869262</v>
      </c>
      <c r="AE239" s="258">
        <v>40.124585398789478</v>
      </c>
      <c r="AF239" s="258">
        <v>45.806894036486142</v>
      </c>
      <c r="AG239" s="258">
        <v>51.197544067856782</v>
      </c>
      <c r="AH239" s="258">
        <v>56.35387976967651</v>
      </c>
      <c r="AI239" s="258">
        <v>56.401479769676513</v>
      </c>
      <c r="AJ239" s="258">
        <v>59.838479769676511</v>
      </c>
      <c r="AK239" s="268">
        <v>0</v>
      </c>
      <c r="AL239" s="103"/>
      <c r="AM239" s="5"/>
      <c r="AP239" s="72"/>
      <c r="AQ239" s="72"/>
      <c r="AR239" s="72"/>
      <c r="AS239" s="72"/>
      <c r="AT239" s="72"/>
      <c r="AU239" s="72"/>
      <c r="AV239" s="72"/>
      <c r="AW239" s="72"/>
      <c r="AX239" s="72"/>
      <c r="AY239" s="72"/>
      <c r="AZ239" s="72"/>
      <c r="BA239" s="72"/>
      <c r="BB239" s="72"/>
      <c r="BC239" s="72"/>
      <c r="BD239" s="72"/>
      <c r="BE239" s="72"/>
      <c r="BF239" s="72"/>
      <c r="BG239" s="72"/>
    </row>
    <row r="240" spans="2:59" outlineLevel="2">
      <c r="B240" s="319"/>
      <c r="C240" s="44"/>
      <c r="D240" s="255" t="s">
        <v>6</v>
      </c>
      <c r="E240" s="268">
        <v>0</v>
      </c>
      <c r="F240" s="258">
        <v>10.429035390980671</v>
      </c>
      <c r="G240" s="258">
        <v>11.262393679195643</v>
      </c>
      <c r="H240" s="258">
        <v>10.055167595297133</v>
      </c>
      <c r="I240" s="258">
        <v>8.4721188620189416</v>
      </c>
      <c r="J240" s="258">
        <v>7.6321488358462846</v>
      </c>
      <c r="K240" s="258">
        <v>7.2187755342239761</v>
      </c>
      <c r="L240" s="258">
        <v>6.7118268385109818</v>
      </c>
      <c r="M240" s="258">
        <v>5.6031955452172246</v>
      </c>
      <c r="N240" s="258">
        <v>4.4866780368993382</v>
      </c>
      <c r="O240" s="258">
        <v>3.8550933262095377</v>
      </c>
      <c r="P240" s="258">
        <v>3.6677032277006996</v>
      </c>
      <c r="Q240" s="258">
        <v>2.5109278253250595</v>
      </c>
      <c r="R240" s="258">
        <v>0</v>
      </c>
      <c r="S240" s="268">
        <v>0</v>
      </c>
      <c r="T240" s="68"/>
      <c r="U240" s="99"/>
      <c r="V240" s="255" t="s">
        <v>6</v>
      </c>
      <c r="W240" s="268">
        <v>0</v>
      </c>
      <c r="X240" s="258">
        <v>0</v>
      </c>
      <c r="Y240" s="258">
        <v>6.4285060918834462</v>
      </c>
      <c r="Z240" s="258">
        <v>11.354265956810497</v>
      </c>
      <c r="AA240" s="258">
        <v>18.038251617099132</v>
      </c>
      <c r="AB240" s="258">
        <v>28.159700240584773</v>
      </c>
      <c r="AC240" s="258">
        <v>33.683009246087224</v>
      </c>
      <c r="AD240" s="258">
        <v>41.919410708719759</v>
      </c>
      <c r="AE240" s="258">
        <v>47.752126657590289</v>
      </c>
      <c r="AF240" s="258">
        <v>54.325821047037522</v>
      </c>
      <c r="AG240" s="258">
        <v>59.230305257302042</v>
      </c>
      <c r="AH240" s="258">
        <v>62.629879752592075</v>
      </c>
      <c r="AI240" s="258">
        <v>62.67747975259207</v>
      </c>
      <c r="AJ240" s="258">
        <v>66.114479752592075</v>
      </c>
      <c r="AK240" s="268">
        <v>0</v>
      </c>
      <c r="AL240" s="103"/>
      <c r="AM240" s="5"/>
      <c r="AP240" s="72"/>
      <c r="AQ240" s="72"/>
      <c r="AR240" s="72"/>
      <c r="AS240" s="72"/>
      <c r="AT240" s="72"/>
      <c r="AU240" s="72"/>
      <c r="AV240" s="72"/>
      <c r="AW240" s="72"/>
      <c r="AX240" s="72"/>
      <c r="AY240" s="72"/>
      <c r="AZ240" s="72"/>
      <c r="BA240" s="72"/>
      <c r="BB240" s="72"/>
      <c r="BC240" s="72"/>
      <c r="BD240" s="72"/>
      <c r="BE240" s="72"/>
      <c r="BF240" s="72"/>
      <c r="BG240" s="72"/>
    </row>
    <row r="241" spans="2:59" outlineLevel="2">
      <c r="B241" s="319"/>
      <c r="C241" s="44"/>
      <c r="D241" s="255" t="s">
        <v>7</v>
      </c>
      <c r="E241" s="268">
        <v>0</v>
      </c>
      <c r="F241" s="258">
        <v>17.54135757380492</v>
      </c>
      <c r="G241" s="258">
        <v>17.443405801662006</v>
      </c>
      <c r="H241" s="258">
        <v>14.914173342871543</v>
      </c>
      <c r="I241" s="258">
        <v>12.114577851232553</v>
      </c>
      <c r="J241" s="258">
        <v>10.969794265496782</v>
      </c>
      <c r="K241" s="258">
        <v>10.386019550209419</v>
      </c>
      <c r="L241" s="258">
        <v>9.76813458246707</v>
      </c>
      <c r="M241" s="258">
        <v>8.6501948735409382</v>
      </c>
      <c r="N241" s="258">
        <v>7.4486481542991214</v>
      </c>
      <c r="O241" s="257">
        <v>7.0473708178750556</v>
      </c>
      <c r="P241" s="258">
        <v>6.2393014406496334</v>
      </c>
      <c r="Q241" s="258">
        <v>3.6711999919541785</v>
      </c>
      <c r="R241" s="258">
        <v>0</v>
      </c>
      <c r="S241" s="268">
        <v>0</v>
      </c>
      <c r="T241" s="68"/>
      <c r="U241" s="99"/>
      <c r="V241" s="255" t="s">
        <v>7</v>
      </c>
      <c r="W241" s="268">
        <v>0</v>
      </c>
      <c r="X241" s="258">
        <v>0</v>
      </c>
      <c r="Y241" s="258">
        <v>7.147195784007943</v>
      </c>
      <c r="Z241" s="258">
        <v>13.036464329139646</v>
      </c>
      <c r="AA241" s="258">
        <v>20.851409062368866</v>
      </c>
      <c r="AB241" s="258">
        <v>33.006328844826484</v>
      </c>
      <c r="AC241" s="258">
        <v>39.087769149319811</v>
      </c>
      <c r="AD241" s="258">
        <v>47.97762326511949</v>
      </c>
      <c r="AE241" s="258">
        <v>54.693474042045729</v>
      </c>
      <c r="AF241" s="258">
        <v>61.526817960020459</v>
      </c>
      <c r="AG241" s="258">
        <v>64.467583728420649</v>
      </c>
      <c r="AH241" s="258">
        <v>67.418149496820817</v>
      </c>
      <c r="AI241" s="258">
        <v>67.465749496820806</v>
      </c>
      <c r="AJ241" s="258">
        <v>70.902749496820817</v>
      </c>
      <c r="AK241" s="268">
        <v>0</v>
      </c>
      <c r="AL241" s="103"/>
      <c r="AM241" s="5"/>
      <c r="AP241" s="72"/>
      <c r="AQ241" s="72"/>
      <c r="AR241" s="72"/>
      <c r="AS241" s="72"/>
      <c r="AT241" s="72"/>
      <c r="AU241" s="72"/>
      <c r="AV241" s="72"/>
      <c r="AW241" s="72"/>
      <c r="AX241" s="72"/>
      <c r="AY241" s="72"/>
      <c r="AZ241" s="72"/>
      <c r="BA241" s="72"/>
      <c r="BB241" s="72"/>
      <c r="BC241" s="72"/>
      <c r="BD241" s="72"/>
      <c r="BE241" s="72"/>
      <c r="BF241" s="72"/>
      <c r="BG241" s="72"/>
    </row>
    <row r="242" spans="2:59" outlineLevel="2">
      <c r="B242" s="319"/>
      <c r="C242" s="44"/>
      <c r="D242" s="255" t="s">
        <v>8</v>
      </c>
      <c r="E242" s="268">
        <v>0</v>
      </c>
      <c r="F242" s="258">
        <v>25.560562809671495</v>
      </c>
      <c r="G242" s="258">
        <v>23.185652368122433</v>
      </c>
      <c r="H242" s="258">
        <v>20.092481046970715</v>
      </c>
      <c r="I242" s="258">
        <v>16.58431225144955</v>
      </c>
      <c r="J242" s="258">
        <v>15.101926441013305</v>
      </c>
      <c r="K242" s="258">
        <v>14.301647400374634</v>
      </c>
      <c r="L242" s="258">
        <v>13.448643867527901</v>
      </c>
      <c r="M242" s="258">
        <v>11.962392074978874</v>
      </c>
      <c r="N242" s="258">
        <v>11.551498000325664</v>
      </c>
      <c r="O242" s="258">
        <v>10.880290265244867</v>
      </c>
      <c r="P242" s="258">
        <v>8.7178530577535049</v>
      </c>
      <c r="Q242" s="258">
        <v>5.1239068366291782</v>
      </c>
      <c r="R242" s="258">
        <v>0</v>
      </c>
      <c r="S242" s="268">
        <v>0</v>
      </c>
      <c r="T242" s="68"/>
      <c r="U242" s="99"/>
      <c r="V242" s="255" t="s">
        <v>8</v>
      </c>
      <c r="W242" s="268">
        <v>0</v>
      </c>
      <c r="X242" s="258">
        <v>0</v>
      </c>
      <c r="Y242" s="258">
        <v>9.8754778652759612</v>
      </c>
      <c r="Z242" s="258">
        <v>14.837676192672351</v>
      </c>
      <c r="AA242" s="258">
        <v>23.843614844925096</v>
      </c>
      <c r="AB242" s="258">
        <v>38.189834826817297</v>
      </c>
      <c r="AC242" s="258">
        <v>44.756058782055973</v>
      </c>
      <c r="AD242" s="258">
        <v>54.182935651217321</v>
      </c>
      <c r="AE242" s="258">
        <v>61.796530888662609</v>
      </c>
      <c r="AF242" s="258">
        <v>66.092311977834115</v>
      </c>
      <c r="AG242" s="258">
        <v>68.605314143570624</v>
      </c>
      <c r="AH242" s="258">
        <v>71.128116309307117</v>
      </c>
      <c r="AI242" s="258">
        <v>71.17571630930712</v>
      </c>
      <c r="AJ242" s="258">
        <v>74.612716309307118</v>
      </c>
      <c r="AK242" s="268">
        <v>0</v>
      </c>
      <c r="AL242" s="103"/>
      <c r="AM242" s="5"/>
      <c r="AP242" s="72"/>
      <c r="AQ242" s="72"/>
      <c r="AR242" s="72"/>
      <c r="AS242" s="72"/>
      <c r="AT242" s="72"/>
      <c r="AU242" s="72"/>
      <c r="AV242" s="72"/>
      <c r="AW242" s="72"/>
      <c r="AX242" s="72"/>
      <c r="AY242" s="72"/>
      <c r="AZ242" s="72"/>
      <c r="BA242" s="72"/>
      <c r="BB242" s="72"/>
      <c r="BC242" s="72"/>
      <c r="BD242" s="72"/>
      <c r="BE242" s="72"/>
      <c r="BF242" s="72"/>
      <c r="BG242" s="72"/>
    </row>
    <row r="243" spans="2:59" outlineLevel="2">
      <c r="B243" s="319"/>
      <c r="C243" s="44"/>
      <c r="D243" s="255" t="s">
        <v>9</v>
      </c>
      <c r="E243" s="268">
        <v>0</v>
      </c>
      <c r="F243" s="258">
        <v>34.006503107659867</v>
      </c>
      <c r="G243" s="258">
        <v>31.477164936854173</v>
      </c>
      <c r="H243" s="258">
        <v>27.695399269831587</v>
      </c>
      <c r="I243" s="258">
        <v>23.275094262081016</v>
      </c>
      <c r="J243" s="258">
        <v>21.32328602865833</v>
      </c>
      <c r="K243" s="258">
        <v>20.184313806417734</v>
      </c>
      <c r="L243" s="258">
        <v>18.9522754674453</v>
      </c>
      <c r="M243" s="258">
        <v>16.907333058504133</v>
      </c>
      <c r="N243" s="258">
        <v>16.83853631765145</v>
      </c>
      <c r="O243" s="258">
        <v>15.979820964795065</v>
      </c>
      <c r="P243" s="258">
        <v>11.730838265748348</v>
      </c>
      <c r="Q243" s="258">
        <v>6.8552797439642168</v>
      </c>
      <c r="R243" s="258">
        <v>0</v>
      </c>
      <c r="S243" s="268">
        <v>0</v>
      </c>
      <c r="T243" s="68"/>
      <c r="U243" s="99"/>
      <c r="V243" s="255" t="s">
        <v>9</v>
      </c>
      <c r="W243" s="268">
        <v>0</v>
      </c>
      <c r="X243" s="258">
        <v>0</v>
      </c>
      <c r="Y243" s="258">
        <v>11.365698820676382</v>
      </c>
      <c r="Z243" s="258">
        <v>16.728221603373139</v>
      </c>
      <c r="AA243" s="258">
        <v>26.95689008278022</v>
      </c>
      <c r="AB243" s="258">
        <v>43.57677909540589</v>
      </c>
      <c r="AC243" s="258">
        <v>50.521506536087514</v>
      </c>
      <c r="AD243" s="258">
        <v>60.343832584023282</v>
      </c>
      <c r="AE243" s="258">
        <v>67.125742861752641</v>
      </c>
      <c r="AF243" s="258">
        <v>69.795022382821088</v>
      </c>
      <c r="AG243" s="258">
        <v>71.914101903889517</v>
      </c>
      <c r="AH243" s="258">
        <v>74.042981424957958</v>
      </c>
      <c r="AI243" s="258">
        <v>74.090581424957961</v>
      </c>
      <c r="AJ243" s="258">
        <v>77.527581424957958</v>
      </c>
      <c r="AK243" s="268">
        <v>0</v>
      </c>
      <c r="AL243" s="103"/>
      <c r="AM243" s="5"/>
      <c r="AP243" s="72"/>
      <c r="AQ243" s="72"/>
      <c r="AR243" s="72"/>
      <c r="AS243" s="72"/>
      <c r="AT243" s="72"/>
      <c r="AU243" s="72"/>
      <c r="AV243" s="72"/>
      <c r="AW243" s="72"/>
      <c r="AX243" s="72"/>
      <c r="AY243" s="72"/>
      <c r="AZ243" s="72"/>
      <c r="BA243" s="72"/>
      <c r="BB243" s="72"/>
      <c r="BC243" s="72"/>
      <c r="BD243" s="72"/>
      <c r="BE243" s="72"/>
      <c r="BF243" s="72"/>
      <c r="BG243" s="72"/>
    </row>
    <row r="244" spans="2:59" outlineLevel="2">
      <c r="B244" s="319"/>
      <c r="C244" s="44"/>
      <c r="D244" s="255" t="s">
        <v>10</v>
      </c>
      <c r="E244" s="268">
        <v>0</v>
      </c>
      <c r="F244" s="258">
        <v>40.694041878058528</v>
      </c>
      <c r="G244" s="258">
        <v>38.514987080294226</v>
      </c>
      <c r="H244" s="258">
        <v>34.45901153010962</v>
      </c>
      <c r="I244" s="258">
        <v>29.537230146260892</v>
      </c>
      <c r="J244" s="258">
        <v>27.234539759685077</v>
      </c>
      <c r="K244" s="258">
        <v>25.752512019607391</v>
      </c>
      <c r="L244" s="258">
        <v>24.11606454414822</v>
      </c>
      <c r="M244" s="258">
        <v>21.548005473251944</v>
      </c>
      <c r="N244" s="258">
        <v>23.201077629709246</v>
      </c>
      <c r="O244" s="258">
        <v>21.047200981954784</v>
      </c>
      <c r="P244" s="258">
        <v>15.251779496856674</v>
      </c>
      <c r="Q244" s="258">
        <v>8.825004075543994</v>
      </c>
      <c r="R244" s="258">
        <v>0</v>
      </c>
      <c r="S244" s="268">
        <v>0</v>
      </c>
      <c r="T244" s="68"/>
      <c r="U244" s="99"/>
      <c r="V244" s="255" t="s">
        <v>10</v>
      </c>
      <c r="W244" s="268">
        <v>0</v>
      </c>
      <c r="X244" s="258">
        <v>0</v>
      </c>
      <c r="Y244" s="258">
        <v>12.243209672495485</v>
      </c>
      <c r="Z244" s="258">
        <v>18.660094219392679</v>
      </c>
      <c r="AA244" s="258">
        <v>30.10151407089343</v>
      </c>
      <c r="AB244" s="258">
        <v>48.973429570858009</v>
      </c>
      <c r="AC244" s="258">
        <v>56.164267847905016</v>
      </c>
      <c r="AD244" s="258">
        <v>66.228403745213441</v>
      </c>
      <c r="AE244" s="258">
        <v>70.511606962630239</v>
      </c>
      <c r="AF244" s="258">
        <v>72.825327661261525</v>
      </c>
      <c r="AG244" s="258">
        <v>74.588848359892822</v>
      </c>
      <c r="AH244" s="258">
        <v>76.362169058524117</v>
      </c>
      <c r="AI244" s="258">
        <v>76.40976905852412</v>
      </c>
      <c r="AJ244" s="258">
        <v>79.846769058524117</v>
      </c>
      <c r="AK244" s="268">
        <v>0</v>
      </c>
      <c r="AL244" s="103"/>
      <c r="AM244" s="5"/>
      <c r="AP244" s="72"/>
      <c r="AQ244" s="72"/>
      <c r="AR244" s="72"/>
      <c r="AS244" s="72"/>
      <c r="AT244" s="72"/>
      <c r="AU244" s="72"/>
      <c r="AV244" s="72"/>
      <c r="AW244" s="72"/>
      <c r="AX244" s="72"/>
      <c r="AY244" s="72"/>
      <c r="AZ244" s="72"/>
      <c r="BA244" s="72"/>
      <c r="BB244" s="72"/>
      <c r="BC244" s="72"/>
      <c r="BD244" s="72"/>
      <c r="BE244" s="72"/>
      <c r="BF244" s="72"/>
      <c r="BG244" s="72"/>
    </row>
    <row r="245" spans="2:59" outlineLevel="2">
      <c r="B245" s="319"/>
      <c r="C245" s="44"/>
      <c r="D245" s="255" t="s">
        <v>11</v>
      </c>
      <c r="E245" s="268">
        <v>0</v>
      </c>
      <c r="F245" s="258">
        <v>46.899632937513559</v>
      </c>
      <c r="G245" s="258">
        <v>45.468381826381631</v>
      </c>
      <c r="H245" s="258">
        <v>41.421708043892423</v>
      </c>
      <c r="I245" s="258">
        <v>36.270218115041288</v>
      </c>
      <c r="J245" s="258">
        <v>33.668751628704626</v>
      </c>
      <c r="K245" s="258">
        <v>31.785366683622769</v>
      </c>
      <c r="L245" s="258">
        <v>29.654562433968408</v>
      </c>
      <c r="M245" s="258">
        <v>26.506301722035637</v>
      </c>
      <c r="N245" s="258">
        <v>30.370160800385207</v>
      </c>
      <c r="O245" s="258">
        <v>26.622931148087357</v>
      </c>
      <c r="P245" s="258">
        <v>19.216492790811323</v>
      </c>
      <c r="Q245" s="258">
        <v>10.968527056405652</v>
      </c>
      <c r="R245" s="258">
        <v>0</v>
      </c>
      <c r="S245" s="268">
        <v>0</v>
      </c>
      <c r="T245" s="68"/>
      <c r="U245" s="99"/>
      <c r="V245" s="255" t="s">
        <v>11</v>
      </c>
      <c r="W245" s="268">
        <v>0</v>
      </c>
      <c r="X245" s="258">
        <v>0</v>
      </c>
      <c r="Y245" s="258">
        <v>14.27451573368611</v>
      </c>
      <c r="Z245" s="258">
        <v>22.483851961889872</v>
      </c>
      <c r="AA245" s="258">
        <v>35.809417060508359</v>
      </c>
      <c r="AB245" s="258">
        <v>57.385852608005806</v>
      </c>
      <c r="AC245" s="258">
        <v>65.161962566552504</v>
      </c>
      <c r="AD245" s="258">
        <v>71.416396622651831</v>
      </c>
      <c r="AE245" s="258">
        <v>73.329060952651773</v>
      </c>
      <c r="AF245" s="258">
        <v>75.325725282651703</v>
      </c>
      <c r="AG245" s="258">
        <v>76.772189612651658</v>
      </c>
      <c r="AH245" s="258">
        <v>78.228453942651598</v>
      </c>
      <c r="AI245" s="258">
        <v>78.276053942651586</v>
      </c>
      <c r="AJ245" s="258">
        <v>81.713053942651584</v>
      </c>
      <c r="AK245" s="268">
        <v>0</v>
      </c>
      <c r="AL245" s="103"/>
      <c r="AM245" s="5"/>
      <c r="AP245" s="72"/>
      <c r="AQ245" s="72"/>
      <c r="AR245" s="72"/>
      <c r="AS245" s="72"/>
      <c r="AT245" s="72"/>
      <c r="AU245" s="72"/>
      <c r="AV245" s="72"/>
      <c r="AW245" s="72"/>
      <c r="AX245" s="72"/>
      <c r="AY245" s="72"/>
      <c r="AZ245" s="72"/>
      <c r="BA245" s="72"/>
      <c r="BB245" s="72"/>
      <c r="BC245" s="72"/>
      <c r="BD245" s="72"/>
      <c r="BE245" s="72"/>
      <c r="BF245" s="72"/>
      <c r="BG245" s="72"/>
    </row>
    <row r="246" spans="2:59" outlineLevel="2">
      <c r="B246" s="319"/>
      <c r="C246" s="44"/>
      <c r="D246" s="255" t="s">
        <v>12</v>
      </c>
      <c r="E246" s="268">
        <v>0</v>
      </c>
      <c r="F246" s="258">
        <v>58.766974955379673</v>
      </c>
      <c r="G246" s="258">
        <v>58.451623152438913</v>
      </c>
      <c r="H246" s="258">
        <v>54.284311372413235</v>
      </c>
      <c r="I246" s="258">
        <v>48.623050764137346</v>
      </c>
      <c r="J246" s="258">
        <v>45.45336394017464</v>
      </c>
      <c r="K246" s="258">
        <v>42.820575070933657</v>
      </c>
      <c r="L246" s="258">
        <v>39.763107669606107</v>
      </c>
      <c r="M246" s="258">
        <v>35.515402779046362</v>
      </c>
      <c r="N246" s="258">
        <v>37.940988084507197</v>
      </c>
      <c r="O246" s="258">
        <v>36.377113625457767</v>
      </c>
      <c r="P246" s="258">
        <v>23.526577443896347</v>
      </c>
      <c r="Q246" s="258">
        <v>13.202709881459374</v>
      </c>
      <c r="R246" s="258">
        <v>0</v>
      </c>
      <c r="S246" s="268">
        <v>0</v>
      </c>
      <c r="T246" s="68"/>
      <c r="U246" s="99"/>
      <c r="V246" s="255" t="s">
        <v>12</v>
      </c>
      <c r="W246" s="268">
        <v>0</v>
      </c>
      <c r="X246" s="258">
        <v>0</v>
      </c>
      <c r="Y246" s="258">
        <v>16.578350917964311</v>
      </c>
      <c r="Z246" s="258">
        <v>27.027296265512589</v>
      </c>
      <c r="AA246" s="258">
        <v>42.351358188201793</v>
      </c>
      <c r="AB246" s="258">
        <v>66.348832078889174</v>
      </c>
      <c r="AC246" s="258">
        <v>70.242457072272131</v>
      </c>
      <c r="AD246" s="258">
        <v>74.056282065655111</v>
      </c>
      <c r="AE246" s="258">
        <v>75.68827036024021</v>
      </c>
      <c r="AF246" s="258">
        <v>77.404258654825298</v>
      </c>
      <c r="AG246" s="258">
        <v>78.570046949410411</v>
      </c>
      <c r="AH246" s="258">
        <v>79.74563524399548</v>
      </c>
      <c r="AI246" s="258">
        <v>79.793235243995497</v>
      </c>
      <c r="AJ246" s="258">
        <v>83.23023524399548</v>
      </c>
      <c r="AK246" s="268">
        <v>0</v>
      </c>
      <c r="AL246" s="103"/>
      <c r="AM246" s="5"/>
      <c r="AP246" s="72"/>
      <c r="AQ246" s="72"/>
      <c r="AR246" s="72"/>
      <c r="AS246" s="72"/>
      <c r="AT246" s="72"/>
      <c r="AU246" s="72"/>
      <c r="AV246" s="72"/>
      <c r="AW246" s="72"/>
      <c r="AX246" s="72"/>
      <c r="AY246" s="72"/>
      <c r="AZ246" s="72"/>
      <c r="BA246" s="72"/>
      <c r="BB246" s="72"/>
      <c r="BC246" s="72"/>
      <c r="BD246" s="72"/>
      <c r="BE246" s="72"/>
      <c r="BF246" s="72"/>
      <c r="BG246" s="72"/>
    </row>
    <row r="247" spans="2:59" outlineLevel="2">
      <c r="B247" s="319"/>
      <c r="C247" s="44"/>
      <c r="D247" s="255" t="s">
        <v>13</v>
      </c>
      <c r="E247" s="268">
        <v>0</v>
      </c>
      <c r="F247" s="258">
        <v>58.766974955379673</v>
      </c>
      <c r="G247" s="258">
        <v>58.451623152438913</v>
      </c>
      <c r="H247" s="258">
        <v>54.284311372413235</v>
      </c>
      <c r="I247" s="258">
        <v>48.623050764137346</v>
      </c>
      <c r="J247" s="258">
        <v>45.45336394017464</v>
      </c>
      <c r="K247" s="258">
        <v>42.820575070933657</v>
      </c>
      <c r="L247" s="258">
        <v>39.763107669606107</v>
      </c>
      <c r="M247" s="258">
        <v>35.515402779046362</v>
      </c>
      <c r="N247" s="258">
        <v>37.940988084507197</v>
      </c>
      <c r="O247" s="258">
        <v>36.377113625457767</v>
      </c>
      <c r="P247" s="258">
        <v>23.526577443896347</v>
      </c>
      <c r="Q247" s="258">
        <v>13.202709881459374</v>
      </c>
      <c r="R247" s="258">
        <v>0</v>
      </c>
      <c r="S247" s="268">
        <v>0</v>
      </c>
      <c r="T247" s="68"/>
      <c r="U247" s="99"/>
      <c r="V247" s="255" t="s">
        <v>13</v>
      </c>
      <c r="W247" s="268">
        <v>0</v>
      </c>
      <c r="X247" s="258">
        <v>0</v>
      </c>
      <c r="Y247" s="258">
        <v>16.929105316896418</v>
      </c>
      <c r="Z247" s="258">
        <v>27.736283418427394</v>
      </c>
      <c r="AA247" s="258">
        <v>43.699216855632621</v>
      </c>
      <c r="AB247" s="258">
        <v>67.58676242890219</v>
      </c>
      <c r="AC247" s="258">
        <v>70.552958188614454</v>
      </c>
      <c r="AD247" s="258">
        <v>73.443067633704942</v>
      </c>
      <c r="AE247" s="258">
        <v>74.723157937088914</v>
      </c>
      <c r="AF247" s="258">
        <v>76.0833390979695</v>
      </c>
      <c r="AG247" s="258">
        <v>76.918925142247176</v>
      </c>
      <c r="AH247" s="258">
        <v>77.763855119899446</v>
      </c>
      <c r="AI247" s="258">
        <v>77.809239939147531</v>
      </c>
      <c r="AJ247" s="258">
        <v>81.086290858384643</v>
      </c>
      <c r="AK247" s="268">
        <v>0</v>
      </c>
      <c r="AL247" s="103"/>
      <c r="AM247" s="5"/>
      <c r="AP247" s="72"/>
      <c r="AQ247" s="72"/>
      <c r="AR247" s="72"/>
      <c r="AS247" s="72"/>
      <c r="AT247" s="72"/>
      <c r="AU247" s="72"/>
      <c r="AV247" s="72"/>
      <c r="AW247" s="72"/>
      <c r="AX247" s="72"/>
      <c r="AY247" s="72"/>
      <c r="AZ247" s="72"/>
      <c r="BA247" s="72"/>
      <c r="BB247" s="72"/>
      <c r="BC247" s="72"/>
      <c r="BD247" s="72"/>
      <c r="BE247" s="72"/>
      <c r="BF247" s="72"/>
      <c r="BG247" s="72"/>
    </row>
    <row r="248" spans="2:59" outlineLevel="2">
      <c r="B248" s="319"/>
      <c r="C248" s="44"/>
      <c r="D248" s="255" t="s">
        <v>14</v>
      </c>
      <c r="E248" s="268">
        <v>0</v>
      </c>
      <c r="F248" s="258">
        <v>58.766974955379673</v>
      </c>
      <c r="G248" s="258">
        <v>58.451623152438913</v>
      </c>
      <c r="H248" s="258">
        <v>54.284311372413235</v>
      </c>
      <c r="I248" s="258">
        <v>48.623050764137346</v>
      </c>
      <c r="J248" s="258">
        <v>45.45336394017464</v>
      </c>
      <c r="K248" s="258">
        <v>42.820575070933657</v>
      </c>
      <c r="L248" s="258">
        <v>39.763107669606107</v>
      </c>
      <c r="M248" s="258">
        <v>35.515402779046362</v>
      </c>
      <c r="N248" s="258">
        <v>37.940988084507197</v>
      </c>
      <c r="O248" s="258">
        <v>36.377113625457767</v>
      </c>
      <c r="P248" s="258">
        <v>23.526577443896347</v>
      </c>
      <c r="Q248" s="258">
        <v>13.202709881459374</v>
      </c>
      <c r="R248" s="258">
        <v>0</v>
      </c>
      <c r="S248" s="268">
        <v>0</v>
      </c>
      <c r="T248" s="68"/>
      <c r="U248" s="99"/>
      <c r="V248" s="255" t="s">
        <v>14</v>
      </c>
      <c r="W248" s="268">
        <v>0</v>
      </c>
      <c r="X248" s="258">
        <v>0</v>
      </c>
      <c r="Y248" s="258">
        <v>17.221598268619804</v>
      </c>
      <c r="Z248" s="258">
        <v>28.320449589552723</v>
      </c>
      <c r="AA248" s="258">
        <v>44.83136962777089</v>
      </c>
      <c r="AB248" s="258">
        <v>67.51388052626929</v>
      </c>
      <c r="AC248" s="258">
        <v>69.758007553343774</v>
      </c>
      <c r="AD248" s="258">
        <v>71.929952764526348</v>
      </c>
      <c r="AE248" s="258">
        <v>72.926269796487574</v>
      </c>
      <c r="AF248" s="258">
        <v>73.998567687282375</v>
      </c>
      <c r="AG248" s="258">
        <v>74.573190952717127</v>
      </c>
      <c r="AH248" s="258">
        <v>75.156678651682469</v>
      </c>
      <c r="AI248" s="258">
        <v>75.199734471688174</v>
      </c>
      <c r="AJ248" s="258">
        <v>78.308617945629493</v>
      </c>
      <c r="AK248" s="268">
        <v>0</v>
      </c>
      <c r="AL248" s="103"/>
      <c r="AM248" s="5"/>
      <c r="AP248" s="72"/>
      <c r="AQ248" s="72"/>
      <c r="AR248" s="72"/>
      <c r="AS248" s="72"/>
      <c r="AT248" s="72"/>
      <c r="AU248" s="72"/>
      <c r="AV248" s="72"/>
      <c r="AW248" s="72"/>
      <c r="AX248" s="72"/>
      <c r="AY248" s="72"/>
      <c r="AZ248" s="72"/>
      <c r="BA248" s="72"/>
      <c r="BB248" s="72"/>
      <c r="BC248" s="72"/>
      <c r="BD248" s="72"/>
      <c r="BE248" s="72"/>
      <c r="BF248" s="72"/>
      <c r="BG248" s="72"/>
    </row>
    <row r="249" spans="2:59" outlineLevel="2">
      <c r="B249" s="319"/>
      <c r="C249" s="44"/>
      <c r="D249" s="255" t="s">
        <v>15</v>
      </c>
      <c r="E249" s="268">
        <v>0</v>
      </c>
      <c r="F249" s="258">
        <v>47.013579964303744</v>
      </c>
      <c r="G249" s="258">
        <v>46.76129852195114</v>
      </c>
      <c r="H249" s="258">
        <v>43.427449097930591</v>
      </c>
      <c r="I249" s="258">
        <v>38.89844061130988</v>
      </c>
      <c r="J249" s="258">
        <v>36.36269115213971</v>
      </c>
      <c r="K249" s="258">
        <v>34.256460056746924</v>
      </c>
      <c r="L249" s="258">
        <v>31.810486135684886</v>
      </c>
      <c r="M249" s="258">
        <v>28.412322223237091</v>
      </c>
      <c r="N249" s="258">
        <v>36.507847104943082</v>
      </c>
      <c r="O249" s="258">
        <v>29.211543634404578</v>
      </c>
      <c r="P249" s="258">
        <v>18.821261955117077</v>
      </c>
      <c r="Q249" s="258">
        <v>10.562167905167499</v>
      </c>
      <c r="R249" s="258">
        <v>0</v>
      </c>
      <c r="S249" s="268">
        <v>0</v>
      </c>
      <c r="T249" s="68"/>
      <c r="U249" s="99"/>
      <c r="V249" s="255" t="s">
        <v>15</v>
      </c>
      <c r="W249" s="268">
        <v>0</v>
      </c>
      <c r="X249" s="258">
        <v>0</v>
      </c>
      <c r="Y249" s="258">
        <v>14.236829292970867</v>
      </c>
      <c r="Z249" s="258">
        <v>23.517912626266444</v>
      </c>
      <c r="AA249" s="258">
        <v>37.606718442809573</v>
      </c>
      <c r="AB249" s="258">
        <v>63.377200167003622</v>
      </c>
      <c r="AC249" s="258">
        <v>67.996961193176119</v>
      </c>
      <c r="AD249" s="258">
        <v>69.611849238302952</v>
      </c>
      <c r="AE249" s="258">
        <v>70.381666328336152</v>
      </c>
      <c r="AF249" s="258">
        <v>71.223118859064812</v>
      </c>
      <c r="AG249" s="258">
        <v>71.595359253238044</v>
      </c>
      <c r="AH249" s="258">
        <v>71.975957115492434</v>
      </c>
      <c r="AI249" s="258">
        <v>72.016550531886537</v>
      </c>
      <c r="AJ249" s="258">
        <v>74.947633980343468</v>
      </c>
      <c r="AK249" s="268">
        <v>0</v>
      </c>
      <c r="AL249" s="103"/>
      <c r="AM249" s="5"/>
      <c r="AP249" s="72"/>
      <c r="AQ249" s="72"/>
      <c r="AR249" s="72"/>
      <c r="AS249" s="72"/>
      <c r="AT249" s="72"/>
      <c r="AU249" s="72"/>
      <c r="AV249" s="72"/>
      <c r="AW249" s="72"/>
      <c r="AX249" s="72"/>
      <c r="AY249" s="72"/>
      <c r="AZ249" s="72"/>
      <c r="BA249" s="72"/>
      <c r="BB249" s="72"/>
      <c r="BC249" s="72"/>
      <c r="BD249" s="72"/>
      <c r="BE249" s="72"/>
      <c r="BF249" s="72"/>
      <c r="BG249" s="72"/>
    </row>
    <row r="250" spans="2:59" outlineLevel="2">
      <c r="B250" s="319"/>
      <c r="C250" s="44"/>
      <c r="D250" s="255" t="s">
        <v>16</v>
      </c>
      <c r="E250" s="268">
        <v>0</v>
      </c>
      <c r="F250" s="258">
        <v>41.136882468765769</v>
      </c>
      <c r="G250" s="258">
        <v>40.916136206707243</v>
      </c>
      <c r="H250" s="258">
        <v>37.999017960689265</v>
      </c>
      <c r="I250" s="258">
        <v>34.03613553489614</v>
      </c>
      <c r="J250" s="258">
        <v>31.817354758122249</v>
      </c>
      <c r="K250" s="258">
        <v>29.974402549653561</v>
      </c>
      <c r="L250" s="258">
        <v>27.834175368724267</v>
      </c>
      <c r="M250" s="258">
        <v>24.860781945332452</v>
      </c>
      <c r="N250" s="258">
        <v>30.352790467605757</v>
      </c>
      <c r="O250" s="258">
        <v>25.560100680104007</v>
      </c>
      <c r="P250" s="258">
        <v>16.468604210727442</v>
      </c>
      <c r="Q250" s="258">
        <v>9.2418969170215615</v>
      </c>
      <c r="R250" s="258">
        <v>0</v>
      </c>
      <c r="S250" s="268">
        <v>0</v>
      </c>
      <c r="T250" s="68"/>
      <c r="U250" s="99"/>
      <c r="V250" s="255" t="s">
        <v>16</v>
      </c>
      <c r="W250" s="268">
        <v>0</v>
      </c>
      <c r="X250" s="258">
        <v>0</v>
      </c>
      <c r="Y250" s="258">
        <v>12.673761715319486</v>
      </c>
      <c r="Z250" s="258">
        <v>20.983389222573717</v>
      </c>
      <c r="AA250" s="258">
        <v>33.729510661198759</v>
      </c>
      <c r="AB250" s="258">
        <v>57.698370587349295</v>
      </c>
      <c r="AC250" s="258">
        <v>63.52840942186134</v>
      </c>
      <c r="AD250" s="258">
        <v>66.543521993605353</v>
      </c>
      <c r="AE250" s="258">
        <v>67.134606433223624</v>
      </c>
      <c r="AF250" s="258">
        <v>67.792699691800166</v>
      </c>
      <c r="AG250" s="258">
        <v>68.011885186200047</v>
      </c>
      <c r="AH250" s="258">
        <v>68.238888376145084</v>
      </c>
      <c r="AI250" s="258">
        <v>68.276860040221422</v>
      </c>
      <c r="AJ250" s="258">
        <v>71.018637549263843</v>
      </c>
      <c r="AK250" s="268">
        <v>0</v>
      </c>
      <c r="AL250" s="103"/>
      <c r="AM250" s="5"/>
    </row>
    <row r="251" spans="2:59" outlineLevel="2">
      <c r="B251" s="319"/>
      <c r="C251" s="44"/>
      <c r="D251" s="255" t="s">
        <v>17</v>
      </c>
      <c r="E251" s="268">
        <v>0</v>
      </c>
      <c r="F251" s="258">
        <v>30.816844064089931</v>
      </c>
      <c r="G251" s="258">
        <v>33.279341452836711</v>
      </c>
      <c r="H251" s="258">
        <v>29.903818273159175</v>
      </c>
      <c r="I251" s="258">
        <v>26.393799944208396</v>
      </c>
      <c r="J251" s="258">
        <v>24.949033494566148</v>
      </c>
      <c r="K251" s="258">
        <v>23.267248841694354</v>
      </c>
      <c r="L251" s="258">
        <v>21.561984513836865</v>
      </c>
      <c r="M251" s="258">
        <v>19.887940807686874</v>
      </c>
      <c r="N251" s="258">
        <v>18.211674280563454</v>
      </c>
      <c r="O251" s="258">
        <v>17.461014540219733</v>
      </c>
      <c r="P251" s="258">
        <v>14.115946466337807</v>
      </c>
      <c r="Q251" s="258">
        <v>7.9216259288756241</v>
      </c>
      <c r="R251" s="258">
        <v>0</v>
      </c>
      <c r="S251" s="268">
        <v>0</v>
      </c>
      <c r="T251" s="68"/>
      <c r="U251" s="99"/>
      <c r="V251" s="255" t="s">
        <v>17</v>
      </c>
      <c r="W251" s="268">
        <v>0</v>
      </c>
      <c r="X251" s="258">
        <v>0</v>
      </c>
      <c r="Y251" s="258">
        <v>11.01265070697076</v>
      </c>
      <c r="Z251" s="258">
        <v>18.261125706259705</v>
      </c>
      <c r="AA251" s="258">
        <v>29.476192939699345</v>
      </c>
      <c r="AB251" s="258">
        <v>51.00444901282269</v>
      </c>
      <c r="AC251" s="258">
        <v>56.040779479254525</v>
      </c>
      <c r="AD251" s="258">
        <v>62.739390527367441</v>
      </c>
      <c r="AE251" s="258">
        <v>63.191269691775531</v>
      </c>
      <c r="AF251" s="258">
        <v>63.705186967637189</v>
      </c>
      <c r="AG251" s="258">
        <v>63.812754613477878</v>
      </c>
      <c r="AH251" s="258">
        <v>63.927560038988148</v>
      </c>
      <c r="AI251" s="258">
        <v>63.962714968811852</v>
      </c>
      <c r="AJ251" s="258">
        <v>66.501107695787638</v>
      </c>
      <c r="AK251" s="268">
        <v>0</v>
      </c>
      <c r="AL251" s="103"/>
      <c r="AM251" s="5"/>
    </row>
    <row r="252" spans="2:59" outlineLevel="2">
      <c r="B252" s="319"/>
      <c r="C252" s="44"/>
      <c r="D252" s="255" t="s">
        <v>77</v>
      </c>
      <c r="E252" s="268">
        <v>0</v>
      </c>
      <c r="F252" s="258">
        <v>5.8276392900000014</v>
      </c>
      <c r="G252" s="258">
        <v>5.8276392900000014</v>
      </c>
      <c r="H252" s="258">
        <v>5.8276392900000014</v>
      </c>
      <c r="I252" s="258">
        <v>5.8276392900000014</v>
      </c>
      <c r="J252" s="258">
        <v>5.8276392900000014</v>
      </c>
      <c r="K252" s="258">
        <v>5.8276392900000014</v>
      </c>
      <c r="L252" s="258">
        <v>5.8276392900000014</v>
      </c>
      <c r="M252" s="258">
        <v>5.8276392900000014</v>
      </c>
      <c r="N252" s="258">
        <v>5.8276392900000014</v>
      </c>
      <c r="O252" s="258">
        <v>5.8276392900000014</v>
      </c>
      <c r="P252" s="258">
        <v>5.8276392900000014</v>
      </c>
      <c r="Q252" s="258">
        <v>5.8276392900000014</v>
      </c>
      <c r="R252" s="258">
        <v>0</v>
      </c>
      <c r="S252" s="268">
        <v>0</v>
      </c>
      <c r="T252" s="72"/>
      <c r="U252" s="99"/>
      <c r="V252" s="255" t="s">
        <v>77</v>
      </c>
      <c r="W252" s="268">
        <v>0</v>
      </c>
      <c r="X252" s="258">
        <v>0</v>
      </c>
      <c r="Y252" s="258">
        <v>5.7868827148505595</v>
      </c>
      <c r="Z252" s="258">
        <v>5.9128788374622223</v>
      </c>
      <c r="AA252" s="258">
        <v>6.0106883347638176</v>
      </c>
      <c r="AB252" s="258">
        <v>6.0781625915727027</v>
      </c>
      <c r="AC252" s="258">
        <v>6.0922692483815872</v>
      </c>
      <c r="AD252" s="258">
        <v>6.1010578051904716</v>
      </c>
      <c r="AE252" s="258">
        <v>6.1334359319871607</v>
      </c>
      <c r="AF252" s="258">
        <v>6.1714120587838481</v>
      </c>
      <c r="AG252" s="258">
        <v>6.1727212855805362</v>
      </c>
      <c r="AH252" s="258">
        <v>6.1746836123772253</v>
      </c>
      <c r="AI252" s="258">
        <v>6.1778558123772251</v>
      </c>
      <c r="AJ252" s="258">
        <v>6.4069073123772249</v>
      </c>
      <c r="AK252" s="268">
        <v>0</v>
      </c>
      <c r="AL252" s="103"/>
      <c r="AM252" s="5"/>
    </row>
    <row r="253" spans="2:59" outlineLevel="2">
      <c r="B253" s="319"/>
      <c r="C253" s="44"/>
      <c r="D253" s="255" t="s">
        <v>298</v>
      </c>
      <c r="E253" s="268">
        <v>0</v>
      </c>
      <c r="F253" s="258">
        <v>0</v>
      </c>
      <c r="G253" s="258">
        <v>0</v>
      </c>
      <c r="H253" s="258">
        <v>0</v>
      </c>
      <c r="I253" s="258">
        <v>0</v>
      </c>
      <c r="J253" s="258">
        <v>0</v>
      </c>
      <c r="K253" s="258">
        <v>0</v>
      </c>
      <c r="L253" s="258">
        <v>0</v>
      </c>
      <c r="M253" s="258">
        <v>0</v>
      </c>
      <c r="N253" s="258">
        <v>0</v>
      </c>
      <c r="O253" s="258">
        <v>0</v>
      </c>
      <c r="P253" s="258">
        <v>0</v>
      </c>
      <c r="Q253" s="258">
        <v>0</v>
      </c>
      <c r="R253" s="258">
        <v>0</v>
      </c>
      <c r="S253" s="268">
        <v>0</v>
      </c>
      <c r="T253" s="72"/>
      <c r="U253" s="99"/>
      <c r="V253" s="255" t="s">
        <v>298</v>
      </c>
      <c r="W253" s="268">
        <v>0</v>
      </c>
      <c r="X253" s="258">
        <v>0</v>
      </c>
      <c r="Y253" s="258">
        <v>0</v>
      </c>
      <c r="Z253" s="258">
        <v>0</v>
      </c>
      <c r="AA253" s="258">
        <v>0</v>
      </c>
      <c r="AB253" s="258">
        <v>0</v>
      </c>
      <c r="AC253" s="258">
        <v>0</v>
      </c>
      <c r="AD253" s="258">
        <v>0</v>
      </c>
      <c r="AE253" s="258">
        <v>0</v>
      </c>
      <c r="AF253" s="258">
        <v>0</v>
      </c>
      <c r="AG253" s="258">
        <v>0</v>
      </c>
      <c r="AH253" s="258">
        <v>0</v>
      </c>
      <c r="AI253" s="258">
        <v>0</v>
      </c>
      <c r="AJ253" s="258">
        <v>0</v>
      </c>
      <c r="AK253" s="268">
        <v>0</v>
      </c>
      <c r="AL253" s="103"/>
      <c r="AM253" s="5"/>
    </row>
    <row r="254" spans="2:59" outlineLevel="2">
      <c r="B254" s="319"/>
      <c r="C254" s="44"/>
      <c r="D254" s="255" t="s">
        <v>300</v>
      </c>
      <c r="E254" s="249">
        <v>0</v>
      </c>
      <c r="F254" s="196">
        <v>0</v>
      </c>
      <c r="G254" s="196">
        <v>0</v>
      </c>
      <c r="H254" s="196">
        <v>0</v>
      </c>
      <c r="I254" s="196">
        <v>0</v>
      </c>
      <c r="J254" s="196">
        <v>0</v>
      </c>
      <c r="K254" s="196">
        <v>0</v>
      </c>
      <c r="L254" s="196">
        <v>0</v>
      </c>
      <c r="M254" s="196">
        <v>0</v>
      </c>
      <c r="N254" s="196">
        <v>0</v>
      </c>
      <c r="O254" s="196">
        <v>0</v>
      </c>
      <c r="P254" s="196">
        <v>0</v>
      </c>
      <c r="Q254" s="196">
        <v>0</v>
      </c>
      <c r="R254" s="196">
        <v>0</v>
      </c>
      <c r="S254" s="249">
        <v>0</v>
      </c>
      <c r="T254" s="72"/>
      <c r="U254" s="99"/>
      <c r="V254" s="255" t="s">
        <v>300</v>
      </c>
      <c r="W254" s="252">
        <v>0</v>
      </c>
      <c r="X254" s="197">
        <v>0</v>
      </c>
      <c r="Y254" s="197">
        <v>0</v>
      </c>
      <c r="Z254" s="197">
        <v>0</v>
      </c>
      <c r="AA254" s="197">
        <v>0</v>
      </c>
      <c r="AB254" s="197">
        <v>0</v>
      </c>
      <c r="AC254" s="197">
        <v>0</v>
      </c>
      <c r="AD254" s="197">
        <v>0</v>
      </c>
      <c r="AE254" s="197">
        <v>0</v>
      </c>
      <c r="AF254" s="197">
        <v>0</v>
      </c>
      <c r="AG254" s="197">
        <v>0</v>
      </c>
      <c r="AH254" s="197">
        <v>0</v>
      </c>
      <c r="AI254" s="197">
        <v>0</v>
      </c>
      <c r="AJ254" s="197">
        <v>0</v>
      </c>
      <c r="AK254" s="252">
        <v>0</v>
      </c>
      <c r="AL254" s="103"/>
      <c r="AM254" s="5"/>
    </row>
    <row r="255" spans="2:59" outlineLevel="2">
      <c r="B255" s="319"/>
      <c r="C255" s="44"/>
      <c r="D255" s="74"/>
      <c r="E255" s="74"/>
      <c r="F255" s="74"/>
      <c r="G255" s="74"/>
      <c r="H255" s="74"/>
      <c r="I255" s="74"/>
      <c r="J255" s="74"/>
      <c r="K255" s="74"/>
      <c r="L255" s="74"/>
      <c r="M255" s="74"/>
      <c r="N255" s="74"/>
      <c r="O255" s="74"/>
      <c r="P255" s="74"/>
      <c r="Q255" s="74"/>
      <c r="R255" s="74"/>
      <c r="S255" s="74"/>
      <c r="T255" s="72"/>
      <c r="U255" s="99"/>
      <c r="V255" s="72"/>
      <c r="W255" s="72"/>
      <c r="X255" s="72"/>
      <c r="Y255" s="72"/>
      <c r="Z255" s="72"/>
      <c r="AA255" s="72"/>
      <c r="AB255" s="72"/>
      <c r="AC255" s="72"/>
      <c r="AD255" s="72"/>
      <c r="AE255" s="72"/>
      <c r="AF255" s="72"/>
      <c r="AG255" s="72"/>
      <c r="AH255" s="72"/>
      <c r="AI255" s="72"/>
      <c r="AJ255" s="72"/>
      <c r="AK255" s="72"/>
      <c r="AL255" s="103"/>
      <c r="AM255" s="5"/>
    </row>
    <row r="256" spans="2:59" outlineLevel="2">
      <c r="B256" s="319"/>
      <c r="C256" s="44"/>
      <c r="D256" s="74"/>
      <c r="E256" s="74"/>
      <c r="F256" s="74"/>
      <c r="G256" s="74"/>
      <c r="H256" s="74"/>
      <c r="I256" s="74"/>
      <c r="J256" s="74"/>
      <c r="K256" s="74"/>
      <c r="L256" s="74"/>
      <c r="M256" s="74"/>
      <c r="N256" s="74"/>
      <c r="O256" s="74"/>
      <c r="P256" s="74"/>
      <c r="Q256" s="74"/>
      <c r="R256" s="74"/>
      <c r="S256" s="74"/>
      <c r="T256" s="72"/>
      <c r="U256" s="99"/>
      <c r="V256" s="72"/>
      <c r="W256" s="72"/>
      <c r="X256" s="72"/>
      <c r="Y256" s="72"/>
      <c r="Z256" s="72"/>
      <c r="AA256" s="72"/>
      <c r="AB256" s="72"/>
      <c r="AC256" s="72"/>
      <c r="AD256" s="72"/>
      <c r="AE256" s="72"/>
      <c r="AF256" s="72"/>
      <c r="AG256" s="72"/>
      <c r="AH256" s="72"/>
      <c r="AI256" s="72"/>
      <c r="AJ256" s="72"/>
      <c r="AK256" s="72"/>
      <c r="AL256" s="103"/>
      <c r="AM256" s="5"/>
    </row>
    <row r="257" spans="2:39" outlineLevel="2">
      <c r="B257" s="319"/>
      <c r="C257" s="44"/>
      <c r="D257" s="74"/>
      <c r="E257" s="74"/>
      <c r="F257" s="74"/>
      <c r="G257" s="74"/>
      <c r="H257" s="74"/>
      <c r="I257" s="74"/>
      <c r="J257" s="74"/>
      <c r="K257" s="74"/>
      <c r="L257" s="74"/>
      <c r="M257" s="74"/>
      <c r="N257" s="74"/>
      <c r="O257" s="74"/>
      <c r="P257" s="74"/>
      <c r="Q257" s="74"/>
      <c r="R257" s="74"/>
      <c r="S257" s="74"/>
      <c r="T257" s="72"/>
      <c r="U257" s="99"/>
      <c r="V257" s="72"/>
      <c r="W257" s="72"/>
      <c r="X257" s="72"/>
      <c r="Y257" s="72"/>
      <c r="Z257" s="72"/>
      <c r="AA257" s="72"/>
      <c r="AB257" s="72"/>
      <c r="AC257" s="72"/>
      <c r="AD257" s="72"/>
      <c r="AE257" s="72"/>
      <c r="AF257" s="72"/>
      <c r="AG257" s="72"/>
      <c r="AH257" s="72"/>
      <c r="AI257" s="72"/>
      <c r="AJ257" s="72"/>
      <c r="AK257" s="72"/>
      <c r="AL257" s="103"/>
      <c r="AM257" s="5"/>
    </row>
    <row r="258" spans="2:39" outlineLevel="2">
      <c r="B258" s="319"/>
      <c r="C258" s="44"/>
      <c r="D258" s="74"/>
      <c r="E258" s="74"/>
      <c r="F258" s="74"/>
      <c r="G258" s="74"/>
      <c r="H258" s="74"/>
      <c r="I258" s="74"/>
      <c r="J258" s="74"/>
      <c r="K258" s="74"/>
      <c r="L258" s="74"/>
      <c r="M258" s="74"/>
      <c r="N258" s="74"/>
      <c r="O258" s="74"/>
      <c r="P258" s="74"/>
      <c r="Q258" s="74"/>
      <c r="R258" s="74"/>
      <c r="S258" s="74"/>
      <c r="T258" s="72"/>
      <c r="U258" s="99"/>
      <c r="V258" s="72"/>
      <c r="W258" s="72"/>
      <c r="X258" s="72"/>
      <c r="Y258" s="72"/>
      <c r="Z258" s="72"/>
      <c r="AA258" s="72"/>
      <c r="AB258" s="72"/>
      <c r="AC258" s="72"/>
      <c r="AD258" s="72"/>
      <c r="AE258" s="72"/>
      <c r="AF258" s="72"/>
      <c r="AG258" s="72"/>
      <c r="AH258" s="72"/>
      <c r="AI258" s="72"/>
      <c r="AJ258" s="72"/>
      <c r="AK258" s="72"/>
      <c r="AL258" s="103"/>
      <c r="AM258" s="5"/>
    </row>
    <row r="259" spans="2:39" outlineLevel="2">
      <c r="B259" s="319"/>
      <c r="C259" s="44"/>
      <c r="D259" s="74"/>
      <c r="E259" s="74"/>
      <c r="F259" s="74"/>
      <c r="G259" s="74"/>
      <c r="H259" s="74"/>
      <c r="I259" s="74"/>
      <c r="J259" s="74"/>
      <c r="K259" s="74"/>
      <c r="L259" s="74"/>
      <c r="M259" s="74"/>
      <c r="N259" s="74"/>
      <c r="O259" s="74"/>
      <c r="P259" s="74"/>
      <c r="Q259" s="74"/>
      <c r="R259" s="74"/>
      <c r="S259" s="74"/>
      <c r="T259" s="72"/>
      <c r="U259" s="99"/>
      <c r="V259" s="72"/>
      <c r="W259" s="72"/>
      <c r="X259" s="72"/>
      <c r="Y259" s="72"/>
      <c r="Z259" s="72"/>
      <c r="AA259" s="72"/>
      <c r="AB259" s="72"/>
      <c r="AC259" s="72"/>
      <c r="AD259" s="72"/>
      <c r="AE259" s="72"/>
      <c r="AF259" s="72"/>
      <c r="AG259" s="72"/>
      <c r="AH259" s="72"/>
      <c r="AI259" s="72"/>
      <c r="AJ259" s="72"/>
      <c r="AK259" s="72"/>
      <c r="AL259" s="103"/>
      <c r="AM259" s="5"/>
    </row>
    <row r="260" spans="2:39" outlineLevel="2">
      <c r="B260" s="319"/>
      <c r="C260" s="44"/>
      <c r="D260" s="74"/>
      <c r="E260" s="74"/>
      <c r="F260" s="74"/>
      <c r="G260" s="74"/>
      <c r="H260" s="74"/>
      <c r="I260" s="74"/>
      <c r="J260" s="74"/>
      <c r="K260" s="74"/>
      <c r="L260" s="74"/>
      <c r="M260" s="74"/>
      <c r="N260" s="74"/>
      <c r="O260" s="74"/>
      <c r="P260" s="74"/>
      <c r="Q260" s="74"/>
      <c r="R260" s="74"/>
      <c r="S260" s="74"/>
      <c r="T260" s="72"/>
      <c r="U260" s="99"/>
      <c r="V260" s="72"/>
      <c r="W260" s="72"/>
      <c r="X260" s="72"/>
      <c r="Y260" s="72"/>
      <c r="Z260" s="72"/>
      <c r="AA260" s="72"/>
      <c r="AB260" s="72"/>
      <c r="AC260" s="72"/>
      <c r="AD260" s="72"/>
      <c r="AE260" s="72"/>
      <c r="AF260" s="72"/>
      <c r="AG260" s="72"/>
      <c r="AH260" s="72"/>
      <c r="AI260" s="72"/>
      <c r="AJ260" s="72"/>
      <c r="AK260" s="72"/>
      <c r="AL260" s="103"/>
      <c r="AM260" s="5"/>
    </row>
    <row r="261" spans="2:39" outlineLevel="2">
      <c r="B261" s="319"/>
      <c r="C261" s="44"/>
      <c r="D261" s="74"/>
      <c r="E261" s="74"/>
      <c r="F261" s="74"/>
      <c r="G261" s="74"/>
      <c r="H261" s="74"/>
      <c r="I261" s="74"/>
      <c r="J261" s="74"/>
      <c r="K261" s="74"/>
      <c r="L261" s="74"/>
      <c r="M261" s="74"/>
      <c r="N261" s="74"/>
      <c r="O261" s="74"/>
      <c r="P261" s="74"/>
      <c r="Q261" s="74"/>
      <c r="R261" s="74"/>
      <c r="S261" s="74"/>
      <c r="T261" s="72"/>
      <c r="U261" s="99"/>
      <c r="V261" s="72"/>
      <c r="W261" s="72"/>
      <c r="X261" s="72"/>
      <c r="Y261" s="72"/>
      <c r="Z261" s="72"/>
      <c r="AA261" s="72"/>
      <c r="AB261" s="72"/>
      <c r="AC261" s="72"/>
      <c r="AD261" s="72"/>
      <c r="AE261" s="72"/>
      <c r="AF261" s="72"/>
      <c r="AG261" s="72"/>
      <c r="AH261" s="72"/>
      <c r="AI261" s="72"/>
      <c r="AJ261" s="72"/>
      <c r="AK261" s="72"/>
      <c r="AL261" s="103"/>
      <c r="AM261" s="5"/>
    </row>
    <row r="262" spans="2:39" outlineLevel="2">
      <c r="B262" s="319"/>
      <c r="C262" s="44"/>
      <c r="D262" s="74"/>
      <c r="E262" s="74"/>
      <c r="F262" s="74"/>
      <c r="G262" s="74"/>
      <c r="H262" s="74"/>
      <c r="I262" s="74"/>
      <c r="J262" s="74"/>
      <c r="K262" s="74"/>
      <c r="L262" s="74"/>
      <c r="M262" s="74"/>
      <c r="N262" s="74"/>
      <c r="O262" s="74"/>
      <c r="P262" s="74"/>
      <c r="Q262" s="74"/>
      <c r="R262" s="74"/>
      <c r="S262" s="74"/>
      <c r="T262" s="72"/>
      <c r="U262" s="99"/>
      <c r="V262" s="72"/>
      <c r="W262" s="72"/>
      <c r="X262" s="72"/>
      <c r="Y262" s="72"/>
      <c r="Z262" s="72"/>
      <c r="AA262" s="72"/>
      <c r="AB262" s="72"/>
      <c r="AC262" s="72"/>
      <c r="AD262" s="72"/>
      <c r="AE262" s="72"/>
      <c r="AF262" s="72"/>
      <c r="AG262" s="72"/>
      <c r="AH262" s="72"/>
      <c r="AI262" s="72"/>
      <c r="AJ262" s="72"/>
      <c r="AK262" s="72"/>
      <c r="AL262" s="103"/>
      <c r="AM262" s="5"/>
    </row>
    <row r="263" spans="2:39" outlineLevel="2">
      <c r="B263" s="319"/>
      <c r="C263" s="44"/>
      <c r="D263" s="74"/>
      <c r="E263" s="74"/>
      <c r="F263" s="74"/>
      <c r="G263" s="74"/>
      <c r="H263" s="74"/>
      <c r="I263" s="74"/>
      <c r="J263" s="74"/>
      <c r="K263" s="74"/>
      <c r="L263" s="74"/>
      <c r="M263" s="74"/>
      <c r="N263" s="74"/>
      <c r="O263" s="74"/>
      <c r="P263" s="74"/>
      <c r="Q263" s="74"/>
      <c r="R263" s="74"/>
      <c r="S263" s="74"/>
      <c r="T263" s="72"/>
      <c r="U263" s="99"/>
      <c r="V263" s="72"/>
      <c r="W263" s="72"/>
      <c r="X263" s="72"/>
      <c r="Y263" s="72"/>
      <c r="Z263" s="72"/>
      <c r="AA263" s="72"/>
      <c r="AB263" s="72"/>
      <c r="AC263" s="72"/>
      <c r="AD263" s="72"/>
      <c r="AE263" s="72"/>
      <c r="AF263" s="72"/>
      <c r="AG263" s="72"/>
      <c r="AH263" s="72"/>
      <c r="AI263" s="72"/>
      <c r="AJ263" s="72"/>
      <c r="AK263" s="72"/>
      <c r="AL263" s="103"/>
      <c r="AM263" s="5"/>
    </row>
    <row r="264" spans="2:39" outlineLevel="2">
      <c r="B264" s="319"/>
      <c r="C264" s="44"/>
      <c r="D264" s="80"/>
      <c r="E264" s="80"/>
      <c r="F264" s="80"/>
      <c r="G264" s="80"/>
      <c r="H264" s="80"/>
      <c r="I264" s="80"/>
      <c r="J264" s="80"/>
      <c r="K264" s="80"/>
      <c r="L264" s="80"/>
      <c r="M264" s="80"/>
      <c r="N264" s="80"/>
      <c r="O264" s="80"/>
      <c r="P264" s="80"/>
      <c r="Q264" s="80"/>
      <c r="R264" s="80"/>
      <c r="S264" s="80"/>
      <c r="T264" s="44"/>
      <c r="U264" s="99"/>
      <c r="V264" s="72"/>
      <c r="W264" s="72"/>
      <c r="X264" s="72"/>
      <c r="Y264" s="72"/>
      <c r="Z264" s="72"/>
      <c r="AA264" s="72"/>
      <c r="AB264" s="72"/>
      <c r="AC264" s="72"/>
      <c r="AD264" s="72"/>
      <c r="AE264" s="72"/>
      <c r="AF264" s="72"/>
      <c r="AG264" s="72"/>
      <c r="AH264" s="72"/>
      <c r="AI264" s="72"/>
      <c r="AJ264" s="72"/>
      <c r="AK264" s="72"/>
      <c r="AL264" s="103"/>
      <c r="AM264" s="5"/>
    </row>
    <row r="265" spans="2:39" outlineLevel="2">
      <c r="B265" s="319"/>
      <c r="C265" s="44"/>
      <c r="D265" s="80"/>
      <c r="E265" s="80"/>
      <c r="F265" s="80"/>
      <c r="G265" s="80"/>
      <c r="H265" s="80"/>
      <c r="I265" s="80"/>
      <c r="J265" s="80"/>
      <c r="K265" s="80"/>
      <c r="L265" s="80"/>
      <c r="M265" s="80"/>
      <c r="N265" s="80"/>
      <c r="O265" s="80"/>
      <c r="P265" s="80"/>
      <c r="Q265" s="80"/>
      <c r="R265" s="80"/>
      <c r="S265" s="80"/>
      <c r="T265" s="44"/>
      <c r="U265" s="99"/>
      <c r="V265" s="72"/>
      <c r="W265" s="72"/>
      <c r="X265" s="72"/>
      <c r="Y265" s="72"/>
      <c r="Z265" s="72"/>
      <c r="AA265" s="72"/>
      <c r="AB265" s="72"/>
      <c r="AC265" s="72"/>
      <c r="AD265" s="72"/>
      <c r="AE265" s="72"/>
      <c r="AF265" s="72"/>
      <c r="AG265" s="72"/>
      <c r="AH265" s="72"/>
      <c r="AI265" s="72"/>
      <c r="AJ265" s="72"/>
      <c r="AK265" s="72"/>
      <c r="AL265" s="103"/>
      <c r="AM265" s="5"/>
    </row>
    <row r="266" spans="2:39" outlineLevel="2">
      <c r="B266" s="319"/>
      <c r="C266" s="44"/>
      <c r="D266" s="80"/>
      <c r="E266" s="80"/>
      <c r="F266" s="80"/>
      <c r="G266" s="80"/>
      <c r="H266" s="80"/>
      <c r="I266" s="80"/>
      <c r="J266" s="80"/>
      <c r="K266" s="80"/>
      <c r="L266" s="80"/>
      <c r="M266" s="80"/>
      <c r="N266" s="80"/>
      <c r="O266" s="80"/>
      <c r="P266" s="80"/>
      <c r="Q266" s="80"/>
      <c r="R266" s="80"/>
      <c r="S266" s="80"/>
      <c r="T266" s="44"/>
      <c r="U266" s="99"/>
      <c r="V266" s="72"/>
      <c r="W266" s="72"/>
      <c r="X266" s="72"/>
      <c r="Y266" s="72"/>
      <c r="Z266" s="72"/>
      <c r="AA266" s="72"/>
      <c r="AB266" s="72"/>
      <c r="AC266" s="72"/>
      <c r="AD266" s="72"/>
      <c r="AE266" s="72"/>
      <c r="AF266" s="72"/>
      <c r="AG266" s="72"/>
      <c r="AH266" s="72"/>
      <c r="AI266" s="72"/>
      <c r="AJ266" s="72"/>
      <c r="AK266" s="72"/>
      <c r="AL266" s="103"/>
      <c r="AM266" s="5"/>
    </row>
    <row r="267" spans="2:39" outlineLevel="2">
      <c r="B267" s="319"/>
      <c r="C267" s="44"/>
      <c r="D267" s="80"/>
      <c r="E267" s="80"/>
      <c r="F267" s="80"/>
      <c r="G267" s="80"/>
      <c r="H267" s="80"/>
      <c r="I267" s="80"/>
      <c r="J267" s="80"/>
      <c r="K267" s="80"/>
      <c r="L267" s="80"/>
      <c r="M267" s="80"/>
      <c r="N267" s="80"/>
      <c r="O267" s="80"/>
      <c r="P267" s="80"/>
      <c r="Q267" s="80"/>
      <c r="R267" s="80"/>
      <c r="S267" s="80"/>
      <c r="T267" s="44"/>
      <c r="U267" s="99"/>
      <c r="V267" s="72"/>
      <c r="W267" s="72"/>
      <c r="X267" s="72"/>
      <c r="Y267" s="72"/>
      <c r="Z267" s="72"/>
      <c r="AA267" s="72"/>
      <c r="AB267" s="72"/>
      <c r="AC267" s="72"/>
      <c r="AD267" s="72"/>
      <c r="AE267" s="72"/>
      <c r="AF267" s="72"/>
      <c r="AG267" s="72"/>
      <c r="AH267" s="72"/>
      <c r="AI267" s="72"/>
      <c r="AJ267" s="72"/>
      <c r="AK267" s="72"/>
      <c r="AL267" s="103"/>
      <c r="AM267" s="5"/>
    </row>
    <row r="268" spans="2:39" outlineLevel="2">
      <c r="B268" s="319"/>
      <c r="C268" s="44"/>
      <c r="D268" s="80"/>
      <c r="E268" s="80"/>
      <c r="F268" s="80"/>
      <c r="G268" s="80"/>
      <c r="H268" s="80"/>
      <c r="I268" s="80"/>
      <c r="J268" s="80"/>
      <c r="K268" s="80"/>
      <c r="L268" s="80"/>
      <c r="M268" s="80"/>
      <c r="N268" s="80"/>
      <c r="O268" s="80"/>
      <c r="P268" s="80"/>
      <c r="Q268" s="80"/>
      <c r="R268" s="80"/>
      <c r="S268" s="80"/>
      <c r="T268" s="44"/>
      <c r="U268" s="99"/>
      <c r="V268" s="72"/>
      <c r="W268" s="72"/>
      <c r="X268" s="72"/>
      <c r="Y268" s="72"/>
      <c r="Z268" s="72"/>
      <c r="AA268" s="72"/>
      <c r="AB268" s="72"/>
      <c r="AC268" s="72"/>
      <c r="AD268" s="72"/>
      <c r="AE268" s="72"/>
      <c r="AF268" s="72"/>
      <c r="AG268" s="72"/>
      <c r="AH268" s="72"/>
      <c r="AI268" s="72"/>
      <c r="AJ268" s="72"/>
      <c r="AK268" s="72"/>
      <c r="AL268" s="103"/>
      <c r="AM268" s="5"/>
    </row>
    <row r="269" spans="2:39" outlineLevel="2">
      <c r="B269" s="319"/>
      <c r="C269" s="44"/>
      <c r="D269" s="80"/>
      <c r="E269" s="80"/>
      <c r="F269" s="80"/>
      <c r="G269" s="80"/>
      <c r="H269" s="80"/>
      <c r="I269" s="80"/>
      <c r="J269" s="80"/>
      <c r="K269" s="80"/>
      <c r="L269" s="80"/>
      <c r="M269" s="80"/>
      <c r="N269" s="80"/>
      <c r="O269" s="80"/>
      <c r="P269" s="80"/>
      <c r="Q269" s="80"/>
      <c r="R269" s="80"/>
      <c r="S269" s="80"/>
      <c r="T269" s="44"/>
      <c r="U269" s="99"/>
      <c r="V269" s="72"/>
      <c r="W269" s="72"/>
      <c r="X269" s="72"/>
      <c r="Y269" s="72"/>
      <c r="Z269" s="72"/>
      <c r="AA269" s="72"/>
      <c r="AB269" s="72"/>
      <c r="AC269" s="72"/>
      <c r="AD269" s="72"/>
      <c r="AE269" s="72"/>
      <c r="AF269" s="72"/>
      <c r="AG269" s="72"/>
      <c r="AH269" s="72"/>
      <c r="AI269" s="72"/>
      <c r="AJ269" s="72"/>
      <c r="AK269" s="72"/>
      <c r="AL269" s="103"/>
      <c r="AM269" s="5"/>
    </row>
    <row r="270" spans="2:39" outlineLevel="2">
      <c r="B270" s="319"/>
      <c r="C270" s="44"/>
      <c r="D270" s="80"/>
      <c r="E270" s="80"/>
      <c r="F270" s="80"/>
      <c r="G270" s="80"/>
      <c r="H270" s="80"/>
      <c r="I270" s="80"/>
      <c r="J270" s="80"/>
      <c r="K270" s="80"/>
      <c r="L270" s="80"/>
      <c r="M270" s="80"/>
      <c r="N270" s="80"/>
      <c r="O270" s="80"/>
      <c r="P270" s="80"/>
      <c r="Q270" s="80"/>
      <c r="R270" s="80"/>
      <c r="S270" s="80"/>
      <c r="T270" s="44"/>
      <c r="U270" s="99"/>
      <c r="V270" s="72"/>
      <c r="W270" s="72"/>
      <c r="X270" s="72"/>
      <c r="Y270" s="72"/>
      <c r="Z270" s="72"/>
      <c r="AA270" s="72"/>
      <c r="AB270" s="72"/>
      <c r="AC270" s="72"/>
      <c r="AD270" s="72"/>
      <c r="AE270" s="72"/>
      <c r="AF270" s="72"/>
      <c r="AG270" s="72"/>
      <c r="AH270" s="72"/>
      <c r="AI270" s="72"/>
      <c r="AJ270" s="72"/>
      <c r="AK270" s="72"/>
      <c r="AL270" s="103"/>
      <c r="AM270" s="5"/>
    </row>
    <row r="271" spans="2:39" outlineLevel="2">
      <c r="B271" s="319"/>
      <c r="C271" s="44"/>
      <c r="D271" s="80"/>
      <c r="E271" s="80"/>
      <c r="F271" s="80"/>
      <c r="G271" s="80"/>
      <c r="H271" s="80"/>
      <c r="I271" s="80"/>
      <c r="J271" s="80"/>
      <c r="K271" s="80"/>
      <c r="L271" s="80"/>
      <c r="M271" s="80"/>
      <c r="N271" s="80"/>
      <c r="O271" s="80"/>
      <c r="P271" s="80"/>
      <c r="Q271" s="80"/>
      <c r="R271" s="80"/>
      <c r="S271" s="80"/>
      <c r="T271" s="44"/>
      <c r="U271" s="99"/>
      <c r="V271" s="72"/>
      <c r="W271" s="72"/>
      <c r="X271" s="72"/>
      <c r="Y271" s="72"/>
      <c r="Z271" s="72"/>
      <c r="AA271" s="72"/>
      <c r="AB271" s="72"/>
      <c r="AC271" s="72"/>
      <c r="AD271" s="72"/>
      <c r="AE271" s="72"/>
      <c r="AF271" s="72"/>
      <c r="AG271" s="72"/>
      <c r="AH271" s="72"/>
      <c r="AI271" s="72"/>
      <c r="AJ271" s="72"/>
      <c r="AK271" s="72"/>
      <c r="AL271" s="103"/>
      <c r="AM271" s="5"/>
    </row>
    <row r="272" spans="2:39" outlineLevel="2">
      <c r="B272" s="319"/>
      <c r="C272" s="44"/>
      <c r="D272" s="80"/>
      <c r="E272" s="80"/>
      <c r="F272" s="80"/>
      <c r="G272" s="80"/>
      <c r="H272" s="80"/>
      <c r="I272" s="80"/>
      <c r="J272" s="80"/>
      <c r="K272" s="80"/>
      <c r="L272" s="80"/>
      <c r="M272" s="80"/>
      <c r="N272" s="80"/>
      <c r="O272" s="80"/>
      <c r="P272" s="80"/>
      <c r="Q272" s="80"/>
      <c r="R272" s="80"/>
      <c r="S272" s="80"/>
      <c r="T272" s="44"/>
      <c r="U272" s="99"/>
      <c r="V272" s="72"/>
      <c r="W272" s="72"/>
      <c r="X272" s="72"/>
      <c r="Y272" s="72"/>
      <c r="Z272" s="72"/>
      <c r="AA272" s="72"/>
      <c r="AB272" s="72"/>
      <c r="AC272" s="72"/>
      <c r="AD272" s="72"/>
      <c r="AE272" s="72"/>
      <c r="AF272" s="72"/>
      <c r="AG272" s="72"/>
      <c r="AH272" s="72"/>
      <c r="AI272" s="72"/>
      <c r="AJ272" s="72"/>
      <c r="AK272" s="72"/>
      <c r="AL272" s="103"/>
      <c r="AM272" s="5"/>
    </row>
    <row r="273" spans="2:39" ht="15" outlineLevel="2" thickBot="1">
      <c r="B273" s="320"/>
      <c r="C273" s="76"/>
      <c r="D273" s="81"/>
      <c r="E273" s="81"/>
      <c r="F273" s="81"/>
      <c r="G273" s="81"/>
      <c r="H273" s="81"/>
      <c r="I273" s="81"/>
      <c r="J273" s="81"/>
      <c r="K273" s="81"/>
      <c r="L273" s="81"/>
      <c r="M273" s="81"/>
      <c r="N273" s="81"/>
      <c r="O273" s="81"/>
      <c r="P273" s="81"/>
      <c r="Q273" s="81"/>
      <c r="R273" s="81"/>
      <c r="S273" s="81"/>
      <c r="T273" s="76"/>
      <c r="U273" s="100"/>
      <c r="V273" s="77"/>
      <c r="W273" s="77"/>
      <c r="X273" s="77"/>
      <c r="Y273" s="77"/>
      <c r="Z273" s="77"/>
      <c r="AA273" s="77"/>
      <c r="AB273" s="77"/>
      <c r="AC273" s="77"/>
      <c r="AD273" s="77"/>
      <c r="AE273" s="77"/>
      <c r="AF273" s="77"/>
      <c r="AG273" s="77"/>
      <c r="AH273" s="77"/>
      <c r="AI273" s="77"/>
      <c r="AJ273" s="77"/>
      <c r="AK273" s="77"/>
      <c r="AL273" s="104"/>
      <c r="AM273" s="5"/>
    </row>
    <row r="274" spans="2:39" outlineLevel="1">
      <c r="C274" s="44"/>
      <c r="D274" s="80"/>
      <c r="E274" s="80"/>
      <c r="F274" s="80"/>
      <c r="G274" s="80"/>
      <c r="H274" s="80"/>
      <c r="I274" s="80"/>
      <c r="J274" s="80"/>
      <c r="K274" s="80"/>
      <c r="L274" s="80"/>
      <c r="M274" s="80"/>
      <c r="N274" s="80"/>
      <c r="O274" s="80"/>
      <c r="P274" s="80"/>
      <c r="Q274" s="80"/>
      <c r="R274" s="80"/>
      <c r="S274" s="80"/>
      <c r="T274" s="44"/>
      <c r="U274" s="62"/>
      <c r="V274" s="72"/>
      <c r="W274" s="72"/>
      <c r="X274" s="72"/>
      <c r="Y274" s="72"/>
      <c r="Z274" s="72"/>
      <c r="AA274" s="72"/>
      <c r="AB274" s="72"/>
      <c r="AC274" s="72"/>
      <c r="AD274" s="72"/>
      <c r="AE274" s="72"/>
      <c r="AF274" s="72"/>
      <c r="AG274" s="72"/>
      <c r="AH274" s="72"/>
      <c r="AI274" s="72"/>
      <c r="AJ274" s="72"/>
      <c r="AK274" s="72"/>
      <c r="AL274" s="72"/>
      <c r="AM274" s="72"/>
    </row>
    <row r="275" spans="2:39" outlineLevel="1">
      <c r="C275" s="44"/>
      <c r="D275" s="44"/>
      <c r="E275" s="44"/>
      <c r="F275" s="44"/>
      <c r="G275" s="44"/>
      <c r="H275" s="44"/>
      <c r="I275" s="44"/>
      <c r="J275" s="44"/>
      <c r="K275" s="44"/>
      <c r="L275" s="44"/>
      <c r="M275" s="44"/>
      <c r="N275" s="44"/>
      <c r="O275" s="44"/>
      <c r="P275" s="44"/>
      <c r="Q275" s="44"/>
      <c r="R275" s="44"/>
      <c r="S275" s="44"/>
      <c r="T275" s="44"/>
      <c r="U275" s="62"/>
      <c r="V275" s="72"/>
      <c r="W275" s="72"/>
      <c r="X275" s="72"/>
      <c r="Y275" s="72"/>
      <c r="Z275" s="72"/>
      <c r="AA275" s="72"/>
      <c r="AB275" s="72"/>
      <c r="AC275" s="72"/>
      <c r="AD275" s="72"/>
      <c r="AE275" s="72"/>
      <c r="AF275" s="72"/>
      <c r="AG275" s="72"/>
      <c r="AH275" s="72"/>
      <c r="AI275" s="72"/>
      <c r="AJ275" s="72"/>
      <c r="AK275" s="72"/>
      <c r="AL275" s="72"/>
      <c r="AM275" s="72"/>
    </row>
    <row r="276" spans="2:39">
      <c r="F276" s="42"/>
      <c r="G276" s="42"/>
      <c r="H276" s="42"/>
      <c r="I276" s="42"/>
      <c r="J276" s="42"/>
      <c r="K276" s="42"/>
      <c r="L276" s="42"/>
      <c r="M276" s="42"/>
      <c r="N276" s="42"/>
      <c r="O276" s="42"/>
      <c r="P276" s="42"/>
      <c r="Q276" s="42"/>
      <c r="R276" s="42"/>
      <c r="S276" s="42"/>
      <c r="T276" s="42"/>
      <c r="U276" s="79"/>
      <c r="V276" s="72"/>
      <c r="W276" s="72"/>
      <c r="X276" s="72"/>
      <c r="Y276" s="72"/>
      <c r="Z276" s="72"/>
      <c r="AA276" s="72"/>
      <c r="AB276" s="72"/>
      <c r="AC276" s="72"/>
      <c r="AD276" s="72"/>
      <c r="AE276" s="72"/>
      <c r="AF276" s="72"/>
      <c r="AG276" s="72"/>
      <c r="AH276" s="72"/>
      <c r="AI276" s="72"/>
      <c r="AJ276" s="72"/>
      <c r="AK276" s="72"/>
      <c r="AL276" s="72"/>
      <c r="AM276" s="72"/>
    </row>
    <row r="277" spans="2:39">
      <c r="D277" s="72"/>
      <c r="E277" s="72"/>
      <c r="F277" s="72"/>
      <c r="G277" s="72"/>
      <c r="H277" s="72"/>
      <c r="I277" s="72"/>
      <c r="J277" s="72"/>
      <c r="K277" s="72"/>
      <c r="L277" s="72"/>
      <c r="M277" s="72"/>
      <c r="N277" s="72"/>
      <c r="O277" s="72"/>
      <c r="P277" s="72"/>
      <c r="Q277" s="72"/>
      <c r="R277" s="72"/>
      <c r="S277" s="72"/>
      <c r="T277" s="72"/>
      <c r="U277" s="79"/>
      <c r="V277" s="72"/>
      <c r="W277" s="72"/>
      <c r="X277" s="72"/>
      <c r="Y277" s="72"/>
      <c r="Z277" s="72"/>
      <c r="AA277" s="72"/>
      <c r="AB277" s="72"/>
      <c r="AC277" s="72"/>
      <c r="AD277" s="72"/>
      <c r="AE277" s="72"/>
      <c r="AF277" s="72"/>
      <c r="AG277" s="72"/>
      <c r="AH277" s="72"/>
      <c r="AI277" s="72"/>
      <c r="AJ277" s="72"/>
      <c r="AK277" s="72"/>
      <c r="AL277" s="72"/>
      <c r="AM277" s="72"/>
    </row>
    <row r="278" spans="2:39">
      <c r="B278" s="44"/>
      <c r="C278" s="44"/>
      <c r="D278" s="72"/>
      <c r="E278" s="72"/>
      <c r="F278" s="83"/>
      <c r="G278" s="83"/>
      <c r="H278" s="83"/>
      <c r="I278" s="83"/>
      <c r="J278" s="83"/>
      <c r="K278" s="83"/>
      <c r="L278" s="83"/>
      <c r="M278" s="83"/>
      <c r="N278" s="83"/>
      <c r="O278" s="83"/>
      <c r="P278" s="83"/>
      <c r="Q278" s="83"/>
      <c r="R278" s="83"/>
      <c r="S278" s="83"/>
      <c r="T278" s="83"/>
      <c r="U278" s="84"/>
      <c r="V278" s="72"/>
      <c r="W278" s="83"/>
      <c r="X278" s="83"/>
      <c r="Y278" s="83"/>
      <c r="Z278" s="83"/>
      <c r="AA278" s="83"/>
      <c r="AB278" s="83"/>
      <c r="AC278" s="83"/>
      <c r="AD278" s="83"/>
      <c r="AE278" s="83"/>
      <c r="AF278" s="83"/>
      <c r="AG278" s="83"/>
      <c r="AH278" s="83"/>
      <c r="AI278" s="83"/>
      <c r="AJ278" s="85"/>
      <c r="AK278" s="86"/>
    </row>
    <row r="279" spans="2:39">
      <c r="B279" s="44"/>
      <c r="C279" s="44"/>
      <c r="D279" s="72"/>
      <c r="E279" s="72"/>
      <c r="F279" s="83"/>
      <c r="G279" s="83"/>
      <c r="H279" s="83"/>
      <c r="I279" s="83"/>
      <c r="J279" s="83"/>
      <c r="K279" s="83"/>
      <c r="L279" s="83"/>
      <c r="M279" s="83"/>
      <c r="N279" s="83"/>
      <c r="O279" s="83"/>
      <c r="P279" s="83"/>
      <c r="Q279" s="83"/>
      <c r="R279" s="83"/>
      <c r="S279" s="83"/>
      <c r="T279" s="83"/>
      <c r="U279" s="84"/>
      <c r="V279" s="72"/>
      <c r="W279" s="83"/>
      <c r="X279" s="83"/>
      <c r="Y279" s="83"/>
      <c r="Z279" s="83"/>
      <c r="AA279" s="83"/>
      <c r="AB279" s="83"/>
      <c r="AC279" s="83"/>
      <c r="AD279" s="83"/>
      <c r="AE279" s="83"/>
      <c r="AF279" s="83"/>
      <c r="AG279" s="83"/>
      <c r="AH279" s="83"/>
      <c r="AI279" s="83"/>
      <c r="AJ279" s="85"/>
      <c r="AK279" s="86"/>
    </row>
    <row r="280" spans="2:39">
      <c r="B280" s="44"/>
      <c r="C280" s="44"/>
      <c r="D280" s="72"/>
      <c r="E280" s="72"/>
      <c r="F280" s="83"/>
      <c r="G280" s="83"/>
      <c r="H280" s="83"/>
      <c r="I280" s="83"/>
      <c r="J280" s="83"/>
      <c r="K280" s="83"/>
      <c r="L280" s="83"/>
      <c r="M280" s="83"/>
      <c r="N280" s="83"/>
      <c r="O280" s="83"/>
      <c r="P280" s="83"/>
      <c r="Q280" s="83"/>
      <c r="R280" s="83"/>
      <c r="S280" s="83"/>
      <c r="T280" s="83"/>
      <c r="U280" s="84"/>
      <c r="V280" s="72"/>
      <c r="W280" s="83"/>
      <c r="X280" s="83"/>
      <c r="Y280" s="83"/>
      <c r="Z280" s="83"/>
      <c r="AA280" s="83"/>
      <c r="AB280" s="83"/>
      <c r="AC280" s="83"/>
      <c r="AD280" s="83"/>
      <c r="AE280" s="83"/>
      <c r="AF280" s="83"/>
      <c r="AG280" s="83"/>
      <c r="AH280" s="83"/>
      <c r="AI280" s="83"/>
      <c r="AJ280" s="79"/>
      <c r="AK280" s="86"/>
    </row>
    <row r="281" spans="2:39">
      <c r="B281" s="44"/>
      <c r="C281" s="44"/>
      <c r="D281" s="72"/>
      <c r="E281" s="72"/>
      <c r="F281" s="83"/>
      <c r="G281" s="83"/>
      <c r="H281" s="83"/>
      <c r="I281" s="83"/>
      <c r="J281" s="83"/>
      <c r="K281" s="83"/>
      <c r="L281" s="83"/>
      <c r="M281" s="83"/>
      <c r="N281" s="83"/>
      <c r="O281" s="83"/>
      <c r="P281" s="83"/>
      <c r="Q281" s="83"/>
      <c r="R281" s="83"/>
      <c r="S281" s="83"/>
      <c r="T281" s="83"/>
      <c r="U281" s="84"/>
      <c r="V281" s="72"/>
      <c r="W281" s="83"/>
      <c r="X281" s="83"/>
      <c r="Y281" s="83"/>
      <c r="Z281" s="83"/>
      <c r="AA281" s="83"/>
      <c r="AB281" s="83"/>
      <c r="AC281" s="83"/>
      <c r="AD281" s="83"/>
      <c r="AE281" s="83"/>
      <c r="AF281" s="83"/>
      <c r="AG281" s="83"/>
      <c r="AH281" s="83"/>
      <c r="AI281" s="83"/>
      <c r="AJ281" s="79"/>
      <c r="AK281" s="86"/>
    </row>
    <row r="282" spans="2:39">
      <c r="B282" s="44"/>
      <c r="C282" s="44"/>
      <c r="D282" s="72"/>
      <c r="E282" s="72"/>
      <c r="F282" s="83"/>
      <c r="G282" s="83"/>
      <c r="H282" s="83"/>
      <c r="I282" s="83"/>
      <c r="J282" s="83"/>
      <c r="K282" s="83"/>
      <c r="L282" s="83"/>
      <c r="M282" s="83"/>
      <c r="N282" s="83"/>
      <c r="O282" s="83"/>
      <c r="P282" s="83"/>
      <c r="Q282" s="83"/>
      <c r="R282" s="83"/>
      <c r="S282" s="83"/>
      <c r="T282" s="83"/>
      <c r="U282" s="84"/>
      <c r="V282" s="72"/>
      <c r="W282" s="83"/>
      <c r="X282" s="83"/>
      <c r="Y282" s="83"/>
      <c r="Z282" s="83"/>
      <c r="AA282" s="83"/>
      <c r="AB282" s="83"/>
      <c r="AC282" s="83"/>
      <c r="AD282" s="83"/>
      <c r="AE282" s="83"/>
      <c r="AF282" s="83"/>
      <c r="AG282" s="83"/>
      <c r="AH282" s="83"/>
      <c r="AI282" s="83"/>
      <c r="AJ282" s="79"/>
      <c r="AK282" s="86"/>
    </row>
    <row r="283" spans="2:39">
      <c r="B283" s="44"/>
      <c r="C283" s="44"/>
      <c r="D283" s="72"/>
      <c r="E283" s="72"/>
      <c r="F283" s="83"/>
      <c r="G283" s="83"/>
      <c r="H283" s="83"/>
      <c r="I283" s="83"/>
      <c r="J283" s="83"/>
      <c r="K283" s="83"/>
      <c r="L283" s="83"/>
      <c r="M283" s="83"/>
      <c r="N283" s="83"/>
      <c r="O283" s="83"/>
      <c r="P283" s="83"/>
      <c r="Q283" s="83"/>
      <c r="R283" s="83"/>
      <c r="S283" s="83"/>
      <c r="T283" s="83"/>
      <c r="U283" s="84"/>
      <c r="V283" s="72"/>
      <c r="W283" s="83"/>
      <c r="X283" s="83"/>
      <c r="Y283" s="83"/>
      <c r="Z283" s="83"/>
      <c r="AA283" s="83"/>
      <c r="AB283" s="83"/>
      <c r="AC283" s="83"/>
      <c r="AD283" s="83"/>
      <c r="AE283" s="83"/>
      <c r="AF283" s="83"/>
      <c r="AG283" s="83"/>
      <c r="AH283" s="83"/>
      <c r="AI283" s="83"/>
      <c r="AJ283" s="79"/>
      <c r="AK283" s="86"/>
    </row>
    <row r="284" spans="2:39">
      <c r="B284" s="44"/>
      <c r="C284" s="44"/>
      <c r="D284" s="72"/>
      <c r="E284" s="72"/>
      <c r="F284" s="83"/>
      <c r="G284" s="83"/>
      <c r="H284" s="83"/>
      <c r="I284" s="83"/>
      <c r="J284" s="83"/>
      <c r="K284" s="83"/>
      <c r="L284" s="83"/>
      <c r="M284" s="83"/>
      <c r="N284" s="83"/>
      <c r="O284" s="83"/>
      <c r="P284" s="83"/>
      <c r="Q284" s="83"/>
      <c r="R284" s="83"/>
      <c r="S284" s="83"/>
      <c r="T284" s="83"/>
      <c r="U284" s="84"/>
      <c r="V284" s="72"/>
      <c r="W284" s="83"/>
      <c r="X284" s="83"/>
      <c r="Y284" s="83"/>
      <c r="Z284" s="83"/>
      <c r="AA284" s="83"/>
      <c r="AB284" s="83"/>
      <c r="AC284" s="83"/>
      <c r="AD284" s="83"/>
      <c r="AE284" s="83"/>
      <c r="AF284" s="83"/>
      <c r="AG284" s="83"/>
      <c r="AH284" s="83"/>
      <c r="AI284" s="83"/>
      <c r="AJ284" s="79"/>
      <c r="AK284" s="86"/>
    </row>
    <row r="285" spans="2:39">
      <c r="B285" s="44"/>
      <c r="C285" s="44"/>
      <c r="D285" s="72"/>
      <c r="E285" s="72"/>
      <c r="F285" s="83"/>
      <c r="G285" s="83"/>
      <c r="H285" s="83"/>
      <c r="I285" s="83"/>
      <c r="J285" s="83"/>
      <c r="K285" s="83"/>
      <c r="L285" s="83"/>
      <c r="M285" s="83"/>
      <c r="N285" s="83"/>
      <c r="O285" s="83"/>
      <c r="P285" s="83"/>
      <c r="Q285" s="83"/>
      <c r="R285" s="83"/>
      <c r="S285" s="83"/>
      <c r="T285" s="83"/>
      <c r="U285" s="84"/>
      <c r="V285" s="72"/>
      <c r="W285" s="83"/>
      <c r="X285" s="83"/>
      <c r="Y285" s="83"/>
      <c r="Z285" s="83"/>
      <c r="AA285" s="83"/>
      <c r="AB285" s="83"/>
      <c r="AC285" s="83"/>
      <c r="AD285" s="83"/>
      <c r="AE285" s="83"/>
      <c r="AF285" s="83"/>
      <c r="AG285" s="83"/>
      <c r="AH285" s="83"/>
      <c r="AI285" s="83"/>
      <c r="AJ285" s="79"/>
      <c r="AK285" s="86"/>
    </row>
    <row r="286" spans="2:39">
      <c r="B286" s="44"/>
      <c r="C286" s="44"/>
      <c r="D286" s="72"/>
      <c r="E286" s="72"/>
      <c r="F286" s="83"/>
      <c r="G286" s="83"/>
      <c r="H286" s="83"/>
      <c r="I286" s="83"/>
      <c r="J286" s="83"/>
      <c r="K286" s="83"/>
      <c r="L286" s="83"/>
      <c r="M286" s="83"/>
      <c r="N286" s="83"/>
      <c r="O286" s="83"/>
      <c r="P286" s="83"/>
      <c r="Q286" s="83"/>
      <c r="R286" s="83"/>
      <c r="S286" s="83"/>
      <c r="T286" s="83"/>
      <c r="U286" s="84"/>
      <c r="V286" s="72"/>
      <c r="W286" s="83"/>
      <c r="X286" s="83"/>
      <c r="Y286" s="83"/>
      <c r="Z286" s="83"/>
      <c r="AA286" s="83"/>
      <c r="AB286" s="83"/>
      <c r="AC286" s="83"/>
      <c r="AD286" s="83"/>
      <c r="AE286" s="83"/>
      <c r="AF286" s="83"/>
      <c r="AG286" s="83"/>
      <c r="AH286" s="83"/>
      <c r="AI286" s="83"/>
      <c r="AJ286" s="79"/>
      <c r="AK286" s="86"/>
    </row>
    <row r="287" spans="2:39">
      <c r="B287" s="44"/>
      <c r="C287" s="44"/>
      <c r="D287" s="72"/>
      <c r="E287" s="72"/>
      <c r="F287" s="83"/>
      <c r="G287" s="83"/>
      <c r="H287" s="83"/>
      <c r="I287" s="83"/>
      <c r="J287" s="83"/>
      <c r="K287" s="83"/>
      <c r="L287" s="83"/>
      <c r="M287" s="83"/>
      <c r="N287" s="83"/>
      <c r="O287" s="83"/>
      <c r="P287" s="83"/>
      <c r="Q287" s="83"/>
      <c r="R287" s="83"/>
      <c r="S287" s="83"/>
      <c r="T287" s="83"/>
      <c r="U287" s="84"/>
      <c r="V287" s="72"/>
      <c r="W287" s="83"/>
      <c r="X287" s="83"/>
      <c r="Y287" s="83"/>
      <c r="Z287" s="83"/>
      <c r="AA287" s="83"/>
      <c r="AB287" s="83"/>
      <c r="AC287" s="83"/>
      <c r="AD287" s="83"/>
      <c r="AE287" s="83"/>
      <c r="AF287" s="83"/>
      <c r="AG287" s="83"/>
      <c r="AH287" s="83"/>
      <c r="AI287" s="83"/>
      <c r="AJ287" s="79"/>
      <c r="AK287" s="86"/>
    </row>
    <row r="288" spans="2:39">
      <c r="B288" s="44"/>
      <c r="C288" s="44"/>
      <c r="D288" s="72"/>
      <c r="E288" s="72"/>
      <c r="F288" s="83"/>
      <c r="G288" s="83"/>
      <c r="H288" s="83"/>
      <c r="I288" s="83"/>
      <c r="J288" s="83"/>
      <c r="K288" s="83"/>
      <c r="L288" s="83"/>
      <c r="M288" s="83"/>
      <c r="N288" s="83"/>
      <c r="O288" s="83"/>
      <c r="P288" s="83"/>
      <c r="Q288" s="83"/>
      <c r="R288" s="83"/>
      <c r="S288" s="83"/>
      <c r="T288" s="83"/>
      <c r="U288" s="84"/>
      <c r="V288" s="72"/>
      <c r="W288" s="87"/>
      <c r="X288" s="83"/>
      <c r="Y288" s="83"/>
      <c r="Z288" s="83"/>
      <c r="AA288" s="83"/>
      <c r="AB288" s="83"/>
      <c r="AC288" s="83"/>
      <c r="AD288" s="83"/>
      <c r="AE288" s="87"/>
      <c r="AF288" s="87"/>
      <c r="AG288" s="87"/>
      <c r="AH288" s="87"/>
      <c r="AI288" s="83"/>
      <c r="AJ288" s="88"/>
    </row>
    <row r="289" spans="2:35">
      <c r="B289" s="44"/>
      <c r="C289" s="44"/>
      <c r="D289" s="44"/>
      <c r="E289" s="44"/>
      <c r="F289" s="89"/>
      <c r="G289" s="89"/>
      <c r="H289" s="89"/>
      <c r="I289" s="89"/>
      <c r="J289" s="89"/>
      <c r="K289" s="89"/>
      <c r="L289" s="89"/>
      <c r="M289" s="89"/>
      <c r="N289" s="89"/>
      <c r="O289" s="89"/>
      <c r="P289" s="89"/>
      <c r="Q289" s="89"/>
      <c r="R289" s="89"/>
      <c r="S289" s="89"/>
      <c r="T289" s="89"/>
      <c r="U289" s="44"/>
      <c r="V289" s="44"/>
      <c r="W289" s="89"/>
      <c r="X289" s="44"/>
      <c r="Y289" s="44"/>
      <c r="Z289" s="44"/>
      <c r="AA289" s="44"/>
      <c r="AB289" s="44"/>
      <c r="AC289" s="44"/>
      <c r="AD289" s="44"/>
      <c r="AE289" s="44"/>
      <c r="AF289" s="44"/>
      <c r="AG289" s="44"/>
      <c r="AH289" s="44"/>
      <c r="AI289" s="44"/>
    </row>
    <row r="290" spans="2:35">
      <c r="B290" s="44"/>
      <c r="C290" s="44"/>
      <c r="D290" s="44"/>
      <c r="E290" s="44"/>
      <c r="F290" s="89"/>
      <c r="G290" s="89"/>
      <c r="H290" s="89"/>
      <c r="I290" s="89"/>
      <c r="J290" s="89"/>
      <c r="K290" s="89"/>
      <c r="L290" s="89"/>
      <c r="M290" s="89"/>
      <c r="N290" s="89"/>
      <c r="O290" s="89"/>
      <c r="P290" s="89"/>
      <c r="Q290" s="89"/>
      <c r="R290" s="89"/>
      <c r="S290" s="89"/>
      <c r="T290" s="89"/>
      <c r="U290" s="44"/>
      <c r="V290" s="89"/>
      <c r="W290" s="89"/>
      <c r="X290" s="44"/>
      <c r="Y290" s="44"/>
      <c r="Z290" s="44"/>
      <c r="AA290" s="44"/>
      <c r="AB290" s="44"/>
      <c r="AC290" s="44"/>
      <c r="AD290" s="44"/>
      <c r="AE290" s="44"/>
      <c r="AF290" s="44"/>
      <c r="AG290" s="44"/>
      <c r="AH290" s="44"/>
      <c r="AI290" s="44"/>
    </row>
    <row r="291" spans="2:35">
      <c r="B291" s="44"/>
      <c r="C291" s="44"/>
      <c r="D291" s="44"/>
      <c r="E291" s="44"/>
      <c r="F291" s="89"/>
      <c r="G291" s="89"/>
      <c r="H291" s="89"/>
      <c r="I291" s="89"/>
      <c r="J291" s="89"/>
      <c r="K291" s="89"/>
      <c r="L291" s="89"/>
      <c r="M291" s="89"/>
      <c r="N291" s="89"/>
      <c r="O291" s="89"/>
      <c r="P291" s="89"/>
      <c r="Q291" s="89"/>
      <c r="R291" s="89"/>
      <c r="S291" s="89"/>
      <c r="T291" s="89"/>
      <c r="U291" s="44"/>
      <c r="V291" s="89"/>
      <c r="W291" s="89"/>
      <c r="X291" s="44"/>
      <c r="Y291" s="44"/>
      <c r="Z291" s="44"/>
      <c r="AA291" s="44"/>
      <c r="AB291" s="44"/>
      <c r="AC291" s="44"/>
      <c r="AD291" s="44"/>
      <c r="AE291" s="44"/>
      <c r="AF291" s="44"/>
      <c r="AG291" s="44"/>
      <c r="AH291" s="44"/>
      <c r="AI291" s="44"/>
    </row>
    <row r="292" spans="2:35">
      <c r="B292" s="44"/>
      <c r="C292" s="44"/>
      <c r="D292" s="44"/>
      <c r="E292" s="44"/>
      <c r="F292" s="89"/>
      <c r="G292" s="89"/>
      <c r="H292" s="89"/>
      <c r="I292" s="89"/>
      <c r="J292" s="89"/>
      <c r="K292" s="89"/>
      <c r="L292" s="89"/>
      <c r="M292" s="89"/>
      <c r="N292" s="89"/>
      <c r="O292" s="89"/>
      <c r="P292" s="89"/>
      <c r="Q292" s="89"/>
      <c r="R292" s="89"/>
      <c r="S292" s="89"/>
      <c r="T292" s="89"/>
      <c r="U292" s="44"/>
      <c r="V292" s="89"/>
      <c r="W292" s="89"/>
      <c r="X292" s="44"/>
      <c r="Y292" s="44"/>
      <c r="Z292" s="44"/>
      <c r="AA292" s="44"/>
      <c r="AB292" s="44"/>
      <c r="AC292" s="44"/>
      <c r="AD292" s="44"/>
      <c r="AE292" s="44"/>
      <c r="AF292" s="44"/>
      <c r="AG292" s="44"/>
      <c r="AH292" s="44"/>
      <c r="AI292" s="44"/>
    </row>
    <row r="293" spans="2:35">
      <c r="V293" s="41"/>
      <c r="X293" s="42"/>
      <c r="Y293" s="42"/>
      <c r="Z293" s="42"/>
      <c r="AA293" s="42"/>
      <c r="AB293" s="42"/>
      <c r="AC293" s="42"/>
      <c r="AD293" s="42"/>
      <c r="AE293" s="42"/>
      <c r="AF293" s="42"/>
      <c r="AG293" s="42"/>
      <c r="AH293" s="42"/>
      <c r="AI293" s="42"/>
    </row>
    <row r="294" spans="2:35">
      <c r="V294" s="41"/>
      <c r="X294" s="42"/>
      <c r="Y294" s="42"/>
      <c r="Z294" s="42"/>
      <c r="AA294" s="42"/>
      <c r="AB294" s="42"/>
      <c r="AC294" s="42"/>
      <c r="AD294" s="42"/>
      <c r="AE294" s="42"/>
      <c r="AF294" s="42"/>
      <c r="AG294" s="42"/>
      <c r="AH294" s="42"/>
      <c r="AI294" s="42"/>
    </row>
    <row r="295" spans="2:35">
      <c r="V295" s="41"/>
      <c r="X295" s="42"/>
      <c r="Y295" s="42"/>
      <c r="Z295" s="42"/>
      <c r="AA295" s="42"/>
      <c r="AB295" s="42"/>
      <c r="AC295" s="42"/>
      <c r="AD295" s="42"/>
      <c r="AE295" s="42"/>
      <c r="AF295" s="42"/>
      <c r="AG295" s="42"/>
      <c r="AH295" s="42"/>
      <c r="AI295" s="42"/>
    </row>
    <row r="296" spans="2:35">
      <c r="V296" s="41"/>
      <c r="X296" s="42"/>
      <c r="Y296" s="42"/>
      <c r="Z296" s="42"/>
      <c r="AA296" s="42"/>
      <c r="AB296" s="42"/>
      <c r="AC296" s="42"/>
      <c r="AD296" s="42"/>
      <c r="AE296" s="42"/>
      <c r="AF296" s="42"/>
      <c r="AG296" s="42"/>
      <c r="AH296" s="42"/>
      <c r="AI296" s="42"/>
    </row>
    <row r="297" spans="2:35">
      <c r="V297" s="41"/>
      <c r="X297" s="42"/>
      <c r="Y297" s="42"/>
      <c r="Z297" s="42"/>
      <c r="AA297" s="42"/>
      <c r="AB297" s="42"/>
      <c r="AC297" s="42"/>
      <c r="AD297" s="42"/>
      <c r="AE297" s="42"/>
      <c r="AF297" s="42"/>
      <c r="AG297" s="42"/>
      <c r="AH297" s="42"/>
      <c r="AI297" s="42"/>
    </row>
    <row r="298" spans="2:35">
      <c r="V298" s="41"/>
      <c r="X298" s="42"/>
      <c r="Y298" s="42"/>
      <c r="Z298" s="42"/>
      <c r="AA298" s="42"/>
      <c r="AB298" s="42"/>
      <c r="AC298" s="42"/>
      <c r="AD298" s="42"/>
      <c r="AE298" s="42"/>
      <c r="AF298" s="42"/>
      <c r="AG298" s="42"/>
      <c r="AH298" s="42"/>
      <c r="AI298" s="42"/>
    </row>
    <row r="299" spans="2:35">
      <c r="V299" s="41"/>
      <c r="X299" s="42"/>
      <c r="Y299" s="42"/>
      <c r="Z299" s="42"/>
      <c r="AA299" s="42"/>
      <c r="AB299" s="42"/>
      <c r="AC299" s="42"/>
      <c r="AD299" s="42"/>
      <c r="AE299" s="42"/>
      <c r="AF299" s="42"/>
      <c r="AG299" s="42"/>
      <c r="AH299" s="42"/>
      <c r="AI299" s="42"/>
    </row>
    <row r="300" spans="2:35">
      <c r="V300" s="41"/>
      <c r="X300" s="42"/>
      <c r="Y300" s="42"/>
      <c r="Z300" s="42"/>
      <c r="AA300" s="42"/>
      <c r="AB300" s="42"/>
      <c r="AC300" s="42"/>
      <c r="AD300" s="42"/>
      <c r="AE300" s="42"/>
      <c r="AF300" s="42"/>
      <c r="AG300" s="42"/>
      <c r="AH300" s="42"/>
      <c r="AI300" s="42"/>
    </row>
    <row r="301" spans="2:35">
      <c r="X301" s="42"/>
      <c r="Y301" s="42"/>
      <c r="Z301" s="42"/>
      <c r="AA301" s="42"/>
      <c r="AB301" s="42"/>
      <c r="AC301" s="42"/>
      <c r="AD301" s="42"/>
      <c r="AE301" s="42"/>
      <c r="AF301" s="42"/>
      <c r="AG301" s="42"/>
      <c r="AH301" s="42"/>
      <c r="AI301" s="42"/>
    </row>
    <row r="302" spans="2:35">
      <c r="X302" s="42"/>
      <c r="Y302" s="42"/>
      <c r="Z302" s="42"/>
      <c r="AA302" s="42"/>
      <c r="AB302" s="42"/>
      <c r="AC302" s="42"/>
      <c r="AD302" s="42"/>
      <c r="AE302" s="42"/>
      <c r="AF302" s="42"/>
      <c r="AG302" s="42"/>
      <c r="AH302" s="42"/>
      <c r="AI302" s="42"/>
    </row>
    <row r="303" spans="2:35">
      <c r="X303" s="42"/>
      <c r="Y303" s="42"/>
      <c r="Z303" s="42"/>
      <c r="AA303" s="42"/>
      <c r="AB303" s="42"/>
      <c r="AC303" s="42"/>
      <c r="AD303" s="42"/>
      <c r="AE303" s="42"/>
      <c r="AF303" s="42"/>
      <c r="AG303" s="42"/>
      <c r="AH303" s="42"/>
      <c r="AI303" s="42"/>
    </row>
    <row r="304" spans="2:35">
      <c r="X304" s="42"/>
      <c r="Y304" s="42"/>
      <c r="Z304" s="42"/>
      <c r="AA304" s="42"/>
      <c r="AB304" s="42"/>
      <c r="AC304" s="42"/>
      <c r="AD304" s="42"/>
      <c r="AE304" s="42"/>
      <c r="AF304" s="42"/>
      <c r="AG304" s="42"/>
      <c r="AH304" s="42"/>
      <c r="AI304" s="42"/>
    </row>
    <row r="305" spans="1:87">
      <c r="X305" s="42"/>
      <c r="Y305" s="42"/>
      <c r="Z305" s="42"/>
      <c r="AA305" s="42"/>
      <c r="AB305" s="42"/>
      <c r="AC305" s="42"/>
      <c r="AD305" s="42"/>
      <c r="AE305" s="42"/>
      <c r="AF305" s="42"/>
      <c r="AG305" s="42"/>
      <c r="AH305" s="42"/>
      <c r="AI305" s="42"/>
    </row>
    <row r="307" spans="1:87">
      <c r="D307" s="90"/>
      <c r="E307" s="90"/>
    </row>
    <row r="308" spans="1:87" s="41" customFormat="1">
      <c r="A308" s="42"/>
      <c r="B308" s="42"/>
      <c r="C308" s="42"/>
      <c r="D308" s="90"/>
      <c r="E308" s="90"/>
      <c r="U308" s="42"/>
      <c r="V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row>
    <row r="309" spans="1:87" s="41" customFormat="1">
      <c r="A309" s="42"/>
      <c r="B309" s="42"/>
      <c r="C309" s="42"/>
      <c r="D309" s="90"/>
      <c r="E309" s="90"/>
      <c r="U309" s="42"/>
      <c r="V309" s="42"/>
      <c r="AJ309" s="42"/>
      <c r="AK309" s="42"/>
      <c r="AL309" s="42"/>
      <c r="AM309" s="42"/>
      <c r="AN309" s="42"/>
      <c r="AO309" s="42"/>
      <c r="AP309" s="42"/>
      <c r="AQ309" s="42"/>
      <c r="AR309" s="42"/>
      <c r="AS309" s="42"/>
      <c r="AT309" s="42"/>
      <c r="AU309" s="42"/>
      <c r="AV309" s="42"/>
      <c r="AW309" s="42"/>
      <c r="AX309" s="42"/>
      <c r="AY309" s="42"/>
      <c r="AZ309" s="42"/>
      <c r="BA309" s="42"/>
      <c r="BB309" s="42"/>
      <c r="BC309" s="42"/>
      <c r="BD309" s="42"/>
      <c r="BE309" s="42"/>
      <c r="BF309" s="42"/>
      <c r="BG309" s="42"/>
      <c r="BH309" s="42"/>
      <c r="BI309" s="42"/>
      <c r="BJ309" s="42"/>
      <c r="BK309" s="42"/>
      <c r="BL309" s="42"/>
      <c r="BM309" s="42"/>
      <c r="BN309" s="42"/>
      <c r="BO309" s="42"/>
      <c r="BP309" s="42"/>
      <c r="BQ309" s="42"/>
      <c r="BR309" s="42"/>
      <c r="BS309" s="42"/>
      <c r="BT309" s="42"/>
      <c r="BU309" s="42"/>
      <c r="BV309" s="42"/>
      <c r="BW309" s="42"/>
      <c r="BX309" s="42"/>
      <c r="BY309" s="42"/>
      <c r="BZ309" s="42"/>
      <c r="CA309" s="42"/>
      <c r="CB309" s="42"/>
      <c r="CC309" s="42"/>
      <c r="CD309" s="42"/>
      <c r="CE309" s="42"/>
      <c r="CF309" s="42"/>
      <c r="CG309" s="42"/>
      <c r="CH309" s="42"/>
      <c r="CI309" s="42"/>
    </row>
    <row r="310" spans="1:87" s="41" customFormat="1">
      <c r="A310" s="42"/>
      <c r="B310" s="42"/>
      <c r="C310" s="42"/>
      <c r="D310" s="90"/>
      <c r="E310" s="90"/>
      <c r="U310" s="42"/>
      <c r="V310" s="42"/>
      <c r="AJ310" s="42"/>
      <c r="AK310" s="42"/>
      <c r="AL310" s="42"/>
      <c r="AM310" s="42"/>
      <c r="AN310" s="42"/>
      <c r="AO310" s="42"/>
      <c r="AP310" s="42"/>
      <c r="AQ310" s="42"/>
      <c r="AR310" s="42"/>
      <c r="AS310" s="42"/>
      <c r="AT310" s="42"/>
      <c r="AU310" s="42"/>
      <c r="AV310" s="42"/>
      <c r="AW310" s="42"/>
      <c r="AX310" s="42"/>
      <c r="AY310" s="42"/>
      <c r="AZ310" s="42"/>
      <c r="BA310" s="42"/>
      <c r="BB310" s="42"/>
      <c r="BC310" s="42"/>
      <c r="BD310" s="42"/>
      <c r="BE310" s="42"/>
      <c r="BF310" s="42"/>
      <c r="BG310" s="42"/>
      <c r="BH310" s="42"/>
      <c r="BI310" s="42"/>
      <c r="BJ310" s="42"/>
      <c r="BK310" s="42"/>
      <c r="BL310" s="42"/>
      <c r="BM310" s="42"/>
      <c r="BN310" s="42"/>
      <c r="BO310" s="42"/>
      <c r="BP310" s="42"/>
      <c r="BQ310" s="42"/>
      <c r="BR310" s="42"/>
      <c r="BS310" s="42"/>
      <c r="BT310" s="42"/>
      <c r="BU310" s="42"/>
      <c r="BV310" s="42"/>
      <c r="BW310" s="42"/>
      <c r="BX310" s="42"/>
      <c r="BY310" s="42"/>
      <c r="BZ310" s="42"/>
      <c r="CA310" s="42"/>
      <c r="CB310" s="42"/>
      <c r="CC310" s="42"/>
      <c r="CD310" s="42"/>
      <c r="CE310" s="42"/>
      <c r="CF310" s="42"/>
      <c r="CG310" s="42"/>
      <c r="CH310" s="42"/>
      <c r="CI310" s="42"/>
    </row>
  </sheetData>
  <protectedRanges>
    <protectedRange sqref="G2 K2 C2" name="区域13"/>
    <protectedRange sqref="W51:AK72" name="区域4"/>
    <protectedRange sqref="E51:S72" name="区域3"/>
    <protectedRange sqref="W8:AK28" name="区域2"/>
    <protectedRange sqref="E8:S28" name="区域1"/>
    <protectedRange sqref="E100:S120" name="区域5"/>
    <protectedRange sqref="W100:AK120" name="区域6"/>
    <protectedRange sqref="E143:S163" name="区域7"/>
    <protectedRange sqref="W143:AK163" name="区域8"/>
    <protectedRange sqref="E191:S211" name="区域9"/>
    <protectedRange sqref="W191:AK211" name="区域10"/>
    <protectedRange sqref="E234:S254" name="区域11"/>
    <protectedRange sqref="W234:AK254" name="区域12"/>
  </protectedRanges>
  <mergeCells count="20">
    <mergeCell ref="B188:B273"/>
    <mergeCell ref="E189:S189"/>
    <mergeCell ref="W189:AK189"/>
    <mergeCell ref="E232:S232"/>
    <mergeCell ref="W232:AK232"/>
    <mergeCell ref="B5:B90"/>
    <mergeCell ref="E6:S6"/>
    <mergeCell ref="W6:AK6"/>
    <mergeCell ref="E49:S49"/>
    <mergeCell ref="W49:AK49"/>
    <mergeCell ref="B97:B182"/>
    <mergeCell ref="E98:S98"/>
    <mergeCell ref="W98:AK98"/>
    <mergeCell ref="E141:S141"/>
    <mergeCell ref="W141:AK141"/>
    <mergeCell ref="B1:AL1"/>
    <mergeCell ref="D2:F2"/>
    <mergeCell ref="H2:J2"/>
    <mergeCell ref="L2:N2"/>
    <mergeCell ref="O2:P2"/>
  </mergeCells>
  <phoneticPr fontId="2" type="noConversion"/>
  <conditionalFormatting sqref="AN141:BI141 BK141:BV141 AN49:BI49 BK49:BV49 AN50:BV140 AN142:BV1048576 AN2:BV48">
    <cfRule type="cellIs" dxfId="19" priority="57" operator="equal">
      <formula>"Abnormal"</formula>
    </cfRule>
  </conditionalFormatting>
  <conditionalFormatting sqref="E28:S28">
    <cfRule type="colorScale" priority="56">
      <colorScale>
        <cfvo type="min"/>
        <cfvo type="max"/>
        <color rgb="FFFCFCFF"/>
        <color rgb="FFF8696B"/>
      </colorScale>
    </cfRule>
  </conditionalFormatting>
  <conditionalFormatting sqref="W28:AK28">
    <cfRule type="colorScale" priority="55">
      <colorScale>
        <cfvo type="min"/>
        <cfvo type="max"/>
        <color rgb="FFFCFCFF"/>
        <color rgb="FFF8696B"/>
      </colorScale>
    </cfRule>
  </conditionalFormatting>
  <conditionalFormatting sqref="E72:S72">
    <cfRule type="colorScale" priority="54">
      <colorScale>
        <cfvo type="min"/>
        <cfvo type="max"/>
        <color rgb="FFFCFCFF"/>
        <color rgb="FFF8696B"/>
      </colorScale>
    </cfRule>
  </conditionalFormatting>
  <conditionalFormatting sqref="E120:S120">
    <cfRule type="colorScale" priority="52">
      <colorScale>
        <cfvo type="min"/>
        <cfvo type="max"/>
        <color rgb="FFFCFCFF"/>
        <color rgb="FFF8696B"/>
      </colorScale>
    </cfRule>
  </conditionalFormatting>
  <conditionalFormatting sqref="W120:AK120">
    <cfRule type="colorScale" priority="51">
      <colorScale>
        <cfvo type="min"/>
        <cfvo type="max"/>
        <color rgb="FFFCFCFF"/>
        <color rgb="FFF8696B"/>
      </colorScale>
    </cfRule>
  </conditionalFormatting>
  <conditionalFormatting sqref="W163:AK163">
    <cfRule type="colorScale" priority="49">
      <colorScale>
        <cfvo type="min"/>
        <cfvo type="max"/>
        <color rgb="FFFCFCFF"/>
        <color rgb="FFF8696B"/>
      </colorScale>
    </cfRule>
  </conditionalFormatting>
  <conditionalFormatting sqref="E211:S211">
    <cfRule type="colorScale" priority="48">
      <colorScale>
        <cfvo type="min"/>
        <cfvo type="max"/>
        <color rgb="FFFCFCFF"/>
        <color rgb="FFF8696B"/>
      </colorScale>
    </cfRule>
  </conditionalFormatting>
  <conditionalFormatting sqref="W211:AK211">
    <cfRule type="colorScale" priority="47">
      <colorScale>
        <cfvo type="min"/>
        <cfvo type="max"/>
        <color rgb="FFFCFCFF"/>
        <color rgb="FFF8696B"/>
      </colorScale>
    </cfRule>
  </conditionalFormatting>
  <conditionalFormatting sqref="E254:S254">
    <cfRule type="colorScale" priority="46">
      <colorScale>
        <cfvo type="min"/>
        <cfvo type="max"/>
        <color rgb="FFFCFCFF"/>
        <color rgb="FFF8696B"/>
      </colorScale>
    </cfRule>
  </conditionalFormatting>
  <conditionalFormatting sqref="W254:AK254">
    <cfRule type="colorScale" priority="45">
      <colorScale>
        <cfvo type="min"/>
        <cfvo type="max"/>
        <color rgb="FFFCFCFF"/>
        <color rgb="FFF8696B"/>
      </colorScale>
    </cfRule>
  </conditionalFormatting>
  <conditionalFormatting sqref="G2">
    <cfRule type="cellIs" dxfId="18" priority="44" operator="lessThanOrEqual">
      <formula>$C$2</formula>
    </cfRule>
  </conditionalFormatting>
  <conditionalFormatting sqref="K2">
    <cfRule type="cellIs" dxfId="17" priority="58" operator="lessThanOrEqual">
      <formula>$G$2</formula>
    </cfRule>
    <cfRule type="cellIs" dxfId="16" priority="59" operator="lessThanOrEqual">
      <formula>$C$2</formula>
    </cfRule>
  </conditionalFormatting>
  <conditionalFormatting sqref="E191:S197 E199:S210 E198:N198 P198:S198">
    <cfRule type="colorScale" priority="33">
      <colorScale>
        <cfvo type="min"/>
        <cfvo type="max"/>
        <color rgb="FFFCFCFF"/>
        <color rgb="FFF8696B"/>
      </colorScale>
    </cfRule>
  </conditionalFormatting>
  <conditionalFormatting sqref="W191:AK210">
    <cfRule type="colorScale" priority="31">
      <colorScale>
        <cfvo type="min"/>
        <cfvo type="max"/>
        <color rgb="FFFCFCFF"/>
        <color rgb="FFF8696B"/>
      </colorScale>
    </cfRule>
  </conditionalFormatting>
  <conditionalFormatting sqref="W234:AK253">
    <cfRule type="colorScale" priority="30">
      <colorScale>
        <cfvo type="min"/>
        <cfvo type="max"/>
        <color rgb="FFFCFCFF"/>
        <color rgb="FFF8696B"/>
      </colorScale>
    </cfRule>
  </conditionalFormatting>
  <conditionalFormatting sqref="E234:S240 E242:S253 E241:N241 P241:S241">
    <cfRule type="colorScale" priority="26">
      <colorScale>
        <cfvo type="min"/>
        <cfvo type="max"/>
        <color rgb="FFFCFCFF"/>
        <color rgb="FFF8696B"/>
      </colorScale>
    </cfRule>
  </conditionalFormatting>
  <conditionalFormatting sqref="E8:S12 E14:S27 E13:K13 M13:S13">
    <cfRule type="colorScale" priority="13">
      <colorScale>
        <cfvo type="min"/>
        <cfvo type="max"/>
        <color rgb="FFFCFCFF"/>
        <color rgb="FFF8696B"/>
      </colorScale>
    </cfRule>
  </conditionalFormatting>
  <conditionalFormatting sqref="E51:S55 E57:S71 E56:K56 M56:S56">
    <cfRule type="colorScale" priority="12">
      <colorScale>
        <cfvo type="min"/>
        <cfvo type="max"/>
        <color rgb="FFFCFCFF"/>
        <color rgb="FFF8696B"/>
      </colorScale>
    </cfRule>
  </conditionalFormatting>
  <conditionalFormatting sqref="W8:AK27">
    <cfRule type="colorScale" priority="11">
      <colorScale>
        <cfvo type="min"/>
        <cfvo type="max"/>
        <color rgb="FFFCFCFF"/>
        <color rgb="FFF8696B"/>
      </colorScale>
    </cfRule>
  </conditionalFormatting>
  <conditionalFormatting sqref="W72:AK72">
    <cfRule type="colorScale" priority="10">
      <colorScale>
        <cfvo type="min"/>
        <cfvo type="max"/>
        <color rgb="FFFCFCFF"/>
        <color rgb="FFF8696B"/>
      </colorScale>
    </cfRule>
  </conditionalFormatting>
  <conditionalFormatting sqref="W51:AK71">
    <cfRule type="colorScale" priority="9">
      <colorScale>
        <cfvo type="min"/>
        <cfvo type="max"/>
        <color rgb="FFFCFCFF"/>
        <color rgb="FFF8696B"/>
      </colorScale>
    </cfRule>
  </conditionalFormatting>
  <conditionalFormatting sqref="E100:S119">
    <cfRule type="colorScale" priority="8">
      <colorScale>
        <cfvo type="min"/>
        <cfvo type="max"/>
        <color rgb="FFFCFCFF"/>
        <color rgb="FFF8696B"/>
      </colorScale>
    </cfRule>
  </conditionalFormatting>
  <conditionalFormatting sqref="E143:S163">
    <cfRule type="colorScale" priority="7">
      <colorScale>
        <cfvo type="min"/>
        <cfvo type="max"/>
        <color rgb="FFFCFCFF"/>
        <color rgb="FFF8696B"/>
      </colorScale>
    </cfRule>
  </conditionalFormatting>
  <conditionalFormatting sqref="W100:AK119">
    <cfRule type="colorScale" priority="6">
      <colorScale>
        <cfvo type="min"/>
        <cfvo type="max"/>
        <color rgb="FFFCFCFF"/>
        <color rgb="FFF8696B"/>
      </colorScale>
    </cfRule>
  </conditionalFormatting>
  <conditionalFormatting sqref="W143:AK162">
    <cfRule type="colorScale" priority="5">
      <colorScale>
        <cfvo type="min"/>
        <cfvo type="max"/>
        <color rgb="FFFCFCFF"/>
        <color rgb="FFF8696B"/>
      </colorScale>
    </cfRule>
  </conditionalFormatting>
  <conditionalFormatting sqref="O198">
    <cfRule type="colorScale" priority="4">
      <colorScale>
        <cfvo type="min"/>
        <cfvo type="max"/>
        <color rgb="FFFCFCFF"/>
        <color rgb="FFF8696B"/>
      </colorScale>
    </cfRule>
  </conditionalFormatting>
  <conditionalFormatting sqref="L13">
    <cfRule type="colorScale" priority="3">
      <colorScale>
        <cfvo type="min"/>
        <cfvo type="max"/>
        <color rgb="FFFCFCFF"/>
        <color rgb="FFF8696B"/>
      </colorScale>
    </cfRule>
  </conditionalFormatting>
  <conditionalFormatting sqref="L56">
    <cfRule type="colorScale" priority="2">
      <colorScale>
        <cfvo type="min"/>
        <cfvo type="max"/>
        <color rgb="FFFCFCFF"/>
        <color rgb="FFF8696B"/>
      </colorScale>
    </cfRule>
  </conditionalFormatting>
  <conditionalFormatting sqref="O241">
    <cfRule type="colorScale" priority="1">
      <colorScale>
        <cfvo type="min"/>
        <cfvo type="max"/>
        <color rgb="FFFCFCFF"/>
        <color rgb="FFF8696B"/>
      </colorScale>
    </cfRule>
  </conditionalFormatting>
  <dataValidations disablePrompts="1" count="1">
    <dataValidation type="list" allowBlank="1" showInputMessage="1" showErrorMessage="1" sqref="O2:P2" xr:uid="{00000000-0002-0000-0100-000000000000}">
      <formula1>"BOL,EOL"</formula1>
    </dataValidation>
  </dataValidations>
  <pageMargins left="0.7" right="0.7" top="0.78740157499999996" bottom="0.78740157499999996" header="0.3" footer="0.3"/>
  <pageSetup paperSize="9" scale="31" orientation="portrait" horizontalDpi="1200" verticalDpi="1200" r:id="rId1"/>
  <rowBreaks count="3" manualBreakCount="3">
    <brk id="3" max="16383" man="1"/>
    <brk id="94" max="16383" man="1"/>
    <brk id="185" max="76" man="1"/>
  </rowBreaks>
  <colBreaks count="1" manualBreakCount="1">
    <brk id="39" max="1048575" man="1"/>
  </col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B1:AA55"/>
  <sheetViews>
    <sheetView workbookViewId="0">
      <selection activeCell="H11" sqref="H11"/>
    </sheetView>
  </sheetViews>
  <sheetFormatPr defaultColWidth="9" defaultRowHeight="16.5"/>
  <cols>
    <col min="1" max="1" width="1.25" style="111" customWidth="1"/>
    <col min="2" max="3" width="6.375" style="111" bestFit="1" customWidth="1"/>
    <col min="4" max="4" width="6.375" style="111" customWidth="1"/>
    <col min="5" max="25" width="9" style="111"/>
    <col min="26" max="26" width="10.25" style="111" bestFit="1" customWidth="1"/>
    <col min="27" max="27" width="28.375" style="111" customWidth="1"/>
    <col min="28" max="16384" width="9" style="111"/>
  </cols>
  <sheetData>
    <row r="1" spans="2:27" ht="17.25" thickBot="1">
      <c r="B1" s="323" t="s">
        <v>316</v>
      </c>
      <c r="C1" s="324"/>
      <c r="D1" s="324"/>
      <c r="E1" s="324"/>
      <c r="F1" s="324"/>
      <c r="G1" s="324"/>
      <c r="H1" s="324"/>
      <c r="I1" s="324"/>
      <c r="J1" s="324"/>
      <c r="K1" s="324"/>
      <c r="L1" s="324"/>
      <c r="M1" s="324"/>
      <c r="N1" s="324"/>
      <c r="O1" s="324"/>
      <c r="P1" s="324"/>
      <c r="Q1" s="324"/>
      <c r="R1" s="324"/>
      <c r="S1" s="324"/>
      <c r="T1" s="324"/>
      <c r="U1" s="324"/>
      <c r="V1" s="324"/>
      <c r="W1" s="324"/>
      <c r="X1" s="324"/>
      <c r="Y1" s="324"/>
      <c r="Z1" s="324"/>
      <c r="AA1" s="205" t="s">
        <v>317</v>
      </c>
    </row>
    <row r="2" spans="2:27" ht="17.25" thickBot="1">
      <c r="B2" s="325" t="s">
        <v>318</v>
      </c>
      <c r="C2" s="326"/>
      <c r="D2" s="293">
        <v>0</v>
      </c>
      <c r="E2" s="273">
        <v>3</v>
      </c>
      <c r="F2" s="273">
        <v>5</v>
      </c>
      <c r="G2" s="273">
        <v>10</v>
      </c>
      <c r="H2" s="273">
        <v>15</v>
      </c>
      <c r="I2" s="273">
        <v>20</v>
      </c>
      <c r="J2" s="273">
        <v>25</v>
      </c>
      <c r="K2" s="273">
        <v>30</v>
      </c>
      <c r="L2" s="273">
        <v>35</v>
      </c>
      <c r="M2" s="273">
        <v>40</v>
      </c>
      <c r="N2" s="273">
        <v>45</v>
      </c>
      <c r="O2" s="273">
        <v>50</v>
      </c>
      <c r="P2" s="273">
        <v>55</v>
      </c>
      <c r="Q2" s="273">
        <v>60</v>
      </c>
      <c r="R2" s="273">
        <v>65</v>
      </c>
      <c r="S2" s="273">
        <v>70</v>
      </c>
      <c r="T2" s="273">
        <v>75</v>
      </c>
      <c r="U2" s="273">
        <v>80</v>
      </c>
      <c r="V2" s="273">
        <v>85</v>
      </c>
      <c r="W2" s="273">
        <v>90</v>
      </c>
      <c r="X2" s="273">
        <v>95</v>
      </c>
      <c r="Y2" s="273">
        <v>97</v>
      </c>
      <c r="Z2" s="274">
        <v>100</v>
      </c>
      <c r="AA2" s="198" t="s">
        <v>319</v>
      </c>
    </row>
    <row r="3" spans="2:27" ht="17.25" thickTop="1">
      <c r="B3" s="275" t="s">
        <v>345</v>
      </c>
      <c r="C3" s="276" t="s">
        <v>346</v>
      </c>
      <c r="D3" s="294"/>
      <c r="E3" s="269"/>
      <c r="F3" s="269"/>
      <c r="G3" s="269"/>
      <c r="H3" s="269"/>
      <c r="I3" s="269"/>
      <c r="J3" s="269"/>
      <c r="K3" s="269"/>
      <c r="L3" s="269"/>
      <c r="M3" s="269"/>
      <c r="N3" s="269"/>
      <c r="O3" s="269"/>
      <c r="P3" s="269"/>
      <c r="Q3" s="269"/>
      <c r="R3" s="269"/>
      <c r="S3" s="269"/>
      <c r="T3" s="269"/>
      <c r="U3" s="269"/>
      <c r="V3" s="269"/>
      <c r="W3" s="269"/>
      <c r="X3" s="269"/>
      <c r="Y3" s="269"/>
      <c r="Z3" s="269"/>
      <c r="AA3" s="199" t="s">
        <v>320</v>
      </c>
    </row>
    <row r="4" spans="2:27" ht="16.5" customHeight="1">
      <c r="B4" s="275" t="s">
        <v>347</v>
      </c>
      <c r="C4" s="277" t="s">
        <v>344</v>
      </c>
      <c r="D4" s="295"/>
      <c r="E4" s="278"/>
      <c r="F4" s="278"/>
      <c r="G4" s="278"/>
      <c r="H4" s="278"/>
      <c r="I4" s="278"/>
      <c r="J4" s="278"/>
      <c r="K4" s="278"/>
      <c r="L4" s="278"/>
      <c r="M4" s="278"/>
      <c r="N4" s="278"/>
      <c r="O4" s="278"/>
      <c r="P4" s="278"/>
      <c r="Q4" s="278"/>
      <c r="R4" s="278"/>
      <c r="S4" s="278"/>
      <c r="T4" s="278"/>
      <c r="U4" s="278"/>
      <c r="V4" s="278"/>
      <c r="W4" s="278"/>
      <c r="X4" s="278"/>
      <c r="Y4" s="278"/>
      <c r="Z4" s="278"/>
      <c r="AA4" s="321" t="s">
        <v>321</v>
      </c>
    </row>
    <row r="5" spans="2:27">
      <c r="B5" s="275" t="s">
        <v>348</v>
      </c>
      <c r="C5" s="276" t="s">
        <v>346</v>
      </c>
      <c r="D5" s="269">
        <v>2.8391500000000001</v>
      </c>
      <c r="E5" s="269">
        <v>3.1080000000000001</v>
      </c>
      <c r="F5" s="269">
        <v>3.1880000000000002</v>
      </c>
      <c r="G5" s="269">
        <v>3.22065</v>
      </c>
      <c r="H5" s="269">
        <v>3.2429000000000001</v>
      </c>
      <c r="I5" s="269">
        <v>3.2740499999999999</v>
      </c>
      <c r="J5" s="269">
        <v>3.2951999999999999</v>
      </c>
      <c r="K5" s="269">
        <v>3.3004499999999997</v>
      </c>
      <c r="L5" s="269">
        <v>3.3014999999999999</v>
      </c>
      <c r="M5" s="269">
        <v>3.3022499999999999</v>
      </c>
      <c r="N5" s="269">
        <v>3.3033000000000001</v>
      </c>
      <c r="O5" s="269">
        <v>3.3045499999999999</v>
      </c>
      <c r="P5" s="269">
        <v>3.3071000000000002</v>
      </c>
      <c r="Q5" s="269">
        <v>3.3284500000000001</v>
      </c>
      <c r="R5" s="269">
        <v>3.3391999999999999</v>
      </c>
      <c r="S5" s="269">
        <v>3.3391500000000001</v>
      </c>
      <c r="T5" s="269">
        <v>3.3391999999999999</v>
      </c>
      <c r="U5" s="269">
        <v>3.34</v>
      </c>
      <c r="V5" s="269">
        <v>3.34</v>
      </c>
      <c r="W5" s="269">
        <v>3.34</v>
      </c>
      <c r="X5" s="269">
        <v>3.3405</v>
      </c>
      <c r="Y5" s="269">
        <v>3.3410000000000002</v>
      </c>
      <c r="Z5" s="269">
        <v>3.8</v>
      </c>
      <c r="AA5" s="322"/>
    </row>
    <row r="6" spans="2:27">
      <c r="B6" s="275" t="s">
        <v>348</v>
      </c>
      <c r="C6" s="277" t="s">
        <v>344</v>
      </c>
      <c r="D6" s="270">
        <v>0.05</v>
      </c>
      <c r="E6" s="270">
        <v>0.05</v>
      </c>
      <c r="F6" s="270">
        <f t="shared" ref="F6:F16" si="0">G6</f>
        <v>0.05</v>
      </c>
      <c r="G6" s="270">
        <v>0.05</v>
      </c>
      <c r="H6" s="270">
        <f>I6</f>
        <v>0.05</v>
      </c>
      <c r="I6" s="270">
        <v>0.05</v>
      </c>
      <c r="J6" s="270">
        <f>K6</f>
        <v>0.05</v>
      </c>
      <c r="K6" s="270">
        <v>0.05</v>
      </c>
      <c r="L6" s="270">
        <f>M6</f>
        <v>0.04</v>
      </c>
      <c r="M6" s="270">
        <v>0.04</v>
      </c>
      <c r="N6" s="270">
        <f>O6</f>
        <v>0.04</v>
      </c>
      <c r="O6" s="270">
        <v>0.04</v>
      </c>
      <c r="P6" s="270">
        <f>Q6</f>
        <v>0.03</v>
      </c>
      <c r="Q6" s="270">
        <v>0.03</v>
      </c>
      <c r="R6" s="270">
        <f>S6</f>
        <v>0.03</v>
      </c>
      <c r="S6" s="270">
        <v>0.03</v>
      </c>
      <c r="T6" s="270">
        <f>U6</f>
        <v>0.03</v>
      </c>
      <c r="U6" s="270">
        <v>0.03</v>
      </c>
      <c r="V6" s="270">
        <f>W6</f>
        <v>0.03</v>
      </c>
      <c r="W6" s="270">
        <v>0.03</v>
      </c>
      <c r="X6" s="270">
        <f>Y6</f>
        <v>0.02</v>
      </c>
      <c r="Y6" s="270">
        <v>0.02</v>
      </c>
      <c r="Z6" s="270">
        <v>0.02</v>
      </c>
      <c r="AA6" s="322"/>
    </row>
    <row r="7" spans="2:27">
      <c r="B7" s="275" t="s">
        <v>349</v>
      </c>
      <c r="C7" s="276" t="s">
        <v>350</v>
      </c>
      <c r="D7" s="269">
        <v>2.8391500000000001</v>
      </c>
      <c r="E7" s="269">
        <v>3.1080000000000001</v>
      </c>
      <c r="F7" s="269">
        <v>3.1880000000000002</v>
      </c>
      <c r="G7" s="269">
        <v>3.22065</v>
      </c>
      <c r="H7" s="269">
        <v>3.2429000000000001</v>
      </c>
      <c r="I7" s="269">
        <v>3.2740499999999999</v>
      </c>
      <c r="J7" s="269">
        <v>3.2951999999999999</v>
      </c>
      <c r="K7" s="269">
        <v>3.3004499999999997</v>
      </c>
      <c r="L7" s="269">
        <v>3.3014999999999999</v>
      </c>
      <c r="M7" s="269">
        <v>3.3022499999999999</v>
      </c>
      <c r="N7" s="269">
        <v>3.3033000000000001</v>
      </c>
      <c r="O7" s="269">
        <v>3.3045499999999999</v>
      </c>
      <c r="P7" s="269">
        <v>3.3071000000000002</v>
      </c>
      <c r="Q7" s="269">
        <v>3.3284500000000001</v>
      </c>
      <c r="R7" s="269">
        <v>3.3391999999999999</v>
      </c>
      <c r="S7" s="269">
        <v>3.3391500000000001</v>
      </c>
      <c r="T7" s="269">
        <v>3.3391999999999999</v>
      </c>
      <c r="U7" s="269">
        <v>3.34</v>
      </c>
      <c r="V7" s="269">
        <v>3.34</v>
      </c>
      <c r="W7" s="269">
        <v>3.34</v>
      </c>
      <c r="X7" s="269">
        <v>3.3405</v>
      </c>
      <c r="Y7" s="269">
        <v>3.3410000000000002</v>
      </c>
      <c r="Z7" s="269">
        <v>3.8</v>
      </c>
      <c r="AA7" s="322"/>
    </row>
    <row r="8" spans="2:27">
      <c r="B8" s="275" t="s">
        <v>349</v>
      </c>
      <c r="C8" s="277" t="s">
        <v>344</v>
      </c>
      <c r="D8" s="270">
        <v>0.1</v>
      </c>
      <c r="E8" s="270">
        <v>0.1</v>
      </c>
      <c r="F8" s="270">
        <f t="shared" si="0"/>
        <v>0.1</v>
      </c>
      <c r="G8" s="270">
        <v>0.1</v>
      </c>
      <c r="H8" s="270">
        <f t="shared" ref="H8" si="1">I8</f>
        <v>0.08</v>
      </c>
      <c r="I8" s="270">
        <v>0.08</v>
      </c>
      <c r="J8" s="270">
        <f t="shared" ref="J8" si="2">K8</f>
        <v>0.08</v>
      </c>
      <c r="K8" s="270">
        <v>0.08</v>
      </c>
      <c r="L8" s="270">
        <f t="shared" ref="L8" si="3">M8</f>
        <v>7.0000000000000007E-2</v>
      </c>
      <c r="M8" s="270">
        <v>7.0000000000000007E-2</v>
      </c>
      <c r="N8" s="270">
        <f t="shared" ref="N8" si="4">O8</f>
        <v>0.05</v>
      </c>
      <c r="O8" s="270">
        <v>0.05</v>
      </c>
      <c r="P8" s="270">
        <f t="shared" ref="P8" si="5">Q8</f>
        <v>0.04</v>
      </c>
      <c r="Q8" s="270">
        <v>0.04</v>
      </c>
      <c r="R8" s="270">
        <f t="shared" ref="R8" si="6">S8</f>
        <v>0.04</v>
      </c>
      <c r="S8" s="270">
        <v>0.04</v>
      </c>
      <c r="T8" s="270">
        <f t="shared" ref="T8" si="7">U8</f>
        <v>3.1E-2</v>
      </c>
      <c r="U8" s="270">
        <v>3.1E-2</v>
      </c>
      <c r="V8" s="270">
        <f t="shared" ref="V8" si="8">W8</f>
        <v>3.1E-2</v>
      </c>
      <c r="W8" s="270">
        <v>3.1E-2</v>
      </c>
      <c r="X8" s="270">
        <f t="shared" ref="X8" si="9">Y8</f>
        <v>3.1E-2</v>
      </c>
      <c r="Y8" s="270">
        <v>3.1E-2</v>
      </c>
      <c r="Z8" s="270">
        <v>3.1E-2</v>
      </c>
      <c r="AA8" s="322"/>
    </row>
    <row r="9" spans="2:27">
      <c r="B9" s="275" t="s">
        <v>351</v>
      </c>
      <c r="C9" s="276" t="s">
        <v>346</v>
      </c>
      <c r="D9" s="269">
        <v>2.8391500000000001</v>
      </c>
      <c r="E9" s="269">
        <v>3.1080000000000001</v>
      </c>
      <c r="F9" s="269">
        <v>3.1880000000000002</v>
      </c>
      <c r="G9" s="269">
        <v>3.22065</v>
      </c>
      <c r="H9" s="269">
        <v>3.2429000000000001</v>
      </c>
      <c r="I9" s="269">
        <v>3.2740499999999999</v>
      </c>
      <c r="J9" s="269">
        <v>3.2951999999999999</v>
      </c>
      <c r="K9" s="269">
        <v>3.3004499999999997</v>
      </c>
      <c r="L9" s="269">
        <v>3.3014999999999999</v>
      </c>
      <c r="M9" s="269">
        <v>3.3022499999999999</v>
      </c>
      <c r="N9" s="269">
        <v>3.3033000000000001</v>
      </c>
      <c r="O9" s="269">
        <v>3.3045499999999999</v>
      </c>
      <c r="P9" s="269">
        <v>3.3071000000000002</v>
      </c>
      <c r="Q9" s="269">
        <v>3.3284500000000001</v>
      </c>
      <c r="R9" s="269">
        <v>3.3391999999999999</v>
      </c>
      <c r="S9" s="269">
        <v>3.3391500000000001</v>
      </c>
      <c r="T9" s="269">
        <v>3.3391999999999999</v>
      </c>
      <c r="U9" s="269">
        <v>3.34</v>
      </c>
      <c r="V9" s="269">
        <v>3.34</v>
      </c>
      <c r="W9" s="269">
        <v>3.34</v>
      </c>
      <c r="X9" s="269">
        <v>3.3405</v>
      </c>
      <c r="Y9" s="269">
        <v>3.3410000000000002</v>
      </c>
      <c r="Z9" s="269">
        <v>3.8</v>
      </c>
      <c r="AA9" s="322"/>
    </row>
    <row r="10" spans="2:27">
      <c r="B10" s="275" t="s">
        <v>352</v>
      </c>
      <c r="C10" s="277" t="s">
        <v>344</v>
      </c>
      <c r="D10" s="270">
        <v>0.25</v>
      </c>
      <c r="E10" s="270">
        <v>0.25</v>
      </c>
      <c r="F10" s="270">
        <f t="shared" si="0"/>
        <v>0.25</v>
      </c>
      <c r="G10" s="270">
        <v>0.25</v>
      </c>
      <c r="H10" s="270">
        <f t="shared" ref="H10" si="10">I10</f>
        <v>0.2</v>
      </c>
      <c r="I10" s="270">
        <v>0.2</v>
      </c>
      <c r="J10" s="270">
        <f t="shared" ref="J10" si="11">K10</f>
        <v>0.18</v>
      </c>
      <c r="K10" s="270">
        <v>0.18</v>
      </c>
      <c r="L10" s="270">
        <f t="shared" ref="L10" si="12">M10</f>
        <v>0.12</v>
      </c>
      <c r="M10" s="270">
        <v>0.12</v>
      </c>
      <c r="N10" s="270">
        <f t="shared" ref="N10" si="13">O10</f>
        <v>0.1</v>
      </c>
      <c r="O10" s="270">
        <v>0.1</v>
      </c>
      <c r="P10" s="270">
        <f t="shared" ref="P10" si="14">Q10</f>
        <v>0.08</v>
      </c>
      <c r="Q10" s="270">
        <v>0.08</v>
      </c>
      <c r="R10" s="270">
        <f t="shared" ref="R10" si="15">S10</f>
        <v>0.06</v>
      </c>
      <c r="S10" s="270">
        <v>0.06</v>
      </c>
      <c r="T10" s="270">
        <f t="shared" ref="T10" si="16">U10</f>
        <v>0.05</v>
      </c>
      <c r="U10" s="270">
        <v>0.05</v>
      </c>
      <c r="V10" s="270">
        <f t="shared" ref="V10" si="17">W10</f>
        <v>0.05</v>
      </c>
      <c r="W10" s="270">
        <v>0.05</v>
      </c>
      <c r="X10" s="270">
        <f t="shared" ref="X10" si="18">Y10</f>
        <v>3.1E-2</v>
      </c>
      <c r="Y10" s="270">
        <v>3.1E-2</v>
      </c>
      <c r="Z10" s="270">
        <v>3.1E-2</v>
      </c>
      <c r="AA10" s="322"/>
    </row>
    <row r="11" spans="2:27">
      <c r="B11" s="275" t="s">
        <v>353</v>
      </c>
      <c r="C11" s="276" t="s">
        <v>346</v>
      </c>
      <c r="D11" s="269">
        <v>2.8391500000000001</v>
      </c>
      <c r="E11" s="269">
        <v>3.1080000000000001</v>
      </c>
      <c r="F11" s="269">
        <v>3.1880000000000002</v>
      </c>
      <c r="G11" s="269">
        <v>3.22065</v>
      </c>
      <c r="H11" s="269">
        <v>3.2429000000000001</v>
      </c>
      <c r="I11" s="269">
        <v>3.2740499999999999</v>
      </c>
      <c r="J11" s="269">
        <v>3.2951999999999999</v>
      </c>
      <c r="K11" s="269">
        <v>3.3004499999999997</v>
      </c>
      <c r="L11" s="269">
        <v>3.3014999999999999</v>
      </c>
      <c r="M11" s="269">
        <v>3.3022499999999999</v>
      </c>
      <c r="N11" s="269">
        <v>3.3033000000000001</v>
      </c>
      <c r="O11" s="269">
        <v>3.3045499999999999</v>
      </c>
      <c r="P11" s="269">
        <v>3.3071000000000002</v>
      </c>
      <c r="Q11" s="269">
        <v>3.3284500000000001</v>
      </c>
      <c r="R11" s="269">
        <v>3.3391999999999999</v>
      </c>
      <c r="S11" s="269">
        <v>3.3391500000000001</v>
      </c>
      <c r="T11" s="269">
        <v>3.3391999999999999</v>
      </c>
      <c r="U11" s="269">
        <v>3.34</v>
      </c>
      <c r="V11" s="269">
        <v>3.34</v>
      </c>
      <c r="W11" s="269">
        <v>3.34</v>
      </c>
      <c r="X11" s="269">
        <v>3.3405</v>
      </c>
      <c r="Y11" s="269">
        <v>3.3410000000000002</v>
      </c>
      <c r="Z11" s="269">
        <v>3.8</v>
      </c>
      <c r="AA11" s="322"/>
    </row>
    <row r="12" spans="2:27" ht="19.5" customHeight="1">
      <c r="B12" s="275" t="s">
        <v>353</v>
      </c>
      <c r="C12" s="277" t="s">
        <v>344</v>
      </c>
      <c r="D12" s="270">
        <v>0.5</v>
      </c>
      <c r="E12" s="270">
        <v>0.5</v>
      </c>
      <c r="F12" s="270">
        <f t="shared" si="0"/>
        <v>0.5</v>
      </c>
      <c r="G12" s="270">
        <v>0.5</v>
      </c>
      <c r="H12" s="270">
        <f t="shared" ref="H12" si="19">I12</f>
        <v>0.4</v>
      </c>
      <c r="I12" s="270">
        <v>0.4</v>
      </c>
      <c r="J12" s="270">
        <f t="shared" ref="J12" si="20">K12</f>
        <v>0.3</v>
      </c>
      <c r="K12" s="270">
        <v>0.3</v>
      </c>
      <c r="L12" s="270">
        <f t="shared" ref="L12" si="21">M12</f>
        <v>0.18</v>
      </c>
      <c r="M12" s="270">
        <v>0.18</v>
      </c>
      <c r="N12" s="270">
        <f t="shared" ref="N12" si="22">O12</f>
        <v>0.15</v>
      </c>
      <c r="O12" s="270">
        <v>0.15</v>
      </c>
      <c r="P12" s="270">
        <f t="shared" ref="P12" si="23">Q12</f>
        <v>0.13</v>
      </c>
      <c r="Q12" s="270">
        <v>0.13</v>
      </c>
      <c r="R12" s="270">
        <f t="shared" ref="R12" si="24">S12</f>
        <v>0.1</v>
      </c>
      <c r="S12" s="270">
        <v>0.1</v>
      </c>
      <c r="T12" s="270">
        <f t="shared" ref="T12" si="25">U12</f>
        <v>0.08</v>
      </c>
      <c r="U12" s="270">
        <v>0.08</v>
      </c>
      <c r="V12" s="270">
        <f t="shared" ref="V12" si="26">W12</f>
        <v>0.05</v>
      </c>
      <c r="W12" s="270">
        <v>0.05</v>
      </c>
      <c r="X12" s="270">
        <f t="shared" ref="X12" si="27">Y12</f>
        <v>0.05</v>
      </c>
      <c r="Y12" s="270">
        <v>0.05</v>
      </c>
      <c r="Z12" s="270">
        <v>0.05</v>
      </c>
      <c r="AA12" s="322"/>
    </row>
    <row r="13" spans="2:27">
      <c r="B13" s="275" t="s">
        <v>354</v>
      </c>
      <c r="C13" s="276" t="s">
        <v>346</v>
      </c>
      <c r="D13" s="269">
        <v>2.8391500000000001</v>
      </c>
      <c r="E13" s="269">
        <v>3.1080000000000001</v>
      </c>
      <c r="F13" s="269">
        <v>3.1880000000000002</v>
      </c>
      <c r="G13" s="269">
        <v>3.22065</v>
      </c>
      <c r="H13" s="269">
        <v>3.2429000000000001</v>
      </c>
      <c r="I13" s="269">
        <v>3.2740499999999999</v>
      </c>
      <c r="J13" s="269">
        <v>3.2951999999999999</v>
      </c>
      <c r="K13" s="269">
        <v>3.3004499999999997</v>
      </c>
      <c r="L13" s="269">
        <v>3.3014999999999999</v>
      </c>
      <c r="M13" s="269">
        <v>3.3022499999999999</v>
      </c>
      <c r="N13" s="269">
        <v>3.3033000000000001</v>
      </c>
      <c r="O13" s="269">
        <v>3.3045499999999999</v>
      </c>
      <c r="P13" s="269">
        <v>3.3071000000000002</v>
      </c>
      <c r="Q13" s="269">
        <v>3.3284500000000001</v>
      </c>
      <c r="R13" s="269">
        <v>3.3391999999999999</v>
      </c>
      <c r="S13" s="269">
        <v>3.3391500000000001</v>
      </c>
      <c r="T13" s="269">
        <v>3.3391999999999999</v>
      </c>
      <c r="U13" s="269">
        <v>3.34</v>
      </c>
      <c r="V13" s="269">
        <v>3.34</v>
      </c>
      <c r="W13" s="269">
        <v>3.34</v>
      </c>
      <c r="X13" s="269">
        <v>3.3405</v>
      </c>
      <c r="Y13" s="269">
        <v>3.3410000000000002</v>
      </c>
      <c r="Z13" s="269">
        <v>3.8</v>
      </c>
      <c r="AA13" s="322"/>
    </row>
    <row r="14" spans="2:27">
      <c r="B14" s="275" t="s">
        <v>354</v>
      </c>
      <c r="C14" s="277" t="s">
        <v>344</v>
      </c>
      <c r="D14" s="270">
        <v>0.7</v>
      </c>
      <c r="E14" s="270">
        <v>0.7</v>
      </c>
      <c r="F14" s="270">
        <f t="shared" si="0"/>
        <v>0.7</v>
      </c>
      <c r="G14" s="270">
        <v>0.7</v>
      </c>
      <c r="H14" s="270">
        <f t="shared" ref="H14" si="28">I14</f>
        <v>0.55000000000000004</v>
      </c>
      <c r="I14" s="270">
        <v>0.55000000000000004</v>
      </c>
      <c r="J14" s="270">
        <f t="shared" ref="J14" si="29">K14</f>
        <v>0.48</v>
      </c>
      <c r="K14" s="270">
        <v>0.48</v>
      </c>
      <c r="L14" s="270">
        <f t="shared" ref="L14" si="30">M14</f>
        <v>0.32</v>
      </c>
      <c r="M14" s="270">
        <v>0.32</v>
      </c>
      <c r="N14" s="270">
        <f t="shared" ref="N14" si="31">O14</f>
        <v>0.3</v>
      </c>
      <c r="O14" s="270">
        <v>0.3</v>
      </c>
      <c r="P14" s="270">
        <f t="shared" ref="P14" si="32">Q14</f>
        <v>0.2</v>
      </c>
      <c r="Q14" s="270">
        <v>0.2</v>
      </c>
      <c r="R14" s="270">
        <f t="shared" ref="R14" si="33">S14</f>
        <v>0.15</v>
      </c>
      <c r="S14" s="270">
        <v>0.15</v>
      </c>
      <c r="T14" s="270">
        <f t="shared" ref="T14" si="34">U14</f>
        <v>0.1</v>
      </c>
      <c r="U14" s="270">
        <v>0.1</v>
      </c>
      <c r="V14" s="270">
        <f t="shared" ref="V14" si="35">W14</f>
        <v>0.08</v>
      </c>
      <c r="W14" s="270">
        <v>0.08</v>
      </c>
      <c r="X14" s="270">
        <f t="shared" ref="X14" si="36">Y14</f>
        <v>0.08</v>
      </c>
      <c r="Y14" s="270">
        <v>0.08</v>
      </c>
      <c r="Z14" s="270">
        <v>0.08</v>
      </c>
      <c r="AA14" s="322"/>
    </row>
    <row r="15" spans="2:27">
      <c r="B15" s="275" t="s">
        <v>355</v>
      </c>
      <c r="C15" s="276" t="s">
        <v>346</v>
      </c>
      <c r="D15" s="269">
        <v>2.8391500000000001</v>
      </c>
      <c r="E15" s="269">
        <v>3.1080000000000001</v>
      </c>
      <c r="F15" s="269">
        <v>3.1880000000000002</v>
      </c>
      <c r="G15" s="269">
        <v>3.22065</v>
      </c>
      <c r="H15" s="269">
        <v>3.2429000000000001</v>
      </c>
      <c r="I15" s="269">
        <v>3.2740499999999999</v>
      </c>
      <c r="J15" s="269">
        <v>3.2951999999999999</v>
      </c>
      <c r="K15" s="269">
        <v>3.3004499999999997</v>
      </c>
      <c r="L15" s="269">
        <v>3.3014999999999999</v>
      </c>
      <c r="M15" s="269">
        <v>3.3022499999999999</v>
      </c>
      <c r="N15" s="269">
        <v>3.3033000000000001</v>
      </c>
      <c r="O15" s="269">
        <v>3.3045499999999999</v>
      </c>
      <c r="P15" s="269">
        <v>3.3071000000000002</v>
      </c>
      <c r="Q15" s="269">
        <v>3.3284500000000001</v>
      </c>
      <c r="R15" s="269">
        <v>3.3391999999999999</v>
      </c>
      <c r="S15" s="269">
        <v>3.3391500000000001</v>
      </c>
      <c r="T15" s="269">
        <v>3.3391999999999999</v>
      </c>
      <c r="U15" s="269">
        <v>3.34</v>
      </c>
      <c r="V15" s="269">
        <v>3.34</v>
      </c>
      <c r="W15" s="269">
        <v>3.34</v>
      </c>
      <c r="X15" s="269">
        <v>3.3405</v>
      </c>
      <c r="Y15" s="269">
        <v>3.3410000000000002</v>
      </c>
      <c r="Z15" s="269">
        <v>3.8</v>
      </c>
      <c r="AA15" s="322"/>
    </row>
    <row r="16" spans="2:27">
      <c r="B16" s="275" t="s">
        <v>355</v>
      </c>
      <c r="C16" s="277" t="s">
        <v>344</v>
      </c>
      <c r="D16" s="270">
        <v>0.8</v>
      </c>
      <c r="E16" s="270">
        <v>0.8</v>
      </c>
      <c r="F16" s="270">
        <f t="shared" si="0"/>
        <v>0.8</v>
      </c>
      <c r="G16" s="270">
        <v>0.8</v>
      </c>
      <c r="H16" s="270">
        <f t="shared" ref="H16" si="37">I16</f>
        <v>0.8</v>
      </c>
      <c r="I16" s="270">
        <v>0.8</v>
      </c>
      <c r="J16" s="270">
        <f t="shared" ref="J16" si="38">K16</f>
        <v>0.65</v>
      </c>
      <c r="K16" s="270">
        <v>0.65</v>
      </c>
      <c r="L16" s="270">
        <f t="shared" ref="L16" si="39">M16</f>
        <v>0.65</v>
      </c>
      <c r="M16" s="270">
        <v>0.65</v>
      </c>
      <c r="N16" s="270">
        <f t="shared" ref="N16" si="40">O16</f>
        <v>0.6</v>
      </c>
      <c r="O16" s="270">
        <v>0.6</v>
      </c>
      <c r="P16" s="270">
        <f t="shared" ref="P16" si="41">Q16</f>
        <v>0.45</v>
      </c>
      <c r="Q16" s="270">
        <v>0.45</v>
      </c>
      <c r="R16" s="270">
        <f t="shared" ref="R16" si="42">S16</f>
        <v>0.4</v>
      </c>
      <c r="S16" s="270">
        <v>0.4</v>
      </c>
      <c r="T16" s="270">
        <f t="shared" ref="T16" si="43">U16</f>
        <v>0.3</v>
      </c>
      <c r="U16" s="270">
        <v>0.3</v>
      </c>
      <c r="V16" s="270">
        <f t="shared" ref="V16" si="44">W16</f>
        <v>0.15</v>
      </c>
      <c r="W16" s="270">
        <v>0.15</v>
      </c>
      <c r="X16" s="270">
        <f t="shared" ref="X16" si="45">Y16</f>
        <v>0.11</v>
      </c>
      <c r="Y16" s="270">
        <v>0.11</v>
      </c>
      <c r="Z16" s="270">
        <v>0.08</v>
      </c>
      <c r="AA16" s="322"/>
    </row>
    <row r="17" spans="2:27">
      <c r="B17" s="275" t="s">
        <v>356</v>
      </c>
      <c r="C17" s="276" t="s">
        <v>346</v>
      </c>
      <c r="D17" s="269">
        <v>2.8391500000000001</v>
      </c>
      <c r="E17" s="269">
        <v>3.1080000000000001</v>
      </c>
      <c r="F17" s="269">
        <v>3.1880000000000002</v>
      </c>
      <c r="G17" s="269">
        <v>3.22065</v>
      </c>
      <c r="H17" s="269">
        <v>3.2429000000000001</v>
      </c>
      <c r="I17" s="269">
        <v>3.2740499999999999</v>
      </c>
      <c r="J17" s="269">
        <v>3.2951999999999999</v>
      </c>
      <c r="K17" s="269">
        <v>3.3004499999999997</v>
      </c>
      <c r="L17" s="269">
        <v>3.3014999999999999</v>
      </c>
      <c r="M17" s="269">
        <v>3.3022499999999999</v>
      </c>
      <c r="N17" s="269">
        <v>3.3033000000000001</v>
      </c>
      <c r="O17" s="269">
        <v>3.3045499999999999</v>
      </c>
      <c r="P17" s="269">
        <v>3.3071000000000002</v>
      </c>
      <c r="Q17" s="269">
        <v>3.3284500000000001</v>
      </c>
      <c r="R17" s="269">
        <v>3.3391999999999999</v>
      </c>
      <c r="S17" s="269">
        <v>3.3391500000000001</v>
      </c>
      <c r="T17" s="269">
        <v>3.3391999999999999</v>
      </c>
      <c r="U17" s="269">
        <v>3.34</v>
      </c>
      <c r="V17" s="269">
        <v>3.34</v>
      </c>
      <c r="W17" s="269">
        <v>3.34</v>
      </c>
      <c r="X17" s="269">
        <v>3.3405</v>
      </c>
      <c r="Y17" s="269">
        <v>3.3410000000000002</v>
      </c>
      <c r="Z17" s="269">
        <v>3.8</v>
      </c>
      <c r="AA17" s="322"/>
    </row>
    <row r="18" spans="2:27">
      <c r="B18" s="275" t="s">
        <v>357</v>
      </c>
      <c r="C18" s="277" t="s">
        <v>344</v>
      </c>
      <c r="D18" s="270">
        <v>1.28</v>
      </c>
      <c r="E18" s="270">
        <v>1.28</v>
      </c>
      <c r="F18" s="270">
        <f t="shared" ref="F18" si="46">G18</f>
        <v>1.28</v>
      </c>
      <c r="G18" s="270">
        <v>1.28</v>
      </c>
      <c r="H18" s="270">
        <f t="shared" ref="H18" si="47">I18</f>
        <v>1.25</v>
      </c>
      <c r="I18" s="270">
        <v>1.25</v>
      </c>
      <c r="J18" s="270">
        <f t="shared" ref="J18" si="48">K18</f>
        <v>0.95</v>
      </c>
      <c r="K18" s="270">
        <v>0.95</v>
      </c>
      <c r="L18" s="270">
        <f t="shared" ref="L18" si="49">M18</f>
        <v>0.8</v>
      </c>
      <c r="M18" s="270">
        <v>0.8</v>
      </c>
      <c r="N18" s="270">
        <f t="shared" ref="N18" si="50">O18</f>
        <v>0.7</v>
      </c>
      <c r="O18" s="270">
        <v>0.7</v>
      </c>
      <c r="P18" s="270">
        <f t="shared" ref="P18" si="51">Q18</f>
        <v>0.6</v>
      </c>
      <c r="Q18" s="270">
        <v>0.6</v>
      </c>
      <c r="R18" s="270">
        <f t="shared" ref="R18" si="52">S18</f>
        <v>0.5</v>
      </c>
      <c r="S18" s="270">
        <v>0.5</v>
      </c>
      <c r="T18" s="270">
        <f t="shared" ref="T18" si="53">U18</f>
        <v>0.4</v>
      </c>
      <c r="U18" s="270">
        <v>0.4</v>
      </c>
      <c r="V18" s="270">
        <f t="shared" ref="V18" si="54">W18</f>
        <v>0.2</v>
      </c>
      <c r="W18" s="270">
        <v>0.2</v>
      </c>
      <c r="X18" s="270">
        <f t="shared" ref="X18" si="55">Y18</f>
        <v>0.13</v>
      </c>
      <c r="Y18" s="270">
        <v>0.13</v>
      </c>
      <c r="Z18" s="270">
        <v>0.1</v>
      </c>
      <c r="AA18" s="322"/>
    </row>
    <row r="19" spans="2:27">
      <c r="B19" s="275" t="s">
        <v>358</v>
      </c>
      <c r="C19" s="276" t="s">
        <v>350</v>
      </c>
      <c r="D19" s="269">
        <v>2.8391500000000001</v>
      </c>
      <c r="E19" s="269">
        <v>3.1080000000000001</v>
      </c>
      <c r="F19" s="269">
        <v>3.1880000000000002</v>
      </c>
      <c r="G19" s="269">
        <v>3.22065</v>
      </c>
      <c r="H19" s="269">
        <v>3.2429000000000001</v>
      </c>
      <c r="I19" s="269">
        <v>3.2740499999999999</v>
      </c>
      <c r="J19" s="269">
        <v>3.2951999999999999</v>
      </c>
      <c r="K19" s="269">
        <v>3.3004499999999997</v>
      </c>
      <c r="L19" s="269">
        <v>3.3014999999999999</v>
      </c>
      <c r="M19" s="269">
        <v>3.3022499999999999</v>
      </c>
      <c r="N19" s="269">
        <v>3.3033000000000001</v>
      </c>
      <c r="O19" s="269">
        <v>3.3045499999999999</v>
      </c>
      <c r="P19" s="269">
        <v>3.3071000000000002</v>
      </c>
      <c r="Q19" s="269">
        <v>3.3284500000000001</v>
      </c>
      <c r="R19" s="269">
        <v>3.3391999999999999</v>
      </c>
      <c r="S19" s="269">
        <v>3.3391500000000001</v>
      </c>
      <c r="T19" s="269">
        <v>3.3391999999999999</v>
      </c>
      <c r="U19" s="269">
        <v>3.34</v>
      </c>
      <c r="V19" s="269">
        <v>3.34</v>
      </c>
      <c r="W19" s="269">
        <v>3.34</v>
      </c>
      <c r="X19" s="269">
        <v>3.3405</v>
      </c>
      <c r="Y19" s="269">
        <v>3.3410000000000002</v>
      </c>
      <c r="Z19" s="269">
        <v>3.8</v>
      </c>
      <c r="AA19" s="322"/>
    </row>
    <row r="20" spans="2:27">
      <c r="B20" s="275" t="s">
        <v>358</v>
      </c>
      <c r="C20" s="277" t="s">
        <v>344</v>
      </c>
      <c r="D20" s="270">
        <v>1.6</v>
      </c>
      <c r="E20" s="270">
        <v>1.6</v>
      </c>
      <c r="F20" s="270">
        <f t="shared" ref="F20" si="56">G20</f>
        <v>1.6</v>
      </c>
      <c r="G20" s="270">
        <v>1.6</v>
      </c>
      <c r="H20" s="270">
        <f t="shared" ref="H20" si="57">I20</f>
        <v>1.4</v>
      </c>
      <c r="I20" s="270">
        <v>1.4</v>
      </c>
      <c r="J20" s="270">
        <f t="shared" ref="J20" si="58">K20</f>
        <v>1.1000000000000001</v>
      </c>
      <c r="K20" s="270">
        <v>1.1000000000000001</v>
      </c>
      <c r="L20" s="270">
        <f t="shared" ref="L20" si="59">M20</f>
        <v>1</v>
      </c>
      <c r="M20" s="270">
        <v>1</v>
      </c>
      <c r="N20" s="270">
        <f t="shared" ref="N20" si="60">O20</f>
        <v>0.9</v>
      </c>
      <c r="O20" s="270">
        <v>0.9</v>
      </c>
      <c r="P20" s="270">
        <f t="shared" ref="P20" si="61">Q20</f>
        <v>0.8</v>
      </c>
      <c r="Q20" s="270">
        <v>0.8</v>
      </c>
      <c r="R20" s="270">
        <f t="shared" ref="R20" si="62">S20</f>
        <v>0.55000000000000004</v>
      </c>
      <c r="S20" s="270">
        <v>0.55000000000000004</v>
      </c>
      <c r="T20" s="270">
        <f t="shared" ref="T20" si="63">U20</f>
        <v>0.45</v>
      </c>
      <c r="U20" s="270">
        <v>0.45</v>
      </c>
      <c r="V20" s="270">
        <f t="shared" ref="V20" si="64">W20</f>
        <v>0.25</v>
      </c>
      <c r="W20" s="270">
        <v>0.25</v>
      </c>
      <c r="X20" s="270">
        <f t="shared" ref="X20" si="65">Y20</f>
        <v>0.15</v>
      </c>
      <c r="Y20" s="270">
        <v>0.15</v>
      </c>
      <c r="Z20" s="270">
        <v>0.1</v>
      </c>
      <c r="AA20" s="322"/>
    </row>
    <row r="21" spans="2:27">
      <c r="B21" s="275" t="s">
        <v>359</v>
      </c>
      <c r="C21" s="276" t="s">
        <v>350</v>
      </c>
      <c r="D21" s="269">
        <v>2.8391500000000001</v>
      </c>
      <c r="E21" s="269">
        <v>3.1080000000000001</v>
      </c>
      <c r="F21" s="269">
        <v>3.1880000000000002</v>
      </c>
      <c r="G21" s="269">
        <v>3.22065</v>
      </c>
      <c r="H21" s="269">
        <v>3.2429000000000001</v>
      </c>
      <c r="I21" s="269">
        <v>3.2740499999999999</v>
      </c>
      <c r="J21" s="269">
        <v>3.2951999999999999</v>
      </c>
      <c r="K21" s="269">
        <v>3.3004499999999997</v>
      </c>
      <c r="L21" s="269">
        <v>3.3014999999999999</v>
      </c>
      <c r="M21" s="269">
        <v>3.3022499999999999</v>
      </c>
      <c r="N21" s="269">
        <v>3.3033000000000001</v>
      </c>
      <c r="O21" s="269">
        <v>3.3045499999999999</v>
      </c>
      <c r="P21" s="269">
        <v>3.3071000000000002</v>
      </c>
      <c r="Q21" s="269">
        <v>3.3284500000000001</v>
      </c>
      <c r="R21" s="269">
        <v>3.3391999999999999</v>
      </c>
      <c r="S21" s="269">
        <v>3.3391500000000001</v>
      </c>
      <c r="T21" s="269">
        <v>3.3391999999999999</v>
      </c>
      <c r="U21" s="269">
        <v>3.34</v>
      </c>
      <c r="V21" s="269">
        <v>3.34</v>
      </c>
      <c r="W21" s="269">
        <v>3.34</v>
      </c>
      <c r="X21" s="269">
        <v>3.3405</v>
      </c>
      <c r="Y21" s="269">
        <v>3.3410000000000002</v>
      </c>
      <c r="Z21" s="269">
        <v>3.8</v>
      </c>
      <c r="AA21" s="322"/>
    </row>
    <row r="22" spans="2:27">
      <c r="B22" s="275" t="s">
        <v>359</v>
      </c>
      <c r="C22" s="277" t="s">
        <v>344</v>
      </c>
      <c r="D22" s="270">
        <v>1.9</v>
      </c>
      <c r="E22" s="270">
        <v>1.9</v>
      </c>
      <c r="F22" s="270">
        <f t="shared" ref="F22" si="66">G22</f>
        <v>1.9</v>
      </c>
      <c r="G22" s="270">
        <v>1.9</v>
      </c>
      <c r="H22" s="270">
        <f t="shared" ref="H22" si="67">I22</f>
        <v>1.5</v>
      </c>
      <c r="I22" s="270">
        <v>1.5</v>
      </c>
      <c r="J22" s="270">
        <f t="shared" ref="J22" si="68">K22</f>
        <v>1.2820512820512822</v>
      </c>
      <c r="K22" s="270">
        <v>1.2820512820512822</v>
      </c>
      <c r="L22" s="270">
        <f t="shared" ref="L22" si="69">M22</f>
        <v>1.2820512820512822</v>
      </c>
      <c r="M22" s="270">
        <v>1.2820512820512822</v>
      </c>
      <c r="N22" s="270">
        <f t="shared" ref="N22" si="70">O22</f>
        <v>1.2</v>
      </c>
      <c r="O22" s="270">
        <v>1.2</v>
      </c>
      <c r="P22" s="270">
        <f t="shared" ref="P22" si="71">Q22</f>
        <v>0.9</v>
      </c>
      <c r="Q22" s="270">
        <v>0.9</v>
      </c>
      <c r="R22" s="270">
        <f t="shared" ref="R22" si="72">S22</f>
        <v>0.7</v>
      </c>
      <c r="S22" s="270">
        <v>0.7</v>
      </c>
      <c r="T22" s="270">
        <f t="shared" ref="T22" si="73">U22</f>
        <v>0.6</v>
      </c>
      <c r="U22" s="270">
        <v>0.6</v>
      </c>
      <c r="V22" s="270">
        <f t="shared" ref="V22" si="74">W22</f>
        <v>0.33000000000000007</v>
      </c>
      <c r="W22" s="270">
        <v>0.33000000000000007</v>
      </c>
      <c r="X22" s="270">
        <f t="shared" ref="X22" si="75">Y22</f>
        <v>0.2</v>
      </c>
      <c r="Y22" s="270">
        <v>0.2</v>
      </c>
      <c r="Z22" s="270">
        <v>0.13</v>
      </c>
      <c r="AA22" s="322"/>
    </row>
    <row r="23" spans="2:27">
      <c r="B23" s="275" t="s">
        <v>360</v>
      </c>
      <c r="C23" s="276" t="s">
        <v>346</v>
      </c>
      <c r="D23" s="269">
        <v>2.8391500000000001</v>
      </c>
      <c r="E23" s="269">
        <v>3.1080000000000001</v>
      </c>
      <c r="F23" s="269">
        <v>3.1880000000000002</v>
      </c>
      <c r="G23" s="269">
        <v>3.22065</v>
      </c>
      <c r="H23" s="269">
        <v>3.2429000000000001</v>
      </c>
      <c r="I23" s="269">
        <v>3.2740499999999999</v>
      </c>
      <c r="J23" s="269">
        <v>3.2951999999999999</v>
      </c>
      <c r="K23" s="269">
        <v>3.3004499999999997</v>
      </c>
      <c r="L23" s="269">
        <v>3.3014999999999999</v>
      </c>
      <c r="M23" s="269">
        <v>3.3022499999999999</v>
      </c>
      <c r="N23" s="269">
        <v>3.3033000000000001</v>
      </c>
      <c r="O23" s="269">
        <v>3.3045499999999999</v>
      </c>
      <c r="P23" s="269">
        <v>3.3071000000000002</v>
      </c>
      <c r="Q23" s="269">
        <v>3.3284500000000001</v>
      </c>
      <c r="R23" s="269">
        <v>3.3391999999999999</v>
      </c>
      <c r="S23" s="269">
        <v>3.3391500000000001</v>
      </c>
      <c r="T23" s="269">
        <v>3.3391999999999999</v>
      </c>
      <c r="U23" s="269">
        <v>3.34</v>
      </c>
      <c r="V23" s="269">
        <v>3.34</v>
      </c>
      <c r="W23" s="269">
        <v>3.34</v>
      </c>
      <c r="X23" s="269">
        <v>3.3405</v>
      </c>
      <c r="Y23" s="269">
        <v>3.3410000000000002</v>
      </c>
      <c r="Z23" s="269">
        <v>3.8</v>
      </c>
      <c r="AA23" s="322"/>
    </row>
    <row r="24" spans="2:27">
      <c r="B24" s="275" t="s">
        <v>360</v>
      </c>
      <c r="C24" s="277" t="s">
        <v>344</v>
      </c>
      <c r="D24" s="270">
        <v>2</v>
      </c>
      <c r="E24" s="270">
        <v>2</v>
      </c>
      <c r="F24" s="270">
        <f t="shared" ref="F24" si="76">G24</f>
        <v>2</v>
      </c>
      <c r="G24" s="270">
        <v>2</v>
      </c>
      <c r="H24" s="270">
        <f t="shared" ref="H24" si="77">I24</f>
        <v>2</v>
      </c>
      <c r="I24" s="270">
        <v>2</v>
      </c>
      <c r="J24" s="270">
        <f t="shared" ref="J24" si="78">K24</f>
        <v>1.9</v>
      </c>
      <c r="K24" s="270">
        <v>1.9</v>
      </c>
      <c r="L24" s="270">
        <f t="shared" ref="L24" si="79">M24</f>
        <v>1.55</v>
      </c>
      <c r="M24" s="270">
        <v>1.55</v>
      </c>
      <c r="N24" s="270">
        <f t="shared" ref="N24" si="80">O24</f>
        <v>1.3</v>
      </c>
      <c r="O24" s="270">
        <v>1.3</v>
      </c>
      <c r="P24" s="270">
        <f t="shared" ref="P24" si="81">Q24</f>
        <v>1.1000000000000001</v>
      </c>
      <c r="Q24" s="270">
        <v>1.1000000000000001</v>
      </c>
      <c r="R24" s="270">
        <f t="shared" ref="R24" si="82">S24</f>
        <v>0.85</v>
      </c>
      <c r="S24" s="270">
        <v>0.85</v>
      </c>
      <c r="T24" s="270">
        <f t="shared" ref="T24" si="83">U24</f>
        <v>0.7</v>
      </c>
      <c r="U24" s="270">
        <v>0.7</v>
      </c>
      <c r="V24" s="270">
        <f t="shared" ref="V24" si="84">W24</f>
        <v>0.33</v>
      </c>
      <c r="W24" s="270">
        <v>0.33</v>
      </c>
      <c r="X24" s="270">
        <f t="shared" ref="X24" si="85">Y24</f>
        <v>0.33</v>
      </c>
      <c r="Y24" s="270">
        <v>0.33</v>
      </c>
      <c r="Z24" s="270">
        <v>0.13</v>
      </c>
      <c r="AA24" s="322"/>
    </row>
    <row r="25" spans="2:27">
      <c r="B25" s="275" t="s">
        <v>361</v>
      </c>
      <c r="C25" s="276" t="s">
        <v>350</v>
      </c>
      <c r="D25" s="269">
        <v>2.8391500000000001</v>
      </c>
      <c r="E25" s="269">
        <v>3.1080000000000001</v>
      </c>
      <c r="F25" s="269">
        <v>3.1880000000000002</v>
      </c>
      <c r="G25" s="269">
        <v>3.22065</v>
      </c>
      <c r="H25" s="269">
        <v>3.2429000000000001</v>
      </c>
      <c r="I25" s="269">
        <v>3.2740499999999999</v>
      </c>
      <c r="J25" s="269">
        <v>3.2951999999999999</v>
      </c>
      <c r="K25" s="269">
        <v>3.3004499999999997</v>
      </c>
      <c r="L25" s="269">
        <v>3.3014999999999999</v>
      </c>
      <c r="M25" s="269">
        <v>3.3022499999999999</v>
      </c>
      <c r="N25" s="269">
        <v>3.3033000000000001</v>
      </c>
      <c r="O25" s="269">
        <v>3.3045499999999999</v>
      </c>
      <c r="P25" s="269">
        <v>3.3071000000000002</v>
      </c>
      <c r="Q25" s="269">
        <v>3.3284500000000001</v>
      </c>
      <c r="R25" s="269">
        <v>3.3391999999999999</v>
      </c>
      <c r="S25" s="269">
        <v>3.3391500000000001</v>
      </c>
      <c r="T25" s="269">
        <v>3.3391999999999999</v>
      </c>
      <c r="U25" s="269">
        <v>3.34</v>
      </c>
      <c r="V25" s="269">
        <v>3.34</v>
      </c>
      <c r="W25" s="269">
        <v>3.34</v>
      </c>
      <c r="X25" s="269">
        <v>3.3405</v>
      </c>
      <c r="Y25" s="269">
        <v>3.3410000000000002</v>
      </c>
      <c r="Z25" s="269">
        <v>3.8</v>
      </c>
      <c r="AA25" s="322"/>
    </row>
    <row r="26" spans="2:27">
      <c r="B26" s="275" t="s">
        <v>361</v>
      </c>
      <c r="C26" s="277" t="s">
        <v>344</v>
      </c>
      <c r="D26" s="270">
        <v>2.2000000000000002</v>
      </c>
      <c r="E26" s="270">
        <v>2.2000000000000002</v>
      </c>
      <c r="F26" s="270">
        <f t="shared" ref="F26" si="86">G26</f>
        <v>2.2000000000000002</v>
      </c>
      <c r="G26" s="270">
        <v>2.2000000000000002</v>
      </c>
      <c r="H26" s="270">
        <f t="shared" ref="H26" si="87">I26</f>
        <v>2.2000000000000002</v>
      </c>
      <c r="I26" s="270">
        <v>2.2000000000000002</v>
      </c>
      <c r="J26" s="270">
        <f t="shared" ref="J26" si="88">K26</f>
        <v>1.9</v>
      </c>
      <c r="K26" s="270">
        <v>1.9</v>
      </c>
      <c r="L26" s="270">
        <f t="shared" ref="L26" si="89">M26</f>
        <v>1.6</v>
      </c>
      <c r="M26" s="270">
        <v>1.6</v>
      </c>
      <c r="N26" s="270">
        <f t="shared" ref="N26" si="90">O26</f>
        <v>1.4</v>
      </c>
      <c r="O26" s="270">
        <v>1.4</v>
      </c>
      <c r="P26" s="270">
        <f t="shared" ref="P26" si="91">Q26</f>
        <v>1.3</v>
      </c>
      <c r="Q26" s="270">
        <v>1.3</v>
      </c>
      <c r="R26" s="270">
        <f t="shared" ref="R26" si="92">S26</f>
        <v>1</v>
      </c>
      <c r="S26" s="270">
        <v>1</v>
      </c>
      <c r="T26" s="270">
        <f t="shared" ref="T26" si="93">U26</f>
        <v>0.8</v>
      </c>
      <c r="U26" s="270">
        <v>0.8</v>
      </c>
      <c r="V26" s="270">
        <f t="shared" ref="V26" si="94">W26</f>
        <v>0.4</v>
      </c>
      <c r="W26" s="270">
        <v>0.4</v>
      </c>
      <c r="X26" s="270">
        <f t="shared" ref="X26" si="95">Y26</f>
        <v>0.33</v>
      </c>
      <c r="Y26" s="270">
        <v>0.33</v>
      </c>
      <c r="Z26" s="270">
        <v>0.13</v>
      </c>
      <c r="AA26" s="322"/>
    </row>
    <row r="27" spans="2:27">
      <c r="B27" s="275" t="s">
        <v>362</v>
      </c>
      <c r="C27" s="276" t="s">
        <v>346</v>
      </c>
      <c r="D27" s="269">
        <v>2.8391500000000001</v>
      </c>
      <c r="E27" s="269">
        <v>3.1080000000000001</v>
      </c>
      <c r="F27" s="269">
        <v>3.1880000000000002</v>
      </c>
      <c r="G27" s="269">
        <v>3.22065</v>
      </c>
      <c r="H27" s="269">
        <v>3.2429000000000001</v>
      </c>
      <c r="I27" s="269">
        <v>3.2740499999999999</v>
      </c>
      <c r="J27" s="269">
        <v>3.2951999999999999</v>
      </c>
      <c r="K27" s="269">
        <v>3.3004499999999997</v>
      </c>
      <c r="L27" s="269">
        <v>3.3014999999999999</v>
      </c>
      <c r="M27" s="269">
        <v>3.3022499999999999</v>
      </c>
      <c r="N27" s="269">
        <v>3.3033000000000001</v>
      </c>
      <c r="O27" s="269">
        <v>3.3045499999999999</v>
      </c>
      <c r="P27" s="269">
        <v>3.3071000000000002</v>
      </c>
      <c r="Q27" s="269">
        <v>3.3284500000000001</v>
      </c>
      <c r="R27" s="269">
        <v>3.3391999999999999</v>
      </c>
      <c r="S27" s="269">
        <v>3.3391500000000001</v>
      </c>
      <c r="T27" s="269">
        <v>3.3391999999999999</v>
      </c>
      <c r="U27" s="269">
        <v>3.34</v>
      </c>
      <c r="V27" s="269">
        <v>3.34</v>
      </c>
      <c r="W27" s="269">
        <v>3.34</v>
      </c>
      <c r="X27" s="269">
        <v>3.3405</v>
      </c>
      <c r="Y27" s="269">
        <v>3.3410000000000002</v>
      </c>
      <c r="Z27" s="269">
        <v>3.8</v>
      </c>
      <c r="AA27" s="322"/>
    </row>
    <row r="28" spans="2:27">
      <c r="B28" s="275" t="s">
        <v>363</v>
      </c>
      <c r="C28" s="277" t="s">
        <v>344</v>
      </c>
      <c r="D28" s="270">
        <v>2.2000000000000002</v>
      </c>
      <c r="E28" s="270">
        <v>2.2000000000000002</v>
      </c>
      <c r="F28" s="270">
        <f t="shared" ref="F28" si="96">G28</f>
        <v>2.2000000000000002</v>
      </c>
      <c r="G28" s="270">
        <v>2.2000000000000002</v>
      </c>
      <c r="H28" s="270">
        <f t="shared" ref="H28" si="97">I28</f>
        <v>2.2000000000000002</v>
      </c>
      <c r="I28" s="270">
        <v>2.2000000000000002</v>
      </c>
      <c r="J28" s="270">
        <f t="shared" ref="J28" si="98">K28</f>
        <v>2.2000000000000002</v>
      </c>
      <c r="K28" s="270">
        <v>2.2000000000000002</v>
      </c>
      <c r="L28" s="270">
        <f t="shared" ref="L28" si="99">M28</f>
        <v>2.1</v>
      </c>
      <c r="M28" s="270">
        <v>2.1</v>
      </c>
      <c r="N28" s="270">
        <f t="shared" ref="N28" si="100">O28</f>
        <v>1.9</v>
      </c>
      <c r="O28" s="270">
        <v>1.9</v>
      </c>
      <c r="P28" s="270">
        <f t="shared" ref="P28" si="101">Q28</f>
        <v>1.5</v>
      </c>
      <c r="Q28" s="270">
        <v>1.5</v>
      </c>
      <c r="R28" s="270">
        <f t="shared" ref="R28" si="102">S28</f>
        <v>1</v>
      </c>
      <c r="S28" s="270">
        <v>1</v>
      </c>
      <c r="T28" s="270">
        <f t="shared" ref="T28" si="103">U28</f>
        <v>0.9</v>
      </c>
      <c r="U28" s="270">
        <v>0.9</v>
      </c>
      <c r="V28" s="270">
        <f t="shared" ref="V28" si="104">W28</f>
        <v>0.4</v>
      </c>
      <c r="W28" s="270">
        <v>0.4</v>
      </c>
      <c r="X28" s="270">
        <f t="shared" ref="X28" si="105">Y28</f>
        <v>0.33</v>
      </c>
      <c r="Y28" s="270">
        <v>0.33</v>
      </c>
      <c r="Z28" s="270">
        <v>0.13</v>
      </c>
      <c r="AA28" s="322"/>
    </row>
    <row r="29" spans="2:27">
      <c r="B29" s="275" t="s">
        <v>364</v>
      </c>
      <c r="C29" s="276" t="s">
        <v>346</v>
      </c>
      <c r="D29" s="269">
        <v>2.8391500000000001</v>
      </c>
      <c r="E29" s="269">
        <v>3.1080000000000001</v>
      </c>
      <c r="F29" s="269">
        <v>3.1880000000000002</v>
      </c>
      <c r="G29" s="269">
        <v>3.22065</v>
      </c>
      <c r="H29" s="269">
        <v>3.2429000000000001</v>
      </c>
      <c r="I29" s="269">
        <v>3.2740499999999999</v>
      </c>
      <c r="J29" s="269">
        <v>3.2951999999999999</v>
      </c>
      <c r="K29" s="269">
        <v>3.3004499999999997</v>
      </c>
      <c r="L29" s="269">
        <v>3.3014999999999999</v>
      </c>
      <c r="M29" s="269">
        <v>3.3022499999999999</v>
      </c>
      <c r="N29" s="269">
        <v>3.3033000000000001</v>
      </c>
      <c r="O29" s="269">
        <v>3.3045499999999999</v>
      </c>
      <c r="P29" s="269">
        <v>3.3071000000000002</v>
      </c>
      <c r="Q29" s="269">
        <v>3.3284500000000001</v>
      </c>
      <c r="R29" s="269">
        <v>3.3391999999999999</v>
      </c>
      <c r="S29" s="269">
        <v>3.3391500000000001</v>
      </c>
      <c r="T29" s="269">
        <v>3.3391999999999999</v>
      </c>
      <c r="U29" s="269">
        <v>3.34</v>
      </c>
      <c r="V29" s="269">
        <v>3.34</v>
      </c>
      <c r="W29" s="269">
        <v>3.34</v>
      </c>
      <c r="X29" s="269">
        <v>3.3405</v>
      </c>
      <c r="Y29" s="269">
        <v>3.3410000000000002</v>
      </c>
      <c r="Z29" s="269">
        <v>3.8</v>
      </c>
      <c r="AA29" s="322"/>
    </row>
    <row r="30" spans="2:27">
      <c r="B30" s="275" t="s">
        <v>364</v>
      </c>
      <c r="C30" s="277" t="s">
        <v>344</v>
      </c>
      <c r="D30" s="270">
        <v>2.2000000000000002</v>
      </c>
      <c r="E30" s="270">
        <v>2.2000000000000002</v>
      </c>
      <c r="F30" s="270">
        <f t="shared" ref="F30" si="106">G30</f>
        <v>2.2000000000000002</v>
      </c>
      <c r="G30" s="270">
        <v>2.2000000000000002</v>
      </c>
      <c r="H30" s="270">
        <f t="shared" ref="H30" si="107">I30</f>
        <v>2.2000000000000002</v>
      </c>
      <c r="I30" s="270">
        <v>2.2000000000000002</v>
      </c>
      <c r="J30" s="270">
        <f t="shared" ref="J30" si="108">K30</f>
        <v>2.2000000000000002</v>
      </c>
      <c r="K30" s="270">
        <v>2.2000000000000002</v>
      </c>
      <c r="L30" s="270">
        <f t="shared" ref="L30" si="109">M30</f>
        <v>2.1</v>
      </c>
      <c r="M30" s="270">
        <v>2.1</v>
      </c>
      <c r="N30" s="270">
        <f t="shared" ref="N30" si="110">O30</f>
        <v>1.9</v>
      </c>
      <c r="O30" s="270">
        <v>1.9</v>
      </c>
      <c r="P30" s="270">
        <f t="shared" ref="P30" si="111">Q30</f>
        <v>1.5</v>
      </c>
      <c r="Q30" s="270">
        <v>1.5</v>
      </c>
      <c r="R30" s="270">
        <f t="shared" ref="R30" si="112">S30</f>
        <v>1</v>
      </c>
      <c r="S30" s="270">
        <v>1</v>
      </c>
      <c r="T30" s="270">
        <f t="shared" ref="T30" si="113">U30</f>
        <v>0.9</v>
      </c>
      <c r="U30" s="270">
        <v>0.9</v>
      </c>
      <c r="V30" s="270">
        <f t="shared" ref="V30" si="114">W30</f>
        <v>0.4</v>
      </c>
      <c r="W30" s="270">
        <v>0.4</v>
      </c>
      <c r="X30" s="270">
        <f t="shared" ref="X30" si="115">Y30</f>
        <v>0.33</v>
      </c>
      <c r="Y30" s="270">
        <v>0.33</v>
      </c>
      <c r="Z30" s="270">
        <v>0.13</v>
      </c>
      <c r="AA30" s="322"/>
    </row>
    <row r="31" spans="2:27">
      <c r="B31" s="275" t="s">
        <v>365</v>
      </c>
      <c r="C31" s="276" t="s">
        <v>346</v>
      </c>
      <c r="D31" s="269">
        <v>2.8391500000000001</v>
      </c>
      <c r="E31" s="269">
        <v>3.1080000000000001</v>
      </c>
      <c r="F31" s="269">
        <v>3.1880000000000002</v>
      </c>
      <c r="G31" s="269">
        <v>3.22065</v>
      </c>
      <c r="H31" s="269">
        <v>3.2429000000000001</v>
      </c>
      <c r="I31" s="269">
        <v>3.2740499999999999</v>
      </c>
      <c r="J31" s="269">
        <v>3.2951999999999999</v>
      </c>
      <c r="K31" s="269">
        <v>3.3004499999999997</v>
      </c>
      <c r="L31" s="269">
        <v>3.3014999999999999</v>
      </c>
      <c r="M31" s="269">
        <v>3.3022499999999999</v>
      </c>
      <c r="N31" s="269">
        <v>3.3033000000000001</v>
      </c>
      <c r="O31" s="269">
        <v>3.3045499999999999</v>
      </c>
      <c r="P31" s="269">
        <v>3.3071000000000002</v>
      </c>
      <c r="Q31" s="269">
        <v>3.3284500000000001</v>
      </c>
      <c r="R31" s="269">
        <v>3.3391999999999999</v>
      </c>
      <c r="S31" s="269">
        <v>3.3391500000000001</v>
      </c>
      <c r="T31" s="269">
        <v>3.3391999999999999</v>
      </c>
      <c r="U31" s="269">
        <v>3.34</v>
      </c>
      <c r="V31" s="269">
        <v>3.34</v>
      </c>
      <c r="W31" s="269">
        <v>3.34</v>
      </c>
      <c r="X31" s="269">
        <v>3.3405</v>
      </c>
      <c r="Y31" s="269">
        <v>3.3410000000000002</v>
      </c>
      <c r="Z31" s="269">
        <v>3.8</v>
      </c>
      <c r="AA31" s="322"/>
    </row>
    <row r="32" spans="2:27">
      <c r="B32" s="275" t="s">
        <v>366</v>
      </c>
      <c r="C32" s="277" t="s">
        <v>344</v>
      </c>
      <c r="D32" s="270">
        <v>2.2000000000000002</v>
      </c>
      <c r="E32" s="270">
        <v>2.2000000000000002</v>
      </c>
      <c r="F32" s="270">
        <f t="shared" ref="F32" si="116">G32</f>
        <v>2.2000000000000002</v>
      </c>
      <c r="G32" s="270">
        <v>2.2000000000000002</v>
      </c>
      <c r="H32" s="270">
        <f t="shared" ref="H32" si="117">I32</f>
        <v>2.2000000000000002</v>
      </c>
      <c r="I32" s="270">
        <v>2.2000000000000002</v>
      </c>
      <c r="J32" s="270">
        <f t="shared" ref="J32" si="118">K32</f>
        <v>2.2000000000000002</v>
      </c>
      <c r="K32" s="270">
        <v>2.2000000000000002</v>
      </c>
      <c r="L32" s="270">
        <f t="shared" ref="L32" si="119">M32</f>
        <v>2.1</v>
      </c>
      <c r="M32" s="270">
        <v>2.1</v>
      </c>
      <c r="N32" s="270">
        <f t="shared" ref="N32" si="120">O32</f>
        <v>1.9</v>
      </c>
      <c r="O32" s="270">
        <v>1.9</v>
      </c>
      <c r="P32" s="270">
        <f t="shared" ref="P32" si="121">Q32</f>
        <v>1.5</v>
      </c>
      <c r="Q32" s="270">
        <v>1.5</v>
      </c>
      <c r="R32" s="270">
        <f t="shared" ref="R32" si="122">S32</f>
        <v>1</v>
      </c>
      <c r="S32" s="270">
        <v>1</v>
      </c>
      <c r="T32" s="270">
        <f t="shared" ref="T32" si="123">U32</f>
        <v>0.9</v>
      </c>
      <c r="U32" s="270">
        <v>0.9</v>
      </c>
      <c r="V32" s="270">
        <f t="shared" ref="V32" si="124">W32</f>
        <v>0.4</v>
      </c>
      <c r="W32" s="270">
        <v>0.4</v>
      </c>
      <c r="X32" s="270">
        <f t="shared" ref="X32" si="125">Y32</f>
        <v>0.33</v>
      </c>
      <c r="Y32" s="270">
        <v>0.33</v>
      </c>
      <c r="Z32" s="270">
        <v>0.13</v>
      </c>
      <c r="AA32" s="322"/>
    </row>
    <row r="33" spans="2:27">
      <c r="B33" s="275" t="s">
        <v>367</v>
      </c>
      <c r="C33" s="276" t="s">
        <v>350</v>
      </c>
      <c r="D33" s="269">
        <v>2.8391500000000001</v>
      </c>
      <c r="E33" s="269">
        <v>3.1080000000000001</v>
      </c>
      <c r="F33" s="269">
        <v>3.1880000000000002</v>
      </c>
      <c r="G33" s="269">
        <v>3.22065</v>
      </c>
      <c r="H33" s="269">
        <v>3.2429000000000001</v>
      </c>
      <c r="I33" s="269">
        <v>3.2740499999999999</v>
      </c>
      <c r="J33" s="269">
        <v>3.2951999999999999</v>
      </c>
      <c r="K33" s="269">
        <v>3.3004499999999997</v>
      </c>
      <c r="L33" s="269">
        <v>3.3014999999999999</v>
      </c>
      <c r="M33" s="269">
        <v>3.3022499999999999</v>
      </c>
      <c r="N33" s="269">
        <v>3.3033000000000001</v>
      </c>
      <c r="O33" s="269">
        <v>3.3045499999999999</v>
      </c>
      <c r="P33" s="269">
        <v>3.3071000000000002</v>
      </c>
      <c r="Q33" s="269">
        <v>3.3284500000000001</v>
      </c>
      <c r="R33" s="269">
        <v>3.3391999999999999</v>
      </c>
      <c r="S33" s="269">
        <v>3.3391500000000001</v>
      </c>
      <c r="T33" s="269">
        <v>3.3391999999999999</v>
      </c>
      <c r="U33" s="269">
        <v>3.34</v>
      </c>
      <c r="V33" s="269">
        <v>3.34</v>
      </c>
      <c r="W33" s="269">
        <v>3.34</v>
      </c>
      <c r="X33" s="269">
        <v>3.3405</v>
      </c>
      <c r="Y33" s="269">
        <v>3.3410000000000002</v>
      </c>
      <c r="Z33" s="269">
        <v>3.8</v>
      </c>
      <c r="AA33" s="322"/>
    </row>
    <row r="34" spans="2:27">
      <c r="B34" s="275" t="s">
        <v>367</v>
      </c>
      <c r="C34" s="277" t="s">
        <v>344</v>
      </c>
      <c r="D34" s="270">
        <v>0.5</v>
      </c>
      <c r="E34" s="270">
        <v>0.5</v>
      </c>
      <c r="F34" s="270">
        <f t="shared" ref="F34" si="126">G34</f>
        <v>0.5</v>
      </c>
      <c r="G34" s="270">
        <v>0.5</v>
      </c>
      <c r="H34" s="270">
        <f t="shared" ref="H34" si="127">I34</f>
        <v>0.5</v>
      </c>
      <c r="I34" s="270">
        <v>0.5</v>
      </c>
      <c r="J34" s="270">
        <f t="shared" ref="J34" si="128">K34</f>
        <v>0.5</v>
      </c>
      <c r="K34" s="270">
        <v>0.5</v>
      </c>
      <c r="L34" s="270">
        <f t="shared" ref="L34" si="129">M34</f>
        <v>0.5</v>
      </c>
      <c r="M34" s="270">
        <v>0.5</v>
      </c>
      <c r="N34" s="270">
        <f t="shared" ref="N34" si="130">O34</f>
        <v>0.5</v>
      </c>
      <c r="O34" s="270">
        <v>0.5</v>
      </c>
      <c r="P34" s="270">
        <f t="shared" ref="P34" si="131">Q34</f>
        <v>0.5</v>
      </c>
      <c r="Q34" s="270">
        <v>0.5</v>
      </c>
      <c r="R34" s="270">
        <f t="shared" ref="R34" si="132">S34</f>
        <v>0.5</v>
      </c>
      <c r="S34" s="270">
        <v>0.5</v>
      </c>
      <c r="T34" s="270">
        <f t="shared" ref="T34" si="133">U34</f>
        <v>0.5</v>
      </c>
      <c r="U34" s="270">
        <v>0.5</v>
      </c>
      <c r="V34" s="270">
        <f t="shared" ref="V34" si="134">W34</f>
        <v>0.33000000000000007</v>
      </c>
      <c r="W34" s="270">
        <v>0.33000000000000007</v>
      </c>
      <c r="X34" s="270">
        <f t="shared" ref="X34" si="135">Y34</f>
        <v>0.33</v>
      </c>
      <c r="Y34" s="270">
        <v>0.33</v>
      </c>
      <c r="Z34" s="270">
        <v>0.13</v>
      </c>
      <c r="AA34" s="322"/>
    </row>
    <row r="35" spans="2:27">
      <c r="B35" s="275" t="s">
        <v>368</v>
      </c>
      <c r="C35" s="276" t="s">
        <v>350</v>
      </c>
      <c r="D35" s="269">
        <v>2.8391500000000001</v>
      </c>
      <c r="E35" s="269">
        <v>3.1080000000000001</v>
      </c>
      <c r="F35" s="269">
        <v>3.1880000000000002</v>
      </c>
      <c r="G35" s="269">
        <v>3.22065</v>
      </c>
      <c r="H35" s="269">
        <v>3.2429000000000001</v>
      </c>
      <c r="I35" s="269">
        <v>3.2740499999999999</v>
      </c>
      <c r="J35" s="269">
        <v>3.2951999999999999</v>
      </c>
      <c r="K35" s="269">
        <v>3.3004499999999997</v>
      </c>
      <c r="L35" s="269">
        <v>3.3014999999999999</v>
      </c>
      <c r="M35" s="269">
        <v>3.3022499999999999</v>
      </c>
      <c r="N35" s="269">
        <v>3.3033000000000001</v>
      </c>
      <c r="O35" s="269">
        <v>3.3045499999999999</v>
      </c>
      <c r="P35" s="269">
        <v>3.3071000000000002</v>
      </c>
      <c r="Q35" s="269">
        <v>3.3284500000000001</v>
      </c>
      <c r="R35" s="269">
        <v>3.3391999999999999</v>
      </c>
      <c r="S35" s="269">
        <v>3.3391500000000001</v>
      </c>
      <c r="T35" s="269">
        <v>3.3391999999999999</v>
      </c>
      <c r="U35" s="269">
        <v>3.34</v>
      </c>
      <c r="V35" s="269">
        <v>3.34</v>
      </c>
      <c r="W35" s="269">
        <v>3.34</v>
      </c>
      <c r="X35" s="269">
        <v>3.3405</v>
      </c>
      <c r="Y35" s="269">
        <v>3.3410000000000002</v>
      </c>
      <c r="Z35" s="269">
        <v>3.8</v>
      </c>
      <c r="AA35" s="322"/>
    </row>
    <row r="36" spans="2:27">
      <c r="B36" s="275" t="s">
        <v>369</v>
      </c>
      <c r="C36" s="277" t="s">
        <v>344</v>
      </c>
      <c r="D36" s="270">
        <v>0.33000000000000007</v>
      </c>
      <c r="E36" s="270">
        <v>0.33000000000000007</v>
      </c>
      <c r="F36" s="270">
        <f t="shared" ref="F36" si="136">G36</f>
        <v>0.33000000000000007</v>
      </c>
      <c r="G36" s="270">
        <v>0.33000000000000007</v>
      </c>
      <c r="H36" s="270">
        <f t="shared" ref="H36" si="137">I36</f>
        <v>0.33000000000000007</v>
      </c>
      <c r="I36" s="270">
        <v>0.33000000000000007</v>
      </c>
      <c r="J36" s="270">
        <f t="shared" ref="J36" si="138">K36</f>
        <v>0.33000000000000007</v>
      </c>
      <c r="K36" s="270">
        <v>0.33000000000000007</v>
      </c>
      <c r="L36" s="270">
        <f t="shared" ref="L36" si="139">M36</f>
        <v>0.33000000000000007</v>
      </c>
      <c r="M36" s="270">
        <v>0.33000000000000007</v>
      </c>
      <c r="N36" s="270">
        <f t="shared" ref="N36" si="140">O36</f>
        <v>0.33000000000000007</v>
      </c>
      <c r="O36" s="270">
        <v>0.33000000000000007</v>
      </c>
      <c r="P36" s="270">
        <f t="shared" ref="P36" si="141">Q36</f>
        <v>0.33000000000000007</v>
      </c>
      <c r="Q36" s="270">
        <v>0.33000000000000007</v>
      </c>
      <c r="R36" s="270">
        <f t="shared" ref="R36" si="142">S36</f>
        <v>0.33000000000000007</v>
      </c>
      <c r="S36" s="270">
        <v>0.33000000000000007</v>
      </c>
      <c r="T36" s="270">
        <f t="shared" ref="T36" si="143">U36</f>
        <v>0.33000000000000007</v>
      </c>
      <c r="U36" s="270">
        <v>0.33000000000000007</v>
      </c>
      <c r="V36" s="270">
        <f t="shared" ref="V36" si="144">W36</f>
        <v>0.33000000000000007</v>
      </c>
      <c r="W36" s="270">
        <v>0.33000000000000007</v>
      </c>
      <c r="X36" s="270">
        <f t="shared" ref="X36" si="145">Y36</f>
        <v>0.33</v>
      </c>
      <c r="Y36" s="270">
        <v>0.33</v>
      </c>
      <c r="Z36" s="270">
        <v>0.13</v>
      </c>
      <c r="AA36" s="322"/>
    </row>
    <row r="37" spans="2:27">
      <c r="B37" s="112"/>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c r="AA37" s="114"/>
    </row>
    <row r="38" spans="2:27">
      <c r="B38" s="112"/>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c r="AA38" s="114"/>
    </row>
    <row r="39" spans="2:27">
      <c r="B39" s="112"/>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c r="AA39" s="114"/>
    </row>
    <row r="40" spans="2:27">
      <c r="B40" s="112"/>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c r="AA40" s="114"/>
    </row>
    <row r="41" spans="2:27">
      <c r="B41" s="112"/>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c r="AA41" s="114"/>
    </row>
    <row r="42" spans="2:27">
      <c r="B42" s="112"/>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c r="AA42" s="114"/>
    </row>
    <row r="43" spans="2:27">
      <c r="B43" s="112"/>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c r="AA43" s="114"/>
    </row>
    <row r="44" spans="2:27">
      <c r="B44" s="112"/>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c r="AA44" s="114"/>
    </row>
    <row r="45" spans="2:27">
      <c r="B45" s="112"/>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4"/>
    </row>
    <row r="46" spans="2:27">
      <c r="B46" s="112"/>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c r="AA46" s="114"/>
    </row>
    <row r="47" spans="2:27">
      <c r="B47" s="112"/>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c r="AA47" s="114"/>
    </row>
    <row r="48" spans="2:27">
      <c r="B48" s="112"/>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c r="AA48" s="114"/>
    </row>
    <row r="49" spans="2:27">
      <c r="B49" s="112"/>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c r="AA49" s="114"/>
    </row>
    <row r="50" spans="2:27">
      <c r="B50" s="112"/>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c r="AA50" s="114"/>
    </row>
    <row r="51" spans="2:27">
      <c r="B51" s="112"/>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c r="AA51" s="114"/>
    </row>
    <row r="52" spans="2:27">
      <c r="B52" s="112"/>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c r="AA52" s="114"/>
    </row>
    <row r="53" spans="2:27">
      <c r="B53" s="112"/>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c r="AA53" s="114"/>
    </row>
    <row r="54" spans="2:27">
      <c r="B54" s="112"/>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c r="AA54" s="114"/>
    </row>
    <row r="55" spans="2:27" ht="17.25" thickBot="1">
      <c r="B55" s="115"/>
      <c r="C55" s="116"/>
      <c r="D55" s="116"/>
      <c r="E55" s="116"/>
      <c r="F55" s="116"/>
      <c r="G55" s="116"/>
      <c r="H55" s="116"/>
      <c r="I55" s="116"/>
      <c r="J55" s="116"/>
      <c r="K55" s="116"/>
      <c r="L55" s="116"/>
      <c r="M55" s="116"/>
      <c r="N55" s="116"/>
      <c r="O55" s="116"/>
      <c r="P55" s="116"/>
      <c r="Q55" s="116"/>
      <c r="R55" s="116"/>
      <c r="S55" s="116"/>
      <c r="T55" s="116"/>
      <c r="U55" s="116"/>
      <c r="V55" s="116"/>
      <c r="W55" s="116"/>
      <c r="X55" s="116"/>
      <c r="Y55" s="116"/>
      <c r="Z55" s="116"/>
      <c r="AA55" s="117"/>
    </row>
  </sheetData>
  <sheetProtection selectLockedCells="1"/>
  <protectedRanges>
    <protectedRange sqref="E2:Z2" name="区域1_16"/>
    <protectedRange sqref="C4 C6 C8 C10 C12 C14 C16 C18 C20 C22 C24 C26 C28 C30 C32 C34 C36" name="区域2_1_1_1"/>
    <protectedRange sqref="H8 H10 H12 H14 H16 H18 H20 H22 H24 H26 H28 H30 H32 H34 H36 J8 J10 J12 J14 J16 J18 J20 J22 J24 J26 J28 J30 J32 J34 J36 L8 L10 L12 L14 L16 L18 L20 L22 L24 L26 L28 L30 L32 L34 L36 N8 N10 N12 N14 N16 N18 N20 N22 N24 N26 N28 N30 N32 N34 N36 E6 P8 P10 P12 P14 P16 P18 P20 P22 P24 P26 P28 P30 P32 P34 P36 R8 R10 R12 R14 R16 R18 R20 R22 R24 R26 R28 R30 R32 R34 R36 T8 T10 T12 T14 T16 T18 T20 T22 T24 T26 T28 T30 T32 T34 T36 V8 V10 V12 V14 V16 V18 V20 V22 V24 V26 V28 V30 V32 V34 V36 G6:V6" name="区域1_33_3"/>
    <protectedRange sqref="W6:Z6 X8 X10 X12 X14 X16 X18 X20 X22 X24 X26 X28 X30 X32 X34 X36" name="区域1_1_3_2"/>
    <protectedRange sqref="E19:Z19 E21:Z21 E23:Z23 E25:Z25 E27:Z27 E29:Z29 E31:Z31 E33:Z33 E35:Z35 E5:Z5 E7:Z7 E9:Z9 E11:Z11 E13:Z13 E15:Z15 E17:Z17" name="区域1_1_1_1_1_1_1_2"/>
    <protectedRange sqref="D4" name="区域2_1_1_1_1"/>
    <protectedRange sqref="D6" name="区域1_33_3_1"/>
    <protectedRange sqref="D5 D7 D9 D11 D13 D15 D17 D19 D21 D23 D25 D27 D29 D31 D33 D35" name="区域1_1_1_1_1_1_1_2_1"/>
  </protectedRanges>
  <mergeCells count="3">
    <mergeCell ref="AA4:AA36"/>
    <mergeCell ref="B1:Z1"/>
    <mergeCell ref="B2:C2"/>
  </mergeCells>
  <phoneticPr fontId="2" type="noConversion"/>
  <conditionalFormatting sqref="E2:Z2">
    <cfRule type="colorScale" priority="69">
      <colorScale>
        <cfvo type="min"/>
        <cfvo type="max"/>
        <color rgb="FFFFFF00"/>
        <color rgb="FF00B050"/>
      </colorScale>
    </cfRule>
  </conditionalFormatting>
  <conditionalFormatting sqref="C4">
    <cfRule type="colorScale" priority="36">
      <colorScale>
        <cfvo type="min"/>
        <cfvo type="max"/>
        <color rgb="FF5A8AC6"/>
        <color rgb="FFF8696B"/>
      </colorScale>
    </cfRule>
  </conditionalFormatting>
  <conditionalFormatting sqref="C6">
    <cfRule type="colorScale" priority="35">
      <colorScale>
        <cfvo type="min"/>
        <cfvo type="max"/>
        <color rgb="FF5A8AC6"/>
        <color rgb="FFF8696B"/>
      </colorScale>
    </cfRule>
  </conditionalFormatting>
  <conditionalFormatting sqref="C8">
    <cfRule type="colorScale" priority="34">
      <colorScale>
        <cfvo type="min"/>
        <cfvo type="max"/>
        <color rgb="FF5A8AC6"/>
        <color rgb="FFF8696B"/>
      </colorScale>
    </cfRule>
  </conditionalFormatting>
  <conditionalFormatting sqref="C10">
    <cfRule type="colorScale" priority="33">
      <colorScale>
        <cfvo type="min"/>
        <cfvo type="max"/>
        <color rgb="FF5A8AC6"/>
        <color rgb="FFF8696B"/>
      </colorScale>
    </cfRule>
  </conditionalFormatting>
  <conditionalFormatting sqref="C12">
    <cfRule type="colorScale" priority="32">
      <colorScale>
        <cfvo type="min"/>
        <cfvo type="max"/>
        <color rgb="FF5A8AC6"/>
        <color rgb="FFF8696B"/>
      </colorScale>
    </cfRule>
  </conditionalFormatting>
  <conditionalFormatting sqref="C14">
    <cfRule type="colorScale" priority="31">
      <colorScale>
        <cfvo type="min"/>
        <cfvo type="max"/>
        <color rgb="FF5A8AC6"/>
        <color rgb="FFF8696B"/>
      </colorScale>
    </cfRule>
  </conditionalFormatting>
  <conditionalFormatting sqref="C16">
    <cfRule type="colorScale" priority="30">
      <colorScale>
        <cfvo type="min"/>
        <cfvo type="max"/>
        <color rgb="FF5A8AC6"/>
        <color rgb="FFF8696B"/>
      </colorScale>
    </cfRule>
  </conditionalFormatting>
  <conditionalFormatting sqref="C18">
    <cfRule type="colorScale" priority="29">
      <colorScale>
        <cfvo type="min"/>
        <cfvo type="max"/>
        <color rgb="FF5A8AC6"/>
        <color rgb="FFF8696B"/>
      </colorScale>
    </cfRule>
  </conditionalFormatting>
  <conditionalFormatting sqref="C20">
    <cfRule type="colorScale" priority="28">
      <colorScale>
        <cfvo type="min"/>
        <cfvo type="max"/>
        <color rgb="FF5A8AC6"/>
        <color rgb="FFF8696B"/>
      </colorScale>
    </cfRule>
  </conditionalFormatting>
  <conditionalFormatting sqref="C22">
    <cfRule type="colorScale" priority="27">
      <colorScale>
        <cfvo type="min"/>
        <cfvo type="max"/>
        <color rgb="FF5A8AC6"/>
        <color rgb="FFF8696B"/>
      </colorScale>
    </cfRule>
  </conditionalFormatting>
  <conditionalFormatting sqref="C24">
    <cfRule type="colorScale" priority="26">
      <colorScale>
        <cfvo type="min"/>
        <cfvo type="max"/>
        <color rgb="FF5A8AC6"/>
        <color rgb="FFF8696B"/>
      </colorScale>
    </cfRule>
  </conditionalFormatting>
  <conditionalFormatting sqref="C26">
    <cfRule type="colorScale" priority="25">
      <colorScale>
        <cfvo type="min"/>
        <cfvo type="max"/>
        <color rgb="FF5A8AC6"/>
        <color rgb="FFF8696B"/>
      </colorScale>
    </cfRule>
  </conditionalFormatting>
  <conditionalFormatting sqref="C28">
    <cfRule type="colorScale" priority="24">
      <colorScale>
        <cfvo type="min"/>
        <cfvo type="max"/>
        <color rgb="FF5A8AC6"/>
        <color rgb="FFF8696B"/>
      </colorScale>
    </cfRule>
  </conditionalFormatting>
  <conditionalFormatting sqref="C30">
    <cfRule type="colorScale" priority="23">
      <colorScale>
        <cfvo type="min"/>
        <cfvo type="max"/>
        <color rgb="FF5A8AC6"/>
        <color rgb="FFF8696B"/>
      </colorScale>
    </cfRule>
  </conditionalFormatting>
  <conditionalFormatting sqref="C32">
    <cfRule type="colorScale" priority="22">
      <colorScale>
        <cfvo type="min"/>
        <cfvo type="max"/>
        <color rgb="FF5A8AC6"/>
        <color rgb="FFF8696B"/>
      </colorScale>
    </cfRule>
  </conditionalFormatting>
  <conditionalFormatting sqref="C34">
    <cfRule type="colorScale" priority="21">
      <colorScale>
        <cfvo type="min"/>
        <cfvo type="max"/>
        <color rgb="FF5A8AC6"/>
        <color rgb="FFF8696B"/>
      </colorScale>
    </cfRule>
  </conditionalFormatting>
  <conditionalFormatting sqref="C36">
    <cfRule type="colorScale" priority="20">
      <colorScale>
        <cfvo type="min"/>
        <cfvo type="max"/>
        <color rgb="FF5A8AC6"/>
        <color rgb="FFF8696B"/>
      </colorScale>
    </cfRule>
  </conditionalFormatting>
  <conditionalFormatting sqref="C3">
    <cfRule type="colorScale" priority="19">
      <colorScale>
        <cfvo type="min"/>
        <cfvo type="max"/>
        <color rgb="FF5A8AC6"/>
        <color rgb="FFF8696B"/>
      </colorScale>
    </cfRule>
  </conditionalFormatting>
  <conditionalFormatting sqref="C5">
    <cfRule type="colorScale" priority="18">
      <colorScale>
        <cfvo type="min"/>
        <cfvo type="max"/>
        <color rgb="FF5A8AC6"/>
        <color rgb="FFF8696B"/>
      </colorScale>
    </cfRule>
  </conditionalFormatting>
  <conditionalFormatting sqref="C7">
    <cfRule type="colorScale" priority="17">
      <colorScale>
        <cfvo type="min"/>
        <cfvo type="max"/>
        <color rgb="FF5A8AC6"/>
        <color rgb="FFF8696B"/>
      </colorScale>
    </cfRule>
  </conditionalFormatting>
  <conditionalFormatting sqref="C9">
    <cfRule type="colorScale" priority="16">
      <colorScale>
        <cfvo type="min"/>
        <cfvo type="max"/>
        <color rgb="FF5A8AC6"/>
        <color rgb="FFF8696B"/>
      </colorScale>
    </cfRule>
  </conditionalFormatting>
  <conditionalFormatting sqref="C11">
    <cfRule type="colorScale" priority="15">
      <colorScale>
        <cfvo type="min"/>
        <cfvo type="max"/>
        <color rgb="FF5A8AC6"/>
        <color rgb="FFF8696B"/>
      </colorScale>
    </cfRule>
  </conditionalFormatting>
  <conditionalFormatting sqref="C13">
    <cfRule type="colorScale" priority="14">
      <colorScale>
        <cfvo type="min"/>
        <cfvo type="max"/>
        <color rgb="FF5A8AC6"/>
        <color rgb="FFF8696B"/>
      </colorScale>
    </cfRule>
  </conditionalFormatting>
  <conditionalFormatting sqref="C15">
    <cfRule type="colorScale" priority="13">
      <colorScale>
        <cfvo type="min"/>
        <cfvo type="max"/>
        <color rgb="FF5A8AC6"/>
        <color rgb="FFF8696B"/>
      </colorScale>
    </cfRule>
  </conditionalFormatting>
  <conditionalFormatting sqref="C17">
    <cfRule type="colorScale" priority="12">
      <colorScale>
        <cfvo type="min"/>
        <cfvo type="max"/>
        <color rgb="FF5A8AC6"/>
        <color rgb="FFF8696B"/>
      </colorScale>
    </cfRule>
  </conditionalFormatting>
  <conditionalFormatting sqref="C19">
    <cfRule type="colorScale" priority="11">
      <colorScale>
        <cfvo type="min"/>
        <cfvo type="max"/>
        <color rgb="FF5A8AC6"/>
        <color rgb="FFF8696B"/>
      </colorScale>
    </cfRule>
  </conditionalFormatting>
  <conditionalFormatting sqref="C21">
    <cfRule type="colorScale" priority="10">
      <colorScale>
        <cfvo type="min"/>
        <cfvo type="max"/>
        <color rgb="FF5A8AC6"/>
        <color rgb="FFF8696B"/>
      </colorScale>
    </cfRule>
  </conditionalFormatting>
  <conditionalFormatting sqref="C23">
    <cfRule type="colorScale" priority="9">
      <colorScale>
        <cfvo type="min"/>
        <cfvo type="max"/>
        <color rgb="FF5A8AC6"/>
        <color rgb="FFF8696B"/>
      </colorScale>
    </cfRule>
  </conditionalFormatting>
  <conditionalFormatting sqref="C25">
    <cfRule type="colorScale" priority="8">
      <colorScale>
        <cfvo type="min"/>
        <cfvo type="max"/>
        <color rgb="FF5A8AC6"/>
        <color rgb="FFF8696B"/>
      </colorScale>
    </cfRule>
  </conditionalFormatting>
  <conditionalFormatting sqref="C27">
    <cfRule type="colorScale" priority="7">
      <colorScale>
        <cfvo type="min"/>
        <cfvo type="max"/>
        <color rgb="FF5A8AC6"/>
        <color rgb="FFF8696B"/>
      </colorScale>
    </cfRule>
  </conditionalFormatting>
  <conditionalFormatting sqref="C29">
    <cfRule type="colorScale" priority="6">
      <colorScale>
        <cfvo type="min"/>
        <cfvo type="max"/>
        <color rgb="FF5A8AC6"/>
        <color rgb="FFF8696B"/>
      </colorScale>
    </cfRule>
  </conditionalFormatting>
  <conditionalFormatting sqref="C31">
    <cfRule type="colorScale" priority="5">
      <colorScale>
        <cfvo type="min"/>
        <cfvo type="max"/>
        <color rgb="FF5A8AC6"/>
        <color rgb="FFF8696B"/>
      </colorScale>
    </cfRule>
  </conditionalFormatting>
  <conditionalFormatting sqref="C33">
    <cfRule type="colorScale" priority="4">
      <colorScale>
        <cfvo type="min"/>
        <cfvo type="max"/>
        <color rgb="FF5A8AC6"/>
        <color rgb="FFF8696B"/>
      </colorScale>
    </cfRule>
  </conditionalFormatting>
  <conditionalFormatting sqref="C35">
    <cfRule type="colorScale" priority="3">
      <colorScale>
        <cfvo type="min"/>
        <cfvo type="max"/>
        <color rgb="FF5A8AC6"/>
        <color rgb="FFF8696B"/>
      </colorScale>
    </cfRule>
  </conditionalFormatting>
  <conditionalFormatting sqref="D4">
    <cfRule type="colorScale" priority="2">
      <colorScale>
        <cfvo type="min"/>
        <cfvo type="max"/>
        <color rgb="FF5A8AC6"/>
        <color rgb="FFF8696B"/>
      </colorScale>
    </cfRule>
  </conditionalFormatting>
  <conditionalFormatting sqref="D3">
    <cfRule type="colorScale" priority="1">
      <colorScale>
        <cfvo type="min"/>
        <cfvo type="max"/>
        <color rgb="FF5A8AC6"/>
        <color rgb="FFF8696B"/>
      </colorScale>
    </cfRule>
  </conditionalFormatting>
  <pageMargins left="0.7" right="0.7" top="0.75" bottom="0.75" header="0.3" footer="0.3"/>
  <pageSetup paperSize="9" scale="55"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P94"/>
  <sheetViews>
    <sheetView workbookViewId="0">
      <selection sqref="A1:XFD2"/>
    </sheetView>
  </sheetViews>
  <sheetFormatPr defaultColWidth="9" defaultRowHeight="16.5"/>
  <cols>
    <col min="1" max="1" width="1.375" style="111" customWidth="1"/>
    <col min="2" max="4" width="8.625" style="111" customWidth="1"/>
    <col min="5" max="5" width="0.625" style="111" customWidth="1"/>
    <col min="6" max="8" width="8.625" style="111" customWidth="1"/>
    <col min="9" max="9" width="0.625" style="111" customWidth="1"/>
    <col min="10" max="12" width="8.625" style="111" customWidth="1"/>
    <col min="13" max="13" width="0.875" style="111" customWidth="1"/>
    <col min="14" max="16" width="8.625" style="111" customWidth="1"/>
    <col min="17" max="17" width="0.875" style="111" customWidth="1"/>
    <col min="18" max="16384" width="9" style="111"/>
  </cols>
  <sheetData>
    <row r="1" spans="2:16" s="109" customFormat="1" ht="5.0999999999999996" customHeight="1" thickBot="1">
      <c r="B1" s="122"/>
      <c r="F1" s="110"/>
      <c r="G1" s="110"/>
      <c r="H1" s="110"/>
      <c r="I1" s="110"/>
      <c r="J1" s="110"/>
      <c r="K1" s="110"/>
      <c r="L1" s="110"/>
    </row>
    <row r="2" spans="2:16" s="109" customFormat="1" ht="23.25" thickBot="1">
      <c r="B2" s="338" t="s">
        <v>218</v>
      </c>
      <c r="C2" s="339"/>
      <c r="D2" s="339"/>
      <c r="E2" s="339"/>
      <c r="F2" s="339"/>
      <c r="G2" s="339"/>
      <c r="H2" s="339"/>
      <c r="I2" s="339"/>
      <c r="J2" s="339"/>
      <c r="K2" s="339"/>
      <c r="L2" s="339"/>
      <c r="M2" s="339"/>
      <c r="N2" s="339"/>
      <c r="O2" s="339"/>
      <c r="P2" s="340"/>
    </row>
    <row r="3" spans="2:16" s="109" customFormat="1" ht="16.5" customHeight="1">
      <c r="B3" s="125" t="s">
        <v>80</v>
      </c>
      <c r="C3" s="341" t="s">
        <v>289</v>
      </c>
      <c r="D3" s="341"/>
      <c r="E3" s="341"/>
      <c r="F3" s="341"/>
      <c r="G3" s="341"/>
      <c r="H3" s="341"/>
      <c r="I3" s="341"/>
      <c r="J3" s="341"/>
      <c r="K3" s="341"/>
      <c r="L3" s="341"/>
      <c r="M3" s="341"/>
      <c r="N3" s="341"/>
      <c r="O3" s="341"/>
      <c r="P3" s="342"/>
    </row>
    <row r="4" spans="2:16" s="109" customFormat="1" ht="17.25" thickBot="1">
      <c r="B4" s="179" t="s">
        <v>81</v>
      </c>
      <c r="C4" s="343" t="s">
        <v>12</v>
      </c>
      <c r="D4" s="343"/>
      <c r="E4" s="344"/>
      <c r="F4" s="343"/>
      <c r="G4" s="343"/>
      <c r="H4" s="343"/>
      <c r="I4" s="344"/>
      <c r="J4" s="343"/>
      <c r="K4" s="343"/>
      <c r="L4" s="343"/>
      <c r="M4" s="344"/>
      <c r="N4" s="343"/>
      <c r="O4" s="343"/>
      <c r="P4" s="345"/>
    </row>
    <row r="5" spans="2:16" s="109" customFormat="1">
      <c r="B5" s="180" t="s">
        <v>217</v>
      </c>
      <c r="C5" s="329">
        <v>1</v>
      </c>
      <c r="D5" s="330"/>
      <c r="E5" s="181"/>
      <c r="F5" s="180" t="s">
        <v>217</v>
      </c>
      <c r="G5" s="329">
        <v>0.9</v>
      </c>
      <c r="H5" s="330"/>
      <c r="I5" s="182"/>
      <c r="J5" s="180" t="s">
        <v>217</v>
      </c>
      <c r="K5" s="329">
        <v>0.8</v>
      </c>
      <c r="L5" s="330"/>
      <c r="M5" s="181"/>
      <c r="N5" s="180" t="s">
        <v>217</v>
      </c>
      <c r="O5" s="329">
        <v>0.7</v>
      </c>
      <c r="P5" s="330"/>
    </row>
    <row r="6" spans="2:16" s="109" customFormat="1">
      <c r="B6" s="127" t="s">
        <v>79</v>
      </c>
      <c r="C6" s="124" t="s">
        <v>78</v>
      </c>
      <c r="D6" s="128" t="s">
        <v>84</v>
      </c>
      <c r="E6" s="123"/>
      <c r="F6" s="127" t="s">
        <v>79</v>
      </c>
      <c r="G6" s="124" t="s">
        <v>78</v>
      </c>
      <c r="H6" s="128" t="s">
        <v>84</v>
      </c>
      <c r="I6" s="176"/>
      <c r="J6" s="127" t="s">
        <v>79</v>
      </c>
      <c r="K6" s="124" t="s">
        <v>78</v>
      </c>
      <c r="L6" s="128" t="s">
        <v>84</v>
      </c>
      <c r="M6" s="176"/>
      <c r="N6" s="127" t="s">
        <v>79</v>
      </c>
      <c r="O6" s="124" t="s">
        <v>78</v>
      </c>
      <c r="P6" s="128" t="s">
        <v>84</v>
      </c>
    </row>
    <row r="7" spans="2:16" s="109" customFormat="1">
      <c r="B7" s="279">
        <v>3453.75</v>
      </c>
      <c r="C7" s="280" t="s">
        <v>370</v>
      </c>
      <c r="D7" s="279">
        <f>C7*60.2/100</f>
        <v>60.2</v>
      </c>
      <c r="E7" s="123"/>
      <c r="F7" s="130"/>
      <c r="G7" s="124"/>
      <c r="H7" s="133"/>
      <c r="I7" s="176"/>
      <c r="J7" s="130"/>
      <c r="K7" s="124"/>
      <c r="L7" s="133"/>
      <c r="M7" s="176"/>
      <c r="N7" s="130"/>
      <c r="O7" s="124"/>
      <c r="P7" s="133"/>
    </row>
    <row r="8" spans="2:16" s="109" customFormat="1">
      <c r="B8" s="279">
        <v>3331.4750000000004</v>
      </c>
      <c r="C8" s="280" t="s">
        <v>375</v>
      </c>
      <c r="D8" s="279">
        <f t="shared" ref="D8:D27" si="0">C8*60.2/100</f>
        <v>57.19</v>
      </c>
      <c r="E8" s="123"/>
      <c r="F8" s="130"/>
      <c r="G8" s="124"/>
      <c r="H8" s="133"/>
      <c r="I8" s="176"/>
      <c r="J8" s="130"/>
      <c r="K8" s="124"/>
      <c r="L8" s="133"/>
      <c r="M8" s="176"/>
      <c r="N8" s="130"/>
      <c r="O8" s="124"/>
      <c r="P8" s="133"/>
    </row>
    <row r="9" spans="2:16" s="109" customFormat="1">
      <c r="B9" s="279">
        <v>3329.2999999999997</v>
      </c>
      <c r="C9" s="280" t="s">
        <v>376</v>
      </c>
      <c r="D9" s="279">
        <f t="shared" si="0"/>
        <v>54.18</v>
      </c>
      <c r="E9" s="123"/>
      <c r="F9" s="130"/>
      <c r="G9" s="124"/>
      <c r="H9" s="133"/>
      <c r="I9" s="176"/>
      <c r="J9" s="130"/>
      <c r="K9" s="124"/>
      <c r="L9" s="133"/>
      <c r="M9" s="176"/>
      <c r="N9" s="130"/>
      <c r="O9" s="124"/>
      <c r="P9" s="133"/>
    </row>
    <row r="10" spans="2:16" s="109" customFormat="1">
      <c r="B10" s="279">
        <v>3328.7</v>
      </c>
      <c r="C10" s="280" t="s">
        <v>377</v>
      </c>
      <c r="D10" s="279">
        <f t="shared" si="0"/>
        <v>51.17</v>
      </c>
      <c r="E10" s="123"/>
      <c r="F10" s="130"/>
      <c r="G10" s="124"/>
      <c r="H10" s="133"/>
      <c r="I10" s="176"/>
      <c r="J10" s="130"/>
      <c r="K10" s="124"/>
      <c r="L10" s="133"/>
      <c r="M10" s="176"/>
      <c r="N10" s="130"/>
      <c r="O10" s="124"/>
      <c r="P10" s="133"/>
    </row>
    <row r="11" spans="2:16" s="109" customFormat="1">
      <c r="B11" s="279">
        <v>3328.35</v>
      </c>
      <c r="C11" s="280" t="s">
        <v>378</v>
      </c>
      <c r="D11" s="279">
        <f t="shared" si="0"/>
        <v>48.16</v>
      </c>
      <c r="E11" s="123"/>
      <c r="F11" s="130"/>
      <c r="G11" s="124"/>
      <c r="H11" s="133"/>
      <c r="I11" s="176"/>
      <c r="J11" s="130"/>
      <c r="K11" s="124"/>
      <c r="L11" s="133"/>
      <c r="M11" s="176"/>
      <c r="N11" s="130"/>
      <c r="O11" s="124"/>
      <c r="P11" s="133"/>
    </row>
    <row r="12" spans="2:16" s="109" customFormat="1">
      <c r="B12" s="279">
        <v>3328.0000000000005</v>
      </c>
      <c r="C12" s="280" t="s">
        <v>379</v>
      </c>
      <c r="D12" s="279">
        <f t="shared" si="0"/>
        <v>45.15</v>
      </c>
      <c r="E12" s="123"/>
      <c r="F12" s="130"/>
      <c r="G12" s="124"/>
      <c r="H12" s="133"/>
      <c r="I12" s="176"/>
      <c r="J12" s="130"/>
      <c r="K12" s="124"/>
      <c r="L12" s="133"/>
      <c r="M12" s="176"/>
      <c r="N12" s="130"/>
      <c r="O12" s="124"/>
      <c r="P12" s="133"/>
    </row>
    <row r="13" spans="2:16" s="109" customFormat="1">
      <c r="B13" s="279">
        <v>3327.75</v>
      </c>
      <c r="C13" s="280" t="s">
        <v>380</v>
      </c>
      <c r="D13" s="279">
        <f t="shared" si="0"/>
        <v>42.14</v>
      </c>
      <c r="E13" s="123"/>
      <c r="F13" s="130"/>
      <c r="G13" s="124"/>
      <c r="H13" s="133"/>
      <c r="I13" s="176"/>
      <c r="J13" s="130"/>
      <c r="K13" s="124"/>
      <c r="L13" s="133"/>
      <c r="M13" s="176"/>
      <c r="N13" s="130"/>
      <c r="O13" s="124"/>
      <c r="P13" s="133"/>
    </row>
    <row r="14" spans="2:16" s="109" customFormat="1">
      <c r="B14" s="279">
        <v>3326.65</v>
      </c>
      <c r="C14" s="280" t="s">
        <v>381</v>
      </c>
      <c r="D14" s="279">
        <f t="shared" si="0"/>
        <v>39.130000000000003</v>
      </c>
      <c r="E14" s="123"/>
      <c r="F14" s="130"/>
      <c r="G14" s="124"/>
      <c r="H14" s="133"/>
      <c r="I14" s="176"/>
      <c r="J14" s="130"/>
      <c r="K14" s="124"/>
      <c r="L14" s="133"/>
      <c r="M14" s="176"/>
      <c r="N14" s="130"/>
      <c r="O14" s="124"/>
      <c r="P14" s="133"/>
    </row>
    <row r="15" spans="2:16" s="109" customFormat="1">
      <c r="B15" s="279">
        <v>3307.5</v>
      </c>
      <c r="C15" s="280" t="s">
        <v>382</v>
      </c>
      <c r="D15" s="279">
        <f t="shared" si="0"/>
        <v>36.119999999999997</v>
      </c>
      <c r="E15" s="123"/>
      <c r="F15" s="130"/>
      <c r="G15" s="124"/>
      <c r="H15" s="133"/>
      <c r="I15" s="176"/>
      <c r="J15" s="130"/>
      <c r="K15" s="124"/>
      <c r="L15" s="133"/>
      <c r="M15" s="176"/>
      <c r="N15" s="130"/>
      <c r="O15" s="124"/>
      <c r="P15" s="133"/>
    </row>
    <row r="16" spans="2:16" s="109" customFormat="1">
      <c r="B16" s="279">
        <v>3292.25</v>
      </c>
      <c r="C16" s="280" t="s">
        <v>383</v>
      </c>
      <c r="D16" s="279">
        <f t="shared" si="0"/>
        <v>33.11</v>
      </c>
      <c r="E16" s="123"/>
      <c r="F16" s="130"/>
      <c r="G16" s="124"/>
      <c r="H16" s="133"/>
      <c r="I16" s="176"/>
      <c r="J16" s="130"/>
      <c r="K16" s="124"/>
      <c r="L16" s="133"/>
      <c r="M16" s="176"/>
      <c r="N16" s="130"/>
      <c r="O16" s="124"/>
      <c r="P16" s="133"/>
    </row>
    <row r="17" spans="1:16" s="109" customFormat="1">
      <c r="B17" s="279">
        <v>3290.25</v>
      </c>
      <c r="C17" s="280" t="s">
        <v>384</v>
      </c>
      <c r="D17" s="279">
        <f t="shared" si="0"/>
        <v>30.1</v>
      </c>
      <c r="E17" s="123"/>
      <c r="F17" s="130"/>
      <c r="G17" s="124"/>
      <c r="H17" s="133"/>
      <c r="I17" s="176"/>
      <c r="J17" s="130"/>
      <c r="K17" s="124"/>
      <c r="L17" s="133"/>
      <c r="M17" s="176"/>
      <c r="N17" s="130"/>
      <c r="O17" s="124"/>
      <c r="P17" s="133"/>
    </row>
    <row r="18" spans="1:16" s="109" customFormat="1">
      <c r="B18" s="279">
        <v>3289.35</v>
      </c>
      <c r="C18" s="280" t="s">
        <v>385</v>
      </c>
      <c r="D18" s="279">
        <f t="shared" si="0"/>
        <v>27.09</v>
      </c>
      <c r="E18" s="123"/>
      <c r="F18" s="130"/>
      <c r="G18" s="124"/>
      <c r="H18" s="133"/>
      <c r="I18" s="176"/>
      <c r="J18" s="130"/>
      <c r="K18" s="124"/>
      <c r="L18" s="133"/>
      <c r="M18" s="176"/>
      <c r="N18" s="130"/>
      <c r="O18" s="124"/>
      <c r="P18" s="133"/>
    </row>
    <row r="19" spans="1:16" s="109" customFormat="1">
      <c r="B19" s="279">
        <v>3288.5</v>
      </c>
      <c r="C19" s="280" t="s">
        <v>386</v>
      </c>
      <c r="D19" s="279">
        <f t="shared" si="0"/>
        <v>24.08</v>
      </c>
      <c r="E19" s="123"/>
      <c r="F19" s="130"/>
      <c r="G19" s="124"/>
      <c r="H19" s="133"/>
      <c r="I19" s="176"/>
      <c r="J19" s="130"/>
      <c r="K19" s="124"/>
      <c r="L19" s="133"/>
      <c r="M19" s="176"/>
      <c r="N19" s="130"/>
      <c r="O19" s="124"/>
      <c r="P19" s="133"/>
    </row>
    <row r="20" spans="1:16" s="109" customFormat="1">
      <c r="B20" s="279">
        <v>3287.4</v>
      </c>
      <c r="C20" s="280" t="s">
        <v>387</v>
      </c>
      <c r="D20" s="279">
        <f t="shared" si="0"/>
        <v>21.07</v>
      </c>
      <c r="E20" s="123"/>
      <c r="F20" s="130"/>
      <c r="G20" s="124"/>
      <c r="H20" s="133"/>
      <c r="I20" s="176"/>
      <c r="J20" s="130"/>
      <c r="K20" s="124"/>
      <c r="L20" s="133"/>
      <c r="M20" s="176"/>
      <c r="N20" s="130"/>
      <c r="O20" s="124"/>
      <c r="P20" s="133"/>
    </row>
    <row r="21" spans="1:16" s="109" customFormat="1">
      <c r="B21" s="279">
        <v>3283.9</v>
      </c>
      <c r="C21" s="280" t="s">
        <v>388</v>
      </c>
      <c r="D21" s="279">
        <f t="shared" si="0"/>
        <v>18.059999999999999</v>
      </c>
      <c r="E21" s="123"/>
      <c r="F21" s="130"/>
      <c r="G21" s="124"/>
      <c r="H21" s="133"/>
      <c r="I21" s="176"/>
      <c r="J21" s="130"/>
      <c r="K21" s="124"/>
      <c r="L21" s="133"/>
      <c r="M21" s="176"/>
      <c r="N21" s="130"/>
      <c r="O21" s="124"/>
      <c r="P21" s="133"/>
    </row>
    <row r="22" spans="1:16" s="109" customFormat="1">
      <c r="B22" s="279">
        <v>3269.1</v>
      </c>
      <c r="C22" s="280" t="s">
        <v>389</v>
      </c>
      <c r="D22" s="279">
        <f t="shared" si="0"/>
        <v>15.05</v>
      </c>
      <c r="E22" s="123"/>
      <c r="F22" s="130"/>
      <c r="G22" s="124"/>
      <c r="H22" s="133"/>
      <c r="I22" s="176"/>
      <c r="J22" s="130"/>
      <c r="K22" s="124"/>
      <c r="L22" s="133"/>
      <c r="M22" s="176"/>
      <c r="N22" s="130"/>
      <c r="O22" s="124"/>
      <c r="P22" s="133"/>
    </row>
    <row r="23" spans="1:16" s="109" customFormat="1">
      <c r="B23" s="279">
        <v>3250.7000000000003</v>
      </c>
      <c r="C23" s="280" t="s">
        <v>390</v>
      </c>
      <c r="D23" s="279">
        <f t="shared" si="0"/>
        <v>12.04</v>
      </c>
      <c r="E23" s="123"/>
      <c r="F23" s="130"/>
      <c r="G23" s="124"/>
      <c r="H23" s="133"/>
      <c r="I23" s="176"/>
      <c r="J23" s="130"/>
      <c r="K23" s="124"/>
      <c r="L23" s="133"/>
      <c r="M23" s="176"/>
      <c r="N23" s="130"/>
      <c r="O23" s="124"/>
      <c r="P23" s="133"/>
    </row>
    <row r="24" spans="1:16" s="109" customFormat="1">
      <c r="B24" s="279">
        <v>3219.7</v>
      </c>
      <c r="C24" s="280" t="s">
        <v>391</v>
      </c>
      <c r="D24" s="279">
        <f t="shared" si="0"/>
        <v>9.0299999999999994</v>
      </c>
      <c r="E24" s="123"/>
      <c r="F24" s="130"/>
      <c r="G24" s="124"/>
      <c r="H24" s="133"/>
      <c r="I24" s="176"/>
      <c r="J24" s="130"/>
      <c r="K24" s="124"/>
      <c r="L24" s="133"/>
      <c r="M24" s="176"/>
      <c r="N24" s="130"/>
      <c r="O24" s="124"/>
      <c r="P24" s="133"/>
    </row>
    <row r="25" spans="1:16" s="109" customFormat="1">
      <c r="B25" s="279">
        <v>3205.5499999999997</v>
      </c>
      <c r="C25" s="280" t="s">
        <v>392</v>
      </c>
      <c r="D25" s="279">
        <f t="shared" si="0"/>
        <v>6.02</v>
      </c>
      <c r="E25" s="123"/>
      <c r="F25" s="130"/>
      <c r="G25" s="124"/>
      <c r="H25" s="133"/>
      <c r="I25" s="176"/>
      <c r="J25" s="130"/>
      <c r="K25" s="124"/>
      <c r="L25" s="133"/>
      <c r="M25" s="176"/>
      <c r="N25" s="130"/>
      <c r="O25" s="124"/>
      <c r="P25" s="133"/>
    </row>
    <row r="26" spans="1:16" s="109" customFormat="1">
      <c r="B26" s="279">
        <v>3158.2999999999997</v>
      </c>
      <c r="C26" s="280" t="s">
        <v>393</v>
      </c>
      <c r="D26" s="279">
        <f t="shared" si="0"/>
        <v>3.01</v>
      </c>
      <c r="E26" s="123"/>
      <c r="F26" s="130"/>
      <c r="G26" s="124"/>
      <c r="H26" s="133"/>
      <c r="I26" s="176"/>
      <c r="J26" s="130"/>
      <c r="K26" s="124"/>
      <c r="L26" s="133"/>
      <c r="M26" s="176"/>
      <c r="N26" s="130"/>
      <c r="O26" s="124"/>
      <c r="P26" s="133"/>
    </row>
    <row r="27" spans="1:16" s="109" customFormat="1">
      <c r="B27" s="279">
        <v>2839.15</v>
      </c>
      <c r="C27" s="280" t="s">
        <v>394</v>
      </c>
      <c r="D27" s="279">
        <f t="shared" si="0"/>
        <v>0</v>
      </c>
      <c r="E27" s="123"/>
      <c r="F27" s="130"/>
      <c r="G27" s="124"/>
      <c r="H27" s="133"/>
      <c r="I27" s="176"/>
      <c r="J27" s="130"/>
      <c r="K27" s="124"/>
      <c r="L27" s="133"/>
      <c r="M27" s="176"/>
      <c r="N27" s="130"/>
      <c r="O27" s="124"/>
      <c r="P27" s="133"/>
    </row>
    <row r="28" spans="1:16" s="109" customFormat="1">
      <c r="B28" s="130"/>
      <c r="C28" s="124"/>
      <c r="D28" s="133"/>
      <c r="E28" s="123"/>
      <c r="F28" s="130"/>
      <c r="G28" s="124"/>
      <c r="H28" s="133"/>
      <c r="I28" s="176"/>
      <c r="J28" s="130"/>
      <c r="K28" s="124"/>
      <c r="L28" s="133"/>
      <c r="M28" s="176"/>
      <c r="N28" s="130"/>
      <c r="O28" s="124"/>
      <c r="P28" s="133"/>
    </row>
    <row r="29" spans="1:16" s="109" customFormat="1">
      <c r="B29" s="131"/>
      <c r="C29" s="124"/>
      <c r="D29" s="133"/>
      <c r="E29" s="123"/>
      <c r="F29" s="131"/>
      <c r="G29" s="124"/>
      <c r="H29" s="133"/>
      <c r="I29" s="176"/>
      <c r="J29" s="131"/>
      <c r="K29" s="124"/>
      <c r="L29" s="133"/>
      <c r="M29" s="176"/>
      <c r="N29" s="131"/>
      <c r="O29" s="124"/>
      <c r="P29" s="133"/>
    </row>
    <row r="30" spans="1:16" s="109" customFormat="1">
      <c r="B30" s="130"/>
      <c r="C30" s="200"/>
      <c r="D30" s="201"/>
      <c r="E30" s="123"/>
      <c r="F30" s="130"/>
      <c r="G30" s="200"/>
      <c r="H30" s="201"/>
      <c r="I30" s="176"/>
      <c r="J30" s="130"/>
      <c r="K30" s="200"/>
      <c r="L30" s="201"/>
      <c r="M30" s="176"/>
      <c r="N30" s="130"/>
      <c r="O30" s="200"/>
      <c r="P30" s="201"/>
    </row>
    <row r="31" spans="1:16" s="109" customFormat="1" ht="17.25" thickBot="1">
      <c r="B31" s="132"/>
      <c r="C31" s="129"/>
      <c r="D31" s="134"/>
      <c r="E31" s="177"/>
      <c r="F31" s="132"/>
      <c r="G31" s="129"/>
      <c r="H31" s="134"/>
      <c r="I31" s="178"/>
      <c r="J31" s="132"/>
      <c r="K31" s="129"/>
      <c r="L31" s="134"/>
      <c r="M31" s="178"/>
      <c r="N31" s="132"/>
      <c r="O31" s="129"/>
      <c r="P31" s="134"/>
    </row>
    <row r="32" spans="1:16" customFormat="1" ht="4.5" customHeight="1" thickBot="1">
      <c r="A32" s="5"/>
    </row>
    <row r="33" spans="2:16" ht="23.25" thickBot="1">
      <c r="B33" s="338" t="s">
        <v>219</v>
      </c>
      <c r="C33" s="339"/>
      <c r="D33" s="339"/>
      <c r="E33" s="339"/>
      <c r="F33" s="339"/>
      <c r="G33" s="339"/>
      <c r="H33" s="339"/>
      <c r="I33" s="339"/>
      <c r="J33" s="339"/>
      <c r="K33" s="339"/>
      <c r="L33" s="339"/>
      <c r="M33" s="339"/>
      <c r="N33" s="339"/>
      <c r="O33" s="339"/>
      <c r="P33" s="340"/>
    </row>
    <row r="34" spans="2:16">
      <c r="B34" s="125" t="s">
        <v>80</v>
      </c>
      <c r="C34" s="346" t="str">
        <f>C3</f>
        <v>0.33C</v>
      </c>
      <c r="D34" s="346"/>
      <c r="E34" s="346"/>
      <c r="F34" s="346"/>
      <c r="G34" s="346"/>
      <c r="H34" s="346"/>
      <c r="I34" s="346"/>
      <c r="J34" s="346"/>
      <c r="K34" s="346"/>
      <c r="L34" s="346"/>
      <c r="M34" s="346"/>
      <c r="N34" s="346"/>
      <c r="O34" s="346"/>
      <c r="P34" s="347"/>
    </row>
    <row r="35" spans="2:16" ht="17.25" thickBot="1">
      <c r="B35" s="179" t="s">
        <v>81</v>
      </c>
      <c r="C35" s="348" t="s">
        <v>12</v>
      </c>
      <c r="D35" s="348"/>
      <c r="E35" s="349"/>
      <c r="F35" s="348"/>
      <c r="G35" s="348"/>
      <c r="H35" s="348"/>
      <c r="I35" s="349"/>
      <c r="J35" s="348"/>
      <c r="K35" s="348"/>
      <c r="L35" s="348"/>
      <c r="M35" s="349"/>
      <c r="N35" s="348"/>
      <c r="O35" s="348"/>
      <c r="P35" s="350"/>
    </row>
    <row r="36" spans="2:16">
      <c r="B36" s="180" t="s">
        <v>217</v>
      </c>
      <c r="C36" s="329">
        <v>1</v>
      </c>
      <c r="D36" s="330"/>
      <c r="E36" s="181"/>
      <c r="F36" s="180" t="s">
        <v>217</v>
      </c>
      <c r="G36" s="329">
        <v>0.9</v>
      </c>
      <c r="H36" s="330"/>
      <c r="I36" s="182"/>
      <c r="J36" s="180" t="s">
        <v>217</v>
      </c>
      <c r="K36" s="329">
        <v>0.8</v>
      </c>
      <c r="L36" s="330"/>
      <c r="M36" s="181"/>
      <c r="N36" s="180" t="s">
        <v>217</v>
      </c>
      <c r="O36" s="329">
        <v>0.7</v>
      </c>
      <c r="P36" s="330"/>
    </row>
    <row r="37" spans="2:16">
      <c r="B37" s="127" t="s">
        <v>79</v>
      </c>
      <c r="C37" s="124" t="s">
        <v>78</v>
      </c>
      <c r="D37" s="128" t="s">
        <v>84</v>
      </c>
      <c r="E37" s="123"/>
      <c r="F37" s="127" t="s">
        <v>79</v>
      </c>
      <c r="G37" s="124" t="s">
        <v>78</v>
      </c>
      <c r="H37" s="128" t="s">
        <v>84</v>
      </c>
      <c r="I37" s="176"/>
      <c r="J37" s="127" t="s">
        <v>79</v>
      </c>
      <c r="K37" s="124" t="s">
        <v>78</v>
      </c>
      <c r="L37" s="128" t="s">
        <v>84</v>
      </c>
      <c r="M37" s="176"/>
      <c r="N37" s="127" t="s">
        <v>79</v>
      </c>
      <c r="O37" s="124" t="s">
        <v>78</v>
      </c>
      <c r="P37" s="128" t="s">
        <v>84</v>
      </c>
    </row>
    <row r="38" spans="2:16">
      <c r="B38" s="279">
        <v>3453.75</v>
      </c>
      <c r="C38" s="280" t="s">
        <v>370</v>
      </c>
      <c r="D38" s="279">
        <f>C38*60.2/100</f>
        <v>60.2</v>
      </c>
      <c r="E38" s="123"/>
      <c r="F38" s="130"/>
      <c r="G38" s="124"/>
      <c r="H38" s="133"/>
      <c r="I38" s="176"/>
      <c r="J38" s="130"/>
      <c r="K38" s="124"/>
      <c r="L38" s="133"/>
      <c r="M38" s="176"/>
      <c r="N38" s="130"/>
      <c r="O38" s="124"/>
      <c r="P38" s="133"/>
    </row>
    <row r="39" spans="2:16">
      <c r="B39" s="279">
        <v>3331.4750000000004</v>
      </c>
      <c r="C39" s="280" t="s">
        <v>375</v>
      </c>
      <c r="D39" s="279">
        <f t="shared" ref="D39:D58" si="1">C39*60.2/100</f>
        <v>57.19</v>
      </c>
      <c r="E39" s="123"/>
      <c r="F39" s="130"/>
      <c r="G39" s="124"/>
      <c r="H39" s="133"/>
      <c r="I39" s="176"/>
      <c r="J39" s="130"/>
      <c r="K39" s="124"/>
      <c r="L39" s="133"/>
      <c r="M39" s="176"/>
      <c r="N39" s="130"/>
      <c r="O39" s="124"/>
      <c r="P39" s="133"/>
    </row>
    <row r="40" spans="2:16">
      <c r="B40" s="279">
        <v>3329.2999999999997</v>
      </c>
      <c r="C40" s="280" t="s">
        <v>376</v>
      </c>
      <c r="D40" s="279">
        <f t="shared" si="1"/>
        <v>54.18</v>
      </c>
      <c r="E40" s="123"/>
      <c r="F40" s="130"/>
      <c r="G40" s="124"/>
      <c r="H40" s="133"/>
      <c r="I40" s="176"/>
      <c r="J40" s="130"/>
      <c r="K40" s="124"/>
      <c r="L40" s="133"/>
      <c r="M40" s="176"/>
      <c r="N40" s="130"/>
      <c r="O40" s="124"/>
      <c r="P40" s="133"/>
    </row>
    <row r="41" spans="2:16">
      <c r="B41" s="279">
        <v>3328.7</v>
      </c>
      <c r="C41" s="280" t="s">
        <v>377</v>
      </c>
      <c r="D41" s="279">
        <f t="shared" si="1"/>
        <v>51.17</v>
      </c>
      <c r="E41" s="123"/>
      <c r="F41" s="130"/>
      <c r="G41" s="124"/>
      <c r="H41" s="133"/>
      <c r="I41" s="176"/>
      <c r="J41" s="130"/>
      <c r="K41" s="124"/>
      <c r="L41" s="133"/>
      <c r="M41" s="176"/>
      <c r="N41" s="130"/>
      <c r="O41" s="124"/>
      <c r="P41" s="133"/>
    </row>
    <row r="42" spans="2:16">
      <c r="B42" s="279">
        <v>3328.35</v>
      </c>
      <c r="C42" s="280" t="s">
        <v>378</v>
      </c>
      <c r="D42" s="279">
        <f t="shared" si="1"/>
        <v>48.16</v>
      </c>
      <c r="E42" s="123"/>
      <c r="F42" s="130"/>
      <c r="G42" s="124"/>
      <c r="H42" s="133"/>
      <c r="I42" s="176"/>
      <c r="J42" s="130"/>
      <c r="K42" s="124"/>
      <c r="L42" s="133"/>
      <c r="M42" s="176"/>
      <c r="N42" s="130"/>
      <c r="O42" s="124"/>
      <c r="P42" s="133"/>
    </row>
    <row r="43" spans="2:16">
      <c r="B43" s="279">
        <v>3328.0000000000005</v>
      </c>
      <c r="C43" s="280" t="s">
        <v>379</v>
      </c>
      <c r="D43" s="279">
        <f t="shared" si="1"/>
        <v>45.15</v>
      </c>
      <c r="E43" s="123"/>
      <c r="F43" s="130"/>
      <c r="G43" s="124"/>
      <c r="H43" s="133"/>
      <c r="I43" s="176"/>
      <c r="J43" s="130"/>
      <c r="K43" s="124"/>
      <c r="L43" s="133"/>
      <c r="M43" s="176"/>
      <c r="N43" s="130"/>
      <c r="O43" s="124"/>
      <c r="P43" s="133"/>
    </row>
    <row r="44" spans="2:16">
      <c r="B44" s="279">
        <v>3327.75</v>
      </c>
      <c r="C44" s="280" t="s">
        <v>380</v>
      </c>
      <c r="D44" s="279">
        <f t="shared" si="1"/>
        <v>42.14</v>
      </c>
      <c r="E44" s="123"/>
      <c r="F44" s="130"/>
      <c r="G44" s="124"/>
      <c r="H44" s="133"/>
      <c r="I44" s="176"/>
      <c r="J44" s="130"/>
      <c r="K44" s="124"/>
      <c r="L44" s="133"/>
      <c r="M44" s="176"/>
      <c r="N44" s="130"/>
      <c r="O44" s="124"/>
      <c r="P44" s="133"/>
    </row>
    <row r="45" spans="2:16">
      <c r="B45" s="279">
        <v>3326.65</v>
      </c>
      <c r="C45" s="280" t="s">
        <v>381</v>
      </c>
      <c r="D45" s="279">
        <f t="shared" si="1"/>
        <v>39.130000000000003</v>
      </c>
      <c r="E45" s="123"/>
      <c r="F45" s="130"/>
      <c r="G45" s="124"/>
      <c r="H45" s="133"/>
      <c r="I45" s="176"/>
      <c r="J45" s="130"/>
      <c r="K45" s="124"/>
      <c r="L45" s="133"/>
      <c r="M45" s="176"/>
      <c r="N45" s="130"/>
      <c r="O45" s="124"/>
      <c r="P45" s="133"/>
    </row>
    <row r="46" spans="2:16">
      <c r="B46" s="279">
        <v>3307.5</v>
      </c>
      <c r="C46" s="280" t="s">
        <v>382</v>
      </c>
      <c r="D46" s="279">
        <f t="shared" si="1"/>
        <v>36.119999999999997</v>
      </c>
      <c r="E46" s="123"/>
      <c r="F46" s="130"/>
      <c r="G46" s="124"/>
      <c r="H46" s="133"/>
      <c r="I46" s="176"/>
      <c r="J46" s="130"/>
      <c r="K46" s="124"/>
      <c r="L46" s="133"/>
      <c r="M46" s="176"/>
      <c r="N46" s="130"/>
      <c r="O46" s="124"/>
      <c r="P46" s="133"/>
    </row>
    <row r="47" spans="2:16">
      <c r="B47" s="279">
        <v>3292.25</v>
      </c>
      <c r="C47" s="280" t="s">
        <v>383</v>
      </c>
      <c r="D47" s="279">
        <f t="shared" si="1"/>
        <v>33.11</v>
      </c>
      <c r="E47" s="123"/>
      <c r="F47" s="130"/>
      <c r="G47" s="124"/>
      <c r="H47" s="133"/>
      <c r="I47" s="176"/>
      <c r="J47" s="130"/>
      <c r="K47" s="124"/>
      <c r="L47" s="133"/>
      <c r="M47" s="176"/>
      <c r="N47" s="130"/>
      <c r="O47" s="124"/>
      <c r="P47" s="133"/>
    </row>
    <row r="48" spans="2:16">
      <c r="B48" s="279">
        <v>3290.25</v>
      </c>
      <c r="C48" s="280" t="s">
        <v>384</v>
      </c>
      <c r="D48" s="279">
        <f t="shared" si="1"/>
        <v>30.1</v>
      </c>
      <c r="E48" s="123"/>
      <c r="F48" s="130"/>
      <c r="G48" s="124"/>
      <c r="H48" s="133"/>
      <c r="I48" s="176"/>
      <c r="J48" s="130"/>
      <c r="K48" s="124"/>
      <c r="L48" s="133"/>
      <c r="M48" s="176"/>
      <c r="N48" s="130"/>
      <c r="O48" s="124"/>
      <c r="P48" s="133"/>
    </row>
    <row r="49" spans="2:16">
      <c r="B49" s="279">
        <v>3289.35</v>
      </c>
      <c r="C49" s="280" t="s">
        <v>385</v>
      </c>
      <c r="D49" s="279">
        <f t="shared" si="1"/>
        <v>27.09</v>
      </c>
      <c r="E49" s="123"/>
      <c r="F49" s="130"/>
      <c r="G49" s="124"/>
      <c r="H49" s="133"/>
      <c r="I49" s="176"/>
      <c r="J49" s="130"/>
      <c r="K49" s="124"/>
      <c r="L49" s="133"/>
      <c r="M49" s="176"/>
      <c r="N49" s="130"/>
      <c r="O49" s="124"/>
      <c r="P49" s="133"/>
    </row>
    <row r="50" spans="2:16">
      <c r="B50" s="279">
        <v>3288.5</v>
      </c>
      <c r="C50" s="280" t="s">
        <v>386</v>
      </c>
      <c r="D50" s="279">
        <f t="shared" si="1"/>
        <v>24.08</v>
      </c>
      <c r="E50" s="123"/>
      <c r="F50" s="130"/>
      <c r="G50" s="124"/>
      <c r="H50" s="133"/>
      <c r="I50" s="176"/>
      <c r="J50" s="130"/>
      <c r="K50" s="124"/>
      <c r="L50" s="133"/>
      <c r="M50" s="176"/>
      <c r="N50" s="130"/>
      <c r="O50" s="124"/>
      <c r="P50" s="133"/>
    </row>
    <row r="51" spans="2:16">
      <c r="B51" s="279">
        <v>3287.4</v>
      </c>
      <c r="C51" s="280" t="s">
        <v>387</v>
      </c>
      <c r="D51" s="279">
        <f t="shared" si="1"/>
        <v>21.07</v>
      </c>
      <c r="E51" s="123"/>
      <c r="F51" s="130"/>
      <c r="G51" s="124"/>
      <c r="H51" s="133"/>
      <c r="I51" s="176"/>
      <c r="J51" s="130"/>
      <c r="K51" s="124"/>
      <c r="L51" s="133"/>
      <c r="M51" s="176"/>
      <c r="N51" s="130"/>
      <c r="O51" s="124"/>
      <c r="P51" s="133"/>
    </row>
    <row r="52" spans="2:16">
      <c r="B52" s="279">
        <v>3283.9</v>
      </c>
      <c r="C52" s="280" t="s">
        <v>388</v>
      </c>
      <c r="D52" s="279">
        <f t="shared" si="1"/>
        <v>18.059999999999999</v>
      </c>
      <c r="E52" s="123"/>
      <c r="F52" s="130"/>
      <c r="G52" s="124"/>
      <c r="H52" s="133"/>
      <c r="I52" s="176"/>
      <c r="J52" s="130"/>
      <c r="K52" s="124"/>
      <c r="L52" s="133"/>
      <c r="M52" s="176"/>
      <c r="N52" s="130"/>
      <c r="O52" s="124"/>
      <c r="P52" s="133"/>
    </row>
    <row r="53" spans="2:16">
      <c r="B53" s="279">
        <v>3269.1</v>
      </c>
      <c r="C53" s="280" t="s">
        <v>389</v>
      </c>
      <c r="D53" s="279">
        <f t="shared" si="1"/>
        <v>15.05</v>
      </c>
      <c r="E53" s="123"/>
      <c r="F53" s="130"/>
      <c r="G53" s="124"/>
      <c r="H53" s="133"/>
      <c r="I53" s="176"/>
      <c r="J53" s="130"/>
      <c r="K53" s="124"/>
      <c r="L53" s="133"/>
      <c r="M53" s="176"/>
      <c r="N53" s="130"/>
      <c r="O53" s="124"/>
      <c r="P53" s="133"/>
    </row>
    <row r="54" spans="2:16">
      <c r="B54" s="279">
        <v>3250.7000000000003</v>
      </c>
      <c r="C54" s="280" t="s">
        <v>390</v>
      </c>
      <c r="D54" s="279">
        <f t="shared" si="1"/>
        <v>12.04</v>
      </c>
      <c r="E54" s="123"/>
      <c r="F54" s="130"/>
      <c r="G54" s="124"/>
      <c r="H54" s="133"/>
      <c r="I54" s="176"/>
      <c r="J54" s="130"/>
      <c r="K54" s="124"/>
      <c r="L54" s="133"/>
      <c r="M54" s="176"/>
      <c r="N54" s="130"/>
      <c r="O54" s="124"/>
      <c r="P54" s="133"/>
    </row>
    <row r="55" spans="2:16">
      <c r="B55" s="279">
        <v>3219.7</v>
      </c>
      <c r="C55" s="280" t="s">
        <v>391</v>
      </c>
      <c r="D55" s="279">
        <f t="shared" si="1"/>
        <v>9.0299999999999994</v>
      </c>
      <c r="E55" s="123"/>
      <c r="F55" s="130"/>
      <c r="G55" s="124"/>
      <c r="H55" s="133"/>
      <c r="I55" s="176"/>
      <c r="J55" s="130"/>
      <c r="K55" s="124"/>
      <c r="L55" s="133"/>
      <c r="M55" s="176"/>
      <c r="N55" s="130"/>
      <c r="O55" s="124"/>
      <c r="P55" s="133"/>
    </row>
    <row r="56" spans="2:16">
      <c r="B56" s="279">
        <v>3205.5499999999997</v>
      </c>
      <c r="C56" s="280" t="s">
        <v>392</v>
      </c>
      <c r="D56" s="279">
        <f t="shared" si="1"/>
        <v>6.02</v>
      </c>
      <c r="E56" s="123"/>
      <c r="F56" s="130"/>
      <c r="G56" s="124"/>
      <c r="H56" s="133"/>
      <c r="I56" s="176"/>
      <c r="J56" s="130"/>
      <c r="K56" s="124"/>
      <c r="L56" s="133"/>
      <c r="M56" s="176"/>
      <c r="N56" s="130"/>
      <c r="O56" s="124"/>
      <c r="P56" s="133"/>
    </row>
    <row r="57" spans="2:16">
      <c r="B57" s="279">
        <v>3158.2999999999997</v>
      </c>
      <c r="C57" s="280" t="s">
        <v>393</v>
      </c>
      <c r="D57" s="279">
        <f t="shared" si="1"/>
        <v>3.01</v>
      </c>
      <c r="E57" s="123"/>
      <c r="F57" s="131"/>
      <c r="G57" s="124"/>
      <c r="H57" s="133"/>
      <c r="I57" s="176"/>
      <c r="J57" s="131"/>
      <c r="K57" s="124"/>
      <c r="L57" s="133"/>
      <c r="M57" s="176"/>
      <c r="N57" s="131"/>
      <c r="O57" s="124"/>
      <c r="P57" s="133"/>
    </row>
    <row r="58" spans="2:16">
      <c r="B58" s="279">
        <v>2839.15</v>
      </c>
      <c r="C58" s="280" t="s">
        <v>394</v>
      </c>
      <c r="D58" s="279">
        <f t="shared" si="1"/>
        <v>0</v>
      </c>
      <c r="E58" s="123"/>
      <c r="F58" s="130"/>
      <c r="G58" s="200"/>
      <c r="H58" s="201"/>
      <c r="I58" s="176"/>
      <c r="J58" s="130"/>
      <c r="K58" s="200"/>
      <c r="L58" s="201"/>
      <c r="M58" s="176"/>
      <c r="N58" s="130"/>
      <c r="O58" s="200"/>
      <c r="P58" s="201"/>
    </row>
    <row r="59" spans="2:16" ht="17.25" thickBot="1">
      <c r="B59" s="132"/>
      <c r="C59" s="129"/>
      <c r="D59" s="134"/>
      <c r="E59" s="177"/>
      <c r="F59" s="132"/>
      <c r="G59" s="129"/>
      <c r="H59" s="134"/>
      <c r="I59" s="178"/>
      <c r="J59" s="132"/>
      <c r="K59" s="129"/>
      <c r="L59" s="134"/>
      <c r="M59" s="178"/>
      <c r="N59" s="132"/>
      <c r="O59" s="129"/>
      <c r="P59" s="134"/>
    </row>
    <row r="60" spans="2:16" ht="12" customHeight="1" thickBot="1"/>
    <row r="61" spans="2:16" ht="17.25" thickBot="1">
      <c r="B61" s="331" t="s">
        <v>82</v>
      </c>
      <c r="C61" s="332"/>
      <c r="D61" s="333"/>
      <c r="E61" s="109"/>
      <c r="F61" s="331" t="s">
        <v>83</v>
      </c>
      <c r="G61" s="332"/>
      <c r="H61" s="333"/>
      <c r="J61" s="331" t="s">
        <v>83</v>
      </c>
      <c r="K61" s="332"/>
      <c r="L61" s="333"/>
    </row>
    <row r="62" spans="2:16">
      <c r="B62" s="175" t="s">
        <v>217</v>
      </c>
      <c r="C62" s="334">
        <v>1</v>
      </c>
      <c r="D62" s="335"/>
      <c r="E62" s="109"/>
      <c r="F62" s="175" t="s">
        <v>217</v>
      </c>
      <c r="G62" s="334">
        <v>1</v>
      </c>
      <c r="H62" s="335"/>
      <c r="J62" s="175" t="s">
        <v>217</v>
      </c>
      <c r="K62" s="334">
        <v>1</v>
      </c>
      <c r="L62" s="335"/>
    </row>
    <row r="63" spans="2:16">
      <c r="B63" s="125" t="s">
        <v>80</v>
      </c>
      <c r="C63" s="351" t="s">
        <v>395</v>
      </c>
      <c r="D63" s="352"/>
      <c r="E63" s="109"/>
      <c r="F63" s="125" t="s">
        <v>80</v>
      </c>
      <c r="G63" s="327" t="s">
        <v>336</v>
      </c>
      <c r="H63" s="328"/>
      <c r="J63" s="125" t="s">
        <v>80</v>
      </c>
      <c r="K63" s="327" t="s">
        <v>336</v>
      </c>
      <c r="L63" s="328"/>
    </row>
    <row r="64" spans="2:16">
      <c r="B64" s="126" t="s">
        <v>81</v>
      </c>
      <c r="C64" s="336" t="s">
        <v>220</v>
      </c>
      <c r="D64" s="337"/>
      <c r="E64" s="123"/>
      <c r="F64" s="126" t="s">
        <v>81</v>
      </c>
      <c r="G64" s="336" t="s">
        <v>225</v>
      </c>
      <c r="H64" s="337"/>
      <c r="J64" s="126" t="s">
        <v>81</v>
      </c>
      <c r="K64" s="336" t="s">
        <v>12</v>
      </c>
      <c r="L64" s="337"/>
    </row>
    <row r="65" spans="2:12">
      <c r="B65" s="127" t="s">
        <v>79</v>
      </c>
      <c r="C65" s="124" t="s">
        <v>78</v>
      </c>
      <c r="D65" s="128" t="s">
        <v>84</v>
      </c>
      <c r="E65" s="123"/>
      <c r="F65" s="127" t="s">
        <v>79</v>
      </c>
      <c r="G65" s="124" t="s">
        <v>78</v>
      </c>
      <c r="H65" s="128" t="s">
        <v>84</v>
      </c>
      <c r="J65" s="127" t="s">
        <v>79</v>
      </c>
      <c r="K65" s="124" t="s">
        <v>78</v>
      </c>
      <c r="L65" s="128" t="s">
        <v>84</v>
      </c>
    </row>
    <row r="66" spans="2:12">
      <c r="B66" s="130"/>
      <c r="C66" s="124"/>
      <c r="D66" s="133"/>
      <c r="E66" s="123"/>
      <c r="F66" s="279">
        <v>3561.7289999999998</v>
      </c>
      <c r="G66" s="280" t="s">
        <v>370</v>
      </c>
      <c r="H66" s="281">
        <f>G66*60.2/100</f>
        <v>60.2</v>
      </c>
      <c r="J66" s="130"/>
      <c r="K66" s="124"/>
      <c r="L66" s="133"/>
    </row>
    <row r="67" spans="2:12">
      <c r="B67" s="130"/>
      <c r="C67" s="124"/>
      <c r="D67" s="133"/>
      <c r="E67" s="123"/>
      <c r="F67" s="279">
        <v>3417.77</v>
      </c>
      <c r="G67" s="280" t="s">
        <v>371</v>
      </c>
      <c r="H67" s="281">
        <f t="shared" ref="H67:H93" si="2">G67*60.2/100</f>
        <v>59.597999999999999</v>
      </c>
      <c r="J67" s="130"/>
      <c r="K67" s="124"/>
      <c r="L67" s="133"/>
    </row>
    <row r="68" spans="2:12">
      <c r="B68" s="130"/>
      <c r="C68" s="124"/>
      <c r="D68" s="133"/>
      <c r="E68" s="123"/>
      <c r="F68" s="279">
        <v>3345.4560000000001</v>
      </c>
      <c r="G68" s="280" t="s">
        <v>372</v>
      </c>
      <c r="H68" s="281">
        <f t="shared" si="2"/>
        <v>58.996000000000002</v>
      </c>
      <c r="J68" s="130"/>
      <c r="K68" s="124"/>
      <c r="L68" s="133"/>
    </row>
    <row r="69" spans="2:12">
      <c r="B69" s="130"/>
      <c r="C69" s="124"/>
      <c r="D69" s="133"/>
      <c r="E69" s="123"/>
      <c r="F69" s="279">
        <v>3325.0570000000002</v>
      </c>
      <c r="G69" s="280" t="s">
        <v>373</v>
      </c>
      <c r="H69" s="281">
        <f t="shared" si="2"/>
        <v>58.394000000000005</v>
      </c>
      <c r="J69" s="130"/>
      <c r="K69" s="124"/>
      <c r="L69" s="133"/>
    </row>
    <row r="70" spans="2:12">
      <c r="B70" s="130"/>
      <c r="C70" s="124"/>
      <c r="D70" s="133"/>
      <c r="E70" s="123"/>
      <c r="F70" s="279">
        <v>3321.1614999999997</v>
      </c>
      <c r="G70" s="280" t="s">
        <v>374</v>
      </c>
      <c r="H70" s="281">
        <f t="shared" si="2"/>
        <v>57.792000000000009</v>
      </c>
      <c r="J70" s="130"/>
      <c r="K70" s="124"/>
      <c r="L70" s="133"/>
    </row>
    <row r="71" spans="2:12">
      <c r="B71" s="130"/>
      <c r="C71" s="124"/>
      <c r="D71" s="133"/>
      <c r="E71" s="123"/>
      <c r="F71" s="279">
        <v>3320.3710000000001</v>
      </c>
      <c r="G71" s="280" t="s">
        <v>375</v>
      </c>
      <c r="H71" s="281">
        <f t="shared" si="2"/>
        <v>57.19</v>
      </c>
      <c r="J71" s="130"/>
      <c r="K71" s="124"/>
      <c r="L71" s="133"/>
    </row>
    <row r="72" spans="2:12">
      <c r="B72" s="130"/>
      <c r="C72" s="124"/>
      <c r="D72" s="133"/>
      <c r="E72" s="123"/>
      <c r="F72" s="279">
        <v>3318.5355000000004</v>
      </c>
      <c r="G72" s="280" t="s">
        <v>376</v>
      </c>
      <c r="H72" s="281">
        <f t="shared" si="2"/>
        <v>54.18</v>
      </c>
      <c r="J72" s="130"/>
      <c r="K72" s="124"/>
      <c r="L72" s="133"/>
    </row>
    <row r="73" spans="2:12">
      <c r="B73" s="130"/>
      <c r="C73" s="124"/>
      <c r="D73" s="133"/>
      <c r="E73" s="123"/>
      <c r="F73" s="279">
        <v>3317.4879999999998</v>
      </c>
      <c r="G73" s="280" t="s">
        <v>377</v>
      </c>
      <c r="H73" s="281">
        <f t="shared" si="2"/>
        <v>51.17</v>
      </c>
      <c r="J73" s="130"/>
      <c r="K73" s="124"/>
      <c r="L73" s="133"/>
    </row>
    <row r="74" spans="2:12">
      <c r="B74" s="130"/>
      <c r="C74" s="124"/>
      <c r="D74" s="133"/>
      <c r="E74" s="123"/>
      <c r="F74" s="279">
        <v>3316.5124999999998</v>
      </c>
      <c r="G74" s="280" t="s">
        <v>378</v>
      </c>
      <c r="H74" s="281">
        <f t="shared" si="2"/>
        <v>48.16</v>
      </c>
      <c r="J74" s="130"/>
      <c r="K74" s="124"/>
      <c r="L74" s="133"/>
    </row>
    <row r="75" spans="2:12">
      <c r="B75" s="130"/>
      <c r="C75" s="124"/>
      <c r="D75" s="133"/>
      <c r="E75" s="123"/>
      <c r="F75" s="279">
        <v>3315.1634999999997</v>
      </c>
      <c r="G75" s="280" t="s">
        <v>379</v>
      </c>
      <c r="H75" s="281">
        <f t="shared" si="2"/>
        <v>45.15</v>
      </c>
      <c r="J75" s="130"/>
      <c r="K75" s="124"/>
      <c r="L75" s="133"/>
    </row>
    <row r="76" spans="2:12">
      <c r="B76" s="130"/>
      <c r="C76" s="124"/>
      <c r="D76" s="133"/>
      <c r="E76" s="123"/>
      <c r="F76" s="279">
        <v>3313.6834999999996</v>
      </c>
      <c r="G76" s="280" t="s">
        <v>380</v>
      </c>
      <c r="H76" s="281">
        <f t="shared" si="2"/>
        <v>42.14</v>
      </c>
      <c r="J76" s="130"/>
      <c r="K76" s="124"/>
      <c r="L76" s="133"/>
    </row>
    <row r="77" spans="2:12">
      <c r="B77" s="130"/>
      <c r="C77" s="124"/>
      <c r="D77" s="133"/>
      <c r="E77" s="123"/>
      <c r="F77" s="279">
        <v>3309.1610000000001</v>
      </c>
      <c r="G77" s="280" t="s">
        <v>381</v>
      </c>
      <c r="H77" s="281">
        <f t="shared" si="2"/>
        <v>39.130000000000003</v>
      </c>
      <c r="J77" s="130"/>
      <c r="K77" s="124"/>
      <c r="L77" s="133"/>
    </row>
    <row r="78" spans="2:12">
      <c r="B78" s="130"/>
      <c r="C78" s="124"/>
      <c r="D78" s="133"/>
      <c r="E78" s="123"/>
      <c r="F78" s="279">
        <v>3286.2495000000004</v>
      </c>
      <c r="G78" s="280" t="s">
        <v>382</v>
      </c>
      <c r="H78" s="281">
        <f t="shared" si="2"/>
        <v>36.119999999999997</v>
      </c>
      <c r="J78" s="130"/>
      <c r="K78" s="124"/>
      <c r="L78" s="133"/>
    </row>
    <row r="79" spans="2:12">
      <c r="B79" s="130"/>
      <c r="C79" s="124"/>
      <c r="D79" s="133"/>
      <c r="E79" s="123"/>
      <c r="F79" s="279">
        <v>3278.8909999999996</v>
      </c>
      <c r="G79" s="280" t="s">
        <v>383</v>
      </c>
      <c r="H79" s="281">
        <f t="shared" si="2"/>
        <v>33.11</v>
      </c>
      <c r="J79" s="130"/>
      <c r="K79" s="124"/>
      <c r="L79" s="133"/>
    </row>
    <row r="80" spans="2:12">
      <c r="B80" s="130"/>
      <c r="C80" s="124"/>
      <c r="D80" s="133"/>
      <c r="E80" s="123"/>
      <c r="F80" s="279">
        <v>3277.0875000000005</v>
      </c>
      <c r="G80" s="280" t="s">
        <v>384</v>
      </c>
      <c r="H80" s="281">
        <f t="shared" si="2"/>
        <v>30.1</v>
      </c>
      <c r="J80" s="130"/>
      <c r="K80" s="124"/>
      <c r="L80" s="133"/>
    </row>
    <row r="81" spans="2:12">
      <c r="B81" s="130"/>
      <c r="C81" s="124"/>
      <c r="D81" s="133"/>
      <c r="E81" s="123"/>
      <c r="F81" s="279">
        <v>3275.5279999999998</v>
      </c>
      <c r="G81" s="280" t="s">
        <v>385</v>
      </c>
      <c r="H81" s="281">
        <f t="shared" si="2"/>
        <v>27.09</v>
      </c>
      <c r="J81" s="130"/>
      <c r="K81" s="124"/>
      <c r="L81" s="133"/>
    </row>
    <row r="82" spans="2:12">
      <c r="B82" s="130"/>
      <c r="C82" s="124"/>
      <c r="D82" s="133"/>
      <c r="E82" s="123"/>
      <c r="F82" s="279">
        <v>3273.7255000000005</v>
      </c>
      <c r="G82" s="280" t="s">
        <v>386</v>
      </c>
      <c r="H82" s="281">
        <f t="shared" si="2"/>
        <v>24.08</v>
      </c>
      <c r="J82" s="130"/>
      <c r="K82" s="124"/>
      <c r="L82" s="133"/>
    </row>
    <row r="83" spans="2:12">
      <c r="B83" s="130"/>
      <c r="C83" s="124"/>
      <c r="D83" s="133"/>
      <c r="E83" s="123"/>
      <c r="F83" s="279">
        <v>3270.2330000000002</v>
      </c>
      <c r="G83" s="280" t="s">
        <v>387</v>
      </c>
      <c r="H83" s="281">
        <f t="shared" si="2"/>
        <v>21.07</v>
      </c>
      <c r="J83" s="130"/>
      <c r="K83" s="124"/>
      <c r="L83" s="133"/>
    </row>
    <row r="84" spans="2:12">
      <c r="B84" s="130"/>
      <c r="C84" s="124"/>
      <c r="D84" s="133"/>
      <c r="E84" s="123"/>
      <c r="F84" s="279">
        <v>3262.9289999999996</v>
      </c>
      <c r="G84" s="280" t="s">
        <v>388</v>
      </c>
      <c r="H84" s="281">
        <f t="shared" si="2"/>
        <v>18.059999999999999</v>
      </c>
      <c r="J84" s="130"/>
      <c r="K84" s="124"/>
      <c r="L84" s="133"/>
    </row>
    <row r="85" spans="2:12">
      <c r="B85" s="130"/>
      <c r="C85" s="124"/>
      <c r="D85" s="133"/>
      <c r="E85" s="123"/>
      <c r="F85" s="279">
        <v>3247.0825000000004</v>
      </c>
      <c r="G85" s="280" t="s">
        <v>389</v>
      </c>
      <c r="H85" s="281">
        <f t="shared" si="2"/>
        <v>15.05</v>
      </c>
      <c r="J85" s="130"/>
      <c r="K85" s="124"/>
      <c r="L85" s="133"/>
    </row>
    <row r="86" spans="2:12">
      <c r="B86" s="130"/>
      <c r="C86" s="124"/>
      <c r="D86" s="133"/>
      <c r="E86" s="123"/>
      <c r="F86" s="279">
        <v>3228.6989999999996</v>
      </c>
      <c r="G86" s="280" t="s">
        <v>390</v>
      </c>
      <c r="H86" s="281">
        <f t="shared" si="2"/>
        <v>12.04</v>
      </c>
      <c r="J86" s="130"/>
      <c r="K86" s="124"/>
      <c r="L86" s="133"/>
    </row>
    <row r="87" spans="2:12">
      <c r="B87" s="130"/>
      <c r="C87" s="124"/>
      <c r="D87" s="133"/>
      <c r="E87" s="123"/>
      <c r="F87" s="279">
        <v>3194.826</v>
      </c>
      <c r="G87" s="280" t="s">
        <v>391</v>
      </c>
      <c r="H87" s="281">
        <f t="shared" si="2"/>
        <v>9.0299999999999994</v>
      </c>
      <c r="J87" s="130"/>
      <c r="K87" s="124"/>
      <c r="L87" s="133"/>
    </row>
    <row r="88" spans="2:12">
      <c r="B88" s="130"/>
      <c r="C88" s="124"/>
      <c r="D88" s="133"/>
      <c r="E88" s="123"/>
      <c r="F88" s="279">
        <v>3182.3404999999998</v>
      </c>
      <c r="G88" s="280" t="s">
        <v>392</v>
      </c>
      <c r="H88" s="281">
        <f t="shared" si="2"/>
        <v>6.02</v>
      </c>
      <c r="J88" s="130"/>
      <c r="K88" s="124"/>
      <c r="L88" s="133"/>
    </row>
    <row r="89" spans="2:12">
      <c r="B89" s="130"/>
      <c r="C89" s="124"/>
      <c r="D89" s="133"/>
      <c r="E89" s="123"/>
      <c r="F89" s="279">
        <v>3104.6655000000005</v>
      </c>
      <c r="G89" s="280" t="s">
        <v>393</v>
      </c>
      <c r="H89" s="281">
        <f t="shared" si="2"/>
        <v>3.01</v>
      </c>
      <c r="J89" s="130"/>
      <c r="K89" s="124"/>
      <c r="L89" s="133"/>
    </row>
    <row r="90" spans="2:12">
      <c r="B90" s="131"/>
      <c r="C90" s="124"/>
      <c r="D90" s="133"/>
      <c r="E90" s="123"/>
      <c r="F90" s="279">
        <v>3054.5035000000003</v>
      </c>
      <c r="G90" s="280" t="s">
        <v>396</v>
      </c>
      <c r="H90" s="281">
        <f t="shared" si="2"/>
        <v>2.4079999999999999</v>
      </c>
      <c r="J90" s="131"/>
      <c r="K90" s="124"/>
      <c r="L90" s="133"/>
    </row>
    <row r="91" spans="2:12">
      <c r="B91" s="130"/>
      <c r="C91" s="200"/>
      <c r="D91" s="201"/>
      <c r="E91" s="123"/>
      <c r="F91" s="279">
        <v>2991.4804999999997</v>
      </c>
      <c r="G91" s="280" t="s">
        <v>397</v>
      </c>
      <c r="H91" s="281">
        <f t="shared" si="2"/>
        <v>1.8060000000000003</v>
      </c>
      <c r="J91" s="130"/>
      <c r="K91" s="200"/>
      <c r="L91" s="201"/>
    </row>
    <row r="92" spans="2:12" ht="17.25" thickBot="1">
      <c r="B92" s="132"/>
      <c r="C92" s="129"/>
      <c r="D92" s="134"/>
      <c r="F92" s="279">
        <v>2907.4859999999999</v>
      </c>
      <c r="G92" s="280" t="s">
        <v>398</v>
      </c>
      <c r="H92" s="281">
        <f t="shared" si="2"/>
        <v>1.204</v>
      </c>
      <c r="J92" s="132"/>
      <c r="K92" s="129"/>
      <c r="L92" s="134"/>
    </row>
    <row r="93" spans="2:12" ht="17.25" thickBot="1">
      <c r="B93" s="132"/>
      <c r="C93" s="129"/>
      <c r="D93" s="134"/>
      <c r="F93" s="279">
        <v>2779.0155</v>
      </c>
      <c r="G93" s="280" t="s">
        <v>399</v>
      </c>
      <c r="H93" s="281">
        <f t="shared" si="2"/>
        <v>0.60199999999999998</v>
      </c>
      <c r="J93" s="132"/>
      <c r="K93" s="129"/>
      <c r="L93" s="134"/>
    </row>
    <row r="94" spans="2:12" ht="17.25" thickBot="1">
      <c r="B94" s="132"/>
      <c r="C94" s="129"/>
      <c r="D94" s="134"/>
      <c r="F94" s="279">
        <v>2000</v>
      </c>
      <c r="G94" s="280" t="s">
        <v>394</v>
      </c>
      <c r="H94" s="282">
        <v>0</v>
      </c>
      <c r="J94" s="132"/>
      <c r="K94" s="129"/>
      <c r="L94" s="134"/>
    </row>
  </sheetData>
  <sheetProtection selectLockedCells="1"/>
  <protectedRanges>
    <protectedRange sqref="D59 H38:H59 L38:L59 P38:P59 B59 F38:F59 J38:J59 N38:N59 B28:B31 D28:D31 N7:N31 H7:J31 P7:P31 L7:L31 F7:F31 H66:H94 D66:D94 B66:B94 L66:L94 J66:J94" name="区域1"/>
    <protectedRange sqref="C63 C3" name="区域2"/>
  </protectedRanges>
  <dataConsolidate/>
  <mergeCells count="26">
    <mergeCell ref="G64:H64"/>
    <mergeCell ref="K64:L64"/>
    <mergeCell ref="B2:P2"/>
    <mergeCell ref="C3:P3"/>
    <mergeCell ref="C4:P4"/>
    <mergeCell ref="B33:P33"/>
    <mergeCell ref="C34:P34"/>
    <mergeCell ref="C35:P35"/>
    <mergeCell ref="C36:D36"/>
    <mergeCell ref="G36:H36"/>
    <mergeCell ref="K36:L36"/>
    <mergeCell ref="B61:D61"/>
    <mergeCell ref="C64:D64"/>
    <mergeCell ref="C62:D62"/>
    <mergeCell ref="C63:D63"/>
    <mergeCell ref="G62:H62"/>
    <mergeCell ref="O5:P5"/>
    <mergeCell ref="C5:D5"/>
    <mergeCell ref="G5:H5"/>
    <mergeCell ref="K5:L5"/>
    <mergeCell ref="K62:L62"/>
    <mergeCell ref="G63:H63"/>
    <mergeCell ref="K63:L63"/>
    <mergeCell ref="O36:P36"/>
    <mergeCell ref="F61:H61"/>
    <mergeCell ref="J61:L61"/>
  </mergeCells>
  <phoneticPr fontId="2" type="noConversion"/>
  <conditionalFormatting sqref="B11:B31 B7">
    <cfRule type="colorScale" priority="22">
      <colorScale>
        <cfvo type="min"/>
        <cfvo type="percentile" val="50"/>
        <cfvo type="max"/>
        <color rgb="FF5A8AC6"/>
        <color rgb="FFFCFCFF"/>
        <color rgb="FFF8696B"/>
      </colorScale>
    </cfRule>
  </conditionalFormatting>
  <conditionalFormatting sqref="F11:F31 F7">
    <cfRule type="colorScale" priority="21">
      <colorScale>
        <cfvo type="min"/>
        <cfvo type="percentile" val="50"/>
        <cfvo type="max"/>
        <color rgb="FF5A8AC6"/>
        <color rgb="FFFCFCFF"/>
        <color rgb="FFF8696B"/>
      </colorScale>
    </cfRule>
  </conditionalFormatting>
  <conditionalFormatting sqref="J66:J72 J77:J94">
    <cfRule type="colorScale" priority="19">
      <colorScale>
        <cfvo type="min"/>
        <cfvo type="percentile" val="50"/>
        <cfvo type="max"/>
        <color rgb="FF5A8AC6"/>
        <color rgb="FFFCFCFF"/>
        <color rgb="FFF8696B"/>
      </colorScale>
    </cfRule>
  </conditionalFormatting>
  <conditionalFormatting sqref="J11:J31 J7">
    <cfRule type="colorScale" priority="18">
      <colorScale>
        <cfvo type="min"/>
        <cfvo type="percentile" val="50"/>
        <cfvo type="max"/>
        <color rgb="FF5A8AC6"/>
        <color rgb="FFFCFCFF"/>
        <color rgb="FFF8696B"/>
      </colorScale>
    </cfRule>
  </conditionalFormatting>
  <conditionalFormatting sqref="N11:N31 N7">
    <cfRule type="colorScale" priority="17">
      <colorScale>
        <cfvo type="min"/>
        <cfvo type="percentile" val="50"/>
        <cfvo type="max"/>
        <color rgb="FF5A8AC6"/>
        <color rgb="FFFCFCFF"/>
        <color rgb="FFF8696B"/>
      </colorScale>
    </cfRule>
  </conditionalFormatting>
  <conditionalFormatting sqref="B66:B72 B77:B94">
    <cfRule type="colorScale" priority="16">
      <colorScale>
        <cfvo type="min"/>
        <cfvo type="percentile" val="50"/>
        <cfvo type="max"/>
        <color rgb="FF5A8AC6"/>
        <color rgb="FFFCFCFF"/>
        <color rgb="FFF8696B"/>
      </colorScale>
    </cfRule>
  </conditionalFormatting>
  <conditionalFormatting sqref="B59">
    <cfRule type="colorScale" priority="15">
      <colorScale>
        <cfvo type="min"/>
        <cfvo type="percentile" val="50"/>
        <cfvo type="max"/>
        <color rgb="FF5A8AC6"/>
        <color rgb="FFFCFCFF"/>
        <color rgb="FFF8696B"/>
      </colorScale>
    </cfRule>
  </conditionalFormatting>
  <conditionalFormatting sqref="F38:F59">
    <cfRule type="colorScale" priority="14">
      <colorScale>
        <cfvo type="min"/>
        <cfvo type="percentile" val="50"/>
        <cfvo type="max"/>
        <color rgb="FF5A8AC6"/>
        <color rgb="FFFCFCFF"/>
        <color rgb="FFF8696B"/>
      </colorScale>
    </cfRule>
  </conditionalFormatting>
  <conditionalFormatting sqref="J38:J59">
    <cfRule type="colorScale" priority="13">
      <colorScale>
        <cfvo type="min"/>
        <cfvo type="percentile" val="50"/>
        <cfvo type="max"/>
        <color rgb="FF5A8AC6"/>
        <color rgb="FFFCFCFF"/>
        <color rgb="FFF8696B"/>
      </colorScale>
    </cfRule>
  </conditionalFormatting>
  <conditionalFormatting sqref="N38:N59">
    <cfRule type="colorScale" priority="12">
      <colorScale>
        <cfvo type="min"/>
        <cfvo type="percentile" val="50"/>
        <cfvo type="max"/>
        <color rgb="FF5A8AC6"/>
        <color rgb="FFFCFCFF"/>
        <color rgb="FFF8696B"/>
      </colorScale>
    </cfRule>
  </conditionalFormatting>
  <conditionalFormatting sqref="F66:F72 F77:F91">
    <cfRule type="colorScale" priority="11">
      <colorScale>
        <cfvo type="min"/>
        <cfvo type="percentile" val="50"/>
        <cfvo type="max"/>
        <color rgb="FF5A8AC6"/>
        <color rgb="FFFCFCFF"/>
        <color rgb="FFF8696B"/>
      </colorScale>
    </cfRule>
  </conditionalFormatting>
  <conditionalFormatting sqref="B8:B10">
    <cfRule type="colorScale" priority="95">
      <colorScale>
        <cfvo type="min"/>
        <cfvo type="percentile" val="50"/>
        <cfvo type="max"/>
        <color rgb="FF5A8AC6"/>
        <color rgb="FFFCFCFF"/>
        <color rgb="FFF8696B"/>
      </colorScale>
    </cfRule>
  </conditionalFormatting>
  <conditionalFormatting sqref="F8:F10">
    <cfRule type="colorScale" priority="96">
      <colorScale>
        <cfvo type="min"/>
        <cfvo type="percentile" val="50"/>
        <cfvo type="max"/>
        <color rgb="FF5A8AC6"/>
        <color rgb="FFFCFCFF"/>
        <color rgb="FFF8696B"/>
      </colorScale>
    </cfRule>
  </conditionalFormatting>
  <conditionalFormatting sqref="J8:J10">
    <cfRule type="colorScale" priority="97">
      <colorScale>
        <cfvo type="min"/>
        <cfvo type="percentile" val="50"/>
        <cfvo type="max"/>
        <color rgb="FF5A8AC6"/>
        <color rgb="FFFCFCFF"/>
        <color rgb="FFF8696B"/>
      </colorScale>
    </cfRule>
  </conditionalFormatting>
  <conditionalFormatting sqref="N8:N10">
    <cfRule type="colorScale" priority="98">
      <colorScale>
        <cfvo type="min"/>
        <cfvo type="percentile" val="50"/>
        <cfvo type="max"/>
        <color rgb="FF5A8AC6"/>
        <color rgb="FFFCFCFF"/>
        <color rgb="FFF8696B"/>
      </colorScale>
    </cfRule>
  </conditionalFormatting>
  <conditionalFormatting sqref="B42:B58 B38">
    <cfRule type="colorScale" priority="5">
      <colorScale>
        <cfvo type="min"/>
        <cfvo type="percentile" val="50"/>
        <cfvo type="max"/>
        <color rgb="FF5A8AC6"/>
        <color rgb="FFFCFCFF"/>
        <color rgb="FFF8696B"/>
      </colorScale>
    </cfRule>
  </conditionalFormatting>
  <conditionalFormatting sqref="B39:B41">
    <cfRule type="colorScale" priority="6">
      <colorScale>
        <cfvo type="min"/>
        <cfvo type="percentile" val="50"/>
        <cfvo type="max"/>
        <color rgb="FF5A8AC6"/>
        <color rgb="FFFCFCFF"/>
        <color rgb="FFF8696B"/>
      </colorScale>
    </cfRule>
  </conditionalFormatting>
  <conditionalFormatting sqref="J73:J76">
    <cfRule type="colorScale" priority="4">
      <colorScale>
        <cfvo type="min"/>
        <cfvo type="percentile" val="50"/>
        <cfvo type="max"/>
        <color rgb="FF5A8AC6"/>
        <color rgb="FFFCFCFF"/>
        <color rgb="FFF8696B"/>
      </colorScale>
    </cfRule>
  </conditionalFormatting>
  <conditionalFormatting sqref="B73:B76">
    <cfRule type="colorScale" priority="3">
      <colorScale>
        <cfvo type="min"/>
        <cfvo type="percentile" val="50"/>
        <cfvo type="max"/>
        <color rgb="FF5A8AC6"/>
        <color rgb="FFFCFCFF"/>
        <color rgb="FFF8696B"/>
      </colorScale>
    </cfRule>
  </conditionalFormatting>
  <conditionalFormatting sqref="F73:F76">
    <cfRule type="colorScale" priority="2">
      <colorScale>
        <cfvo type="min"/>
        <cfvo type="percentile" val="50"/>
        <cfvo type="max"/>
        <color rgb="FF5A8AC6"/>
        <color rgb="FFFCFCFF"/>
        <color rgb="FFF8696B"/>
      </colorScale>
    </cfRule>
  </conditionalFormatting>
  <conditionalFormatting sqref="F92:F94">
    <cfRule type="colorScale" priority="1">
      <colorScale>
        <cfvo type="min"/>
        <cfvo type="percentile" val="50"/>
        <cfvo type="max"/>
        <color rgb="FF5A8AC6"/>
        <color rgb="FFFCFCFF"/>
        <color rgb="FFF8696B"/>
      </colorScale>
    </cfRule>
  </conditionalFormatting>
  <dataValidations count="3">
    <dataValidation type="list" allowBlank="1" showInputMessage="1" showErrorMessage="1" sqref="C63:D63 C3 C34" xr:uid="{00000000-0002-0000-0300-000000000000}">
      <formula1>"0.1C,0.33C,0.5C,1C"</formula1>
    </dataValidation>
    <dataValidation type="list" allowBlank="1" showInputMessage="1" showErrorMessage="1" sqref="K64 G64" xr:uid="{00000000-0002-0000-0300-000001000000}">
      <formula1>"0℃,25℃"</formula1>
    </dataValidation>
    <dataValidation type="list" allowBlank="1" showInputMessage="1" showErrorMessage="1" sqref="K63:L63 G63:H63" xr:uid="{00000000-0002-0000-0300-000002000000}">
      <formula1>"0.02C"</formula1>
    </dataValidation>
  </dataValidations>
  <pageMargins left="0.7" right="0.7" top="0.75" bottom="0.75" header="0.3" footer="0.3"/>
  <pageSetup paperSize="9" scale="45"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dimension ref="A1:K51"/>
  <sheetViews>
    <sheetView topLeftCell="A16" zoomScale="115" zoomScaleNormal="115" workbookViewId="0">
      <selection activeCell="E18" sqref="E18:E23"/>
    </sheetView>
  </sheetViews>
  <sheetFormatPr defaultColWidth="9" defaultRowHeight="16.5" outlineLevelRow="1"/>
  <cols>
    <col min="1" max="1" width="1.625" style="135" customWidth="1"/>
    <col min="2" max="2" width="9" style="137" customWidth="1"/>
    <col min="3" max="3" width="27" style="137" customWidth="1"/>
    <col min="4" max="4" width="29.5" style="137" customWidth="1"/>
    <col min="5" max="5" width="34.875" style="137" customWidth="1"/>
    <col min="6" max="6" width="22.625" style="149" customWidth="1"/>
    <col min="7" max="7" width="34.875" style="137" customWidth="1"/>
    <col min="8" max="8" width="18.625" style="149" customWidth="1"/>
    <col min="9" max="9" width="18" style="149" customWidth="1"/>
    <col min="10" max="10" width="16.375" style="149" customWidth="1"/>
    <col min="11" max="11" width="74.5" style="137" customWidth="1"/>
    <col min="12" max="16384" width="9" style="137"/>
  </cols>
  <sheetData>
    <row r="1" spans="1:11" ht="10.5" customHeight="1" thickBot="1">
      <c r="B1" s="135"/>
      <c r="C1" s="135"/>
      <c r="D1" s="135"/>
      <c r="E1" s="135"/>
      <c r="F1" s="136"/>
      <c r="G1" s="135"/>
      <c r="H1" s="136"/>
      <c r="I1" s="136"/>
      <c r="J1" s="136"/>
      <c r="K1" s="135"/>
    </row>
    <row r="2" spans="1:11" ht="36" customHeight="1" thickBot="1">
      <c r="B2" s="353" t="s">
        <v>187</v>
      </c>
      <c r="C2" s="354"/>
      <c r="D2" s="354"/>
      <c r="E2" s="354"/>
      <c r="F2" s="354"/>
      <c r="G2" s="354"/>
      <c r="H2" s="354"/>
      <c r="I2" s="354"/>
      <c r="J2" s="354"/>
      <c r="K2" s="355"/>
    </row>
    <row r="3" spans="1:11" s="139" customFormat="1" ht="70.5" customHeight="1" thickBot="1">
      <c r="A3" s="138"/>
      <c r="B3" s="151" t="s">
        <v>85</v>
      </c>
      <c r="C3" s="150" t="s">
        <v>86</v>
      </c>
      <c r="D3" s="150" t="s">
        <v>87</v>
      </c>
      <c r="E3" s="150" t="s">
        <v>88</v>
      </c>
      <c r="F3" s="150" t="s">
        <v>89</v>
      </c>
      <c r="G3" s="150" t="s">
        <v>90</v>
      </c>
      <c r="H3" s="150" t="s">
        <v>91</v>
      </c>
      <c r="I3" s="150" t="s">
        <v>92</v>
      </c>
      <c r="J3" s="150" t="s">
        <v>93</v>
      </c>
      <c r="K3" s="152" t="s">
        <v>94</v>
      </c>
    </row>
    <row r="4" spans="1:11" s="141" customFormat="1" ht="69" customHeight="1">
      <c r="A4" s="140"/>
      <c r="B4" s="364" t="s">
        <v>95</v>
      </c>
      <c r="C4" s="365"/>
      <c r="D4" s="366"/>
      <c r="E4" s="366"/>
      <c r="F4" s="366"/>
      <c r="G4" s="366"/>
      <c r="H4" s="366"/>
      <c r="I4" s="366"/>
      <c r="J4" s="366"/>
      <c r="K4" s="367"/>
    </row>
    <row r="5" spans="1:11" s="141" customFormat="1" ht="60.75" customHeight="1" outlineLevel="1">
      <c r="A5" s="140"/>
      <c r="B5" s="153">
        <v>1</v>
      </c>
      <c r="C5" s="142" t="s">
        <v>96</v>
      </c>
      <c r="D5" s="142" t="s">
        <v>97</v>
      </c>
      <c r="E5" s="143" t="s">
        <v>400</v>
      </c>
      <c r="F5" s="286">
        <v>2000</v>
      </c>
      <c r="G5" s="287" t="s">
        <v>401</v>
      </c>
      <c r="H5" s="144">
        <v>2000</v>
      </c>
      <c r="I5" s="288">
        <v>3</v>
      </c>
      <c r="J5" s="288">
        <v>3</v>
      </c>
      <c r="K5" s="154"/>
    </row>
    <row r="6" spans="1:11" s="141" customFormat="1" ht="58.5" customHeight="1" outlineLevel="1">
      <c r="A6" s="140"/>
      <c r="B6" s="153">
        <v>2</v>
      </c>
      <c r="C6" s="142" t="s">
        <v>98</v>
      </c>
      <c r="D6" s="142" t="s">
        <v>99</v>
      </c>
      <c r="E6" s="143" t="s">
        <v>402</v>
      </c>
      <c r="F6" s="144">
        <v>2000</v>
      </c>
      <c r="G6" s="143" t="s">
        <v>403</v>
      </c>
      <c r="H6" s="144">
        <v>2000</v>
      </c>
      <c r="I6" s="288">
        <v>3</v>
      </c>
      <c r="J6" s="288">
        <v>4</v>
      </c>
      <c r="K6" s="154"/>
    </row>
    <row r="7" spans="1:11" s="141" customFormat="1" ht="55.5" customHeight="1" outlineLevel="1">
      <c r="A7" s="140"/>
      <c r="B7" s="153">
        <v>3</v>
      </c>
      <c r="C7" s="142" t="s">
        <v>100</v>
      </c>
      <c r="D7" s="142" t="s">
        <v>101</v>
      </c>
      <c r="E7" s="143" t="s">
        <v>405</v>
      </c>
      <c r="F7" s="144">
        <v>1000</v>
      </c>
      <c r="G7" s="143" t="s">
        <v>404</v>
      </c>
      <c r="H7" s="290" t="s">
        <v>103</v>
      </c>
      <c r="I7" s="288">
        <v>4</v>
      </c>
      <c r="J7" s="288">
        <v>6</v>
      </c>
      <c r="K7" s="154" t="s">
        <v>104</v>
      </c>
    </row>
    <row r="8" spans="1:11" s="141" customFormat="1" ht="39.75" customHeight="1" outlineLevel="1">
      <c r="A8" s="140"/>
      <c r="B8" s="153">
        <v>4</v>
      </c>
      <c r="C8" s="142" t="s">
        <v>105</v>
      </c>
      <c r="D8" s="142" t="s">
        <v>106</v>
      </c>
      <c r="E8" s="143" t="s">
        <v>406</v>
      </c>
      <c r="F8" s="144"/>
      <c r="G8" s="143" t="s">
        <v>290</v>
      </c>
      <c r="H8" s="144"/>
      <c r="I8" s="145"/>
      <c r="J8" s="145"/>
      <c r="K8" s="154" t="s">
        <v>107</v>
      </c>
    </row>
    <row r="9" spans="1:11" s="141" customFormat="1" ht="35.1" customHeight="1" outlineLevel="1">
      <c r="A9" s="140"/>
      <c r="B9" s="153">
        <v>5</v>
      </c>
      <c r="C9" s="142" t="s">
        <v>108</v>
      </c>
      <c r="D9" s="142" t="s">
        <v>109</v>
      </c>
      <c r="E9" s="143" t="s">
        <v>407</v>
      </c>
      <c r="F9" s="144">
        <v>4000</v>
      </c>
      <c r="G9" s="143" t="s">
        <v>419</v>
      </c>
      <c r="H9" s="144">
        <v>2000</v>
      </c>
      <c r="I9" s="286">
        <v>6</v>
      </c>
      <c r="J9" s="286">
        <v>3</v>
      </c>
      <c r="K9" s="154"/>
    </row>
    <row r="10" spans="1:11" s="141" customFormat="1" ht="35.1" customHeight="1" outlineLevel="1">
      <c r="A10" s="140"/>
      <c r="B10" s="153">
        <v>6</v>
      </c>
      <c r="C10" s="142" t="s">
        <v>110</v>
      </c>
      <c r="D10" s="142" t="s">
        <v>111</v>
      </c>
      <c r="E10" s="143" t="s">
        <v>408</v>
      </c>
      <c r="F10" s="144">
        <v>2000</v>
      </c>
      <c r="G10" s="143" t="s">
        <v>420</v>
      </c>
      <c r="H10" s="144">
        <v>2000</v>
      </c>
      <c r="I10" s="288">
        <v>6</v>
      </c>
      <c r="J10" s="144">
        <v>5</v>
      </c>
      <c r="K10" s="154"/>
    </row>
    <row r="11" spans="1:11" s="141" customFormat="1" ht="35.1" customHeight="1" outlineLevel="1">
      <c r="A11" s="140"/>
      <c r="B11" s="153">
        <v>7</v>
      </c>
      <c r="C11" s="142" t="s">
        <v>112</v>
      </c>
      <c r="D11" s="142" t="s">
        <v>113</v>
      </c>
      <c r="E11" s="143" t="s">
        <v>409</v>
      </c>
      <c r="F11" s="144">
        <v>1000</v>
      </c>
      <c r="G11" s="287" t="s">
        <v>421</v>
      </c>
      <c r="H11" s="146" t="s">
        <v>103</v>
      </c>
      <c r="I11" s="144">
        <v>7</v>
      </c>
      <c r="J11" s="144">
        <v>6</v>
      </c>
      <c r="K11" s="154" t="s">
        <v>104</v>
      </c>
    </row>
    <row r="12" spans="1:11" s="141" customFormat="1" ht="35.1" customHeight="1" outlineLevel="1">
      <c r="A12" s="140"/>
      <c r="B12" s="153">
        <v>8</v>
      </c>
      <c r="C12" s="142" t="s">
        <v>114</v>
      </c>
      <c r="D12" s="142" t="s">
        <v>115</v>
      </c>
      <c r="E12" s="143" t="s">
        <v>410</v>
      </c>
      <c r="F12" s="144"/>
      <c r="G12" s="143" t="s">
        <v>290</v>
      </c>
      <c r="H12" s="144"/>
      <c r="I12" s="144"/>
      <c r="J12" s="144"/>
      <c r="K12" s="154" t="s">
        <v>104</v>
      </c>
    </row>
    <row r="13" spans="1:11" s="141" customFormat="1" ht="35.1" customHeight="1" outlineLevel="1">
      <c r="A13" s="140"/>
      <c r="B13" s="153">
        <v>9</v>
      </c>
      <c r="C13" s="142" t="s">
        <v>116</v>
      </c>
      <c r="D13" s="142" t="s">
        <v>117</v>
      </c>
      <c r="E13" s="143" t="s">
        <v>411</v>
      </c>
      <c r="F13" s="144">
        <v>2000</v>
      </c>
      <c r="G13" s="287" t="s">
        <v>422</v>
      </c>
      <c r="H13" s="144">
        <v>2000</v>
      </c>
      <c r="I13" s="288">
        <v>6</v>
      </c>
      <c r="J13" s="288">
        <v>5</v>
      </c>
      <c r="K13" s="154" t="s">
        <v>118</v>
      </c>
    </row>
    <row r="14" spans="1:11" s="141" customFormat="1" ht="35.1" customHeight="1" outlineLevel="1">
      <c r="A14" s="140"/>
      <c r="B14" s="153">
        <v>10</v>
      </c>
      <c r="C14" s="142" t="s">
        <v>119</v>
      </c>
      <c r="D14" s="142" t="s">
        <v>120</v>
      </c>
      <c r="E14" s="143" t="s">
        <v>412</v>
      </c>
      <c r="F14" s="286">
        <v>2000</v>
      </c>
      <c r="G14" s="287" t="s">
        <v>423</v>
      </c>
      <c r="H14" s="286">
        <v>2000</v>
      </c>
      <c r="I14" s="288">
        <v>7</v>
      </c>
      <c r="J14" s="288">
        <v>6</v>
      </c>
      <c r="K14" s="154" t="s">
        <v>118</v>
      </c>
    </row>
    <row r="15" spans="1:11" s="141" customFormat="1" ht="88.5" customHeight="1" outlineLevel="1">
      <c r="A15" s="140"/>
      <c r="B15" s="153">
        <v>11</v>
      </c>
      <c r="C15" s="142" t="s">
        <v>121</v>
      </c>
      <c r="D15" s="142" t="s">
        <v>122</v>
      </c>
      <c r="E15" s="143" t="s">
        <v>413</v>
      </c>
      <c r="F15" s="144">
        <v>2000</v>
      </c>
      <c r="G15" s="287" t="s">
        <v>414</v>
      </c>
      <c r="H15" s="144">
        <v>2000</v>
      </c>
      <c r="I15" s="288">
        <v>3</v>
      </c>
      <c r="J15" s="288">
        <v>6</v>
      </c>
      <c r="K15" s="154" t="s">
        <v>118</v>
      </c>
    </row>
    <row r="16" spans="1:11" s="141" customFormat="1" ht="85.5" customHeight="1" outlineLevel="1">
      <c r="A16" s="140"/>
      <c r="B16" s="153">
        <v>12</v>
      </c>
      <c r="C16" s="142" t="s">
        <v>123</v>
      </c>
      <c r="D16" s="142" t="s">
        <v>124</v>
      </c>
      <c r="E16" s="291" t="s">
        <v>415</v>
      </c>
      <c r="F16" s="286">
        <v>2000</v>
      </c>
      <c r="G16" s="287" t="s">
        <v>416</v>
      </c>
      <c r="H16" s="286">
        <v>2000</v>
      </c>
      <c r="I16" s="289">
        <v>6</v>
      </c>
      <c r="J16" s="289">
        <v>7</v>
      </c>
      <c r="K16" s="154" t="s">
        <v>118</v>
      </c>
    </row>
    <row r="17" spans="1:11" s="141" customFormat="1" ht="57.75" customHeight="1">
      <c r="A17" s="140"/>
      <c r="B17" s="368" t="s">
        <v>125</v>
      </c>
      <c r="C17" s="369"/>
      <c r="D17" s="370" t="s">
        <v>126</v>
      </c>
      <c r="E17" s="370"/>
      <c r="F17" s="370"/>
      <c r="G17" s="370"/>
      <c r="H17" s="370"/>
      <c r="I17" s="370"/>
      <c r="J17" s="370"/>
      <c r="K17" s="371"/>
    </row>
    <row r="18" spans="1:11" s="141" customFormat="1" ht="35.1" customHeight="1" outlineLevel="1">
      <c r="A18" s="140"/>
      <c r="B18" s="153">
        <v>20</v>
      </c>
      <c r="C18" s="142" t="s">
        <v>127</v>
      </c>
      <c r="D18" s="142" t="s">
        <v>128</v>
      </c>
      <c r="E18" s="143" t="s">
        <v>129</v>
      </c>
      <c r="F18" s="144">
        <v>2000</v>
      </c>
      <c r="G18" s="143" t="s">
        <v>130</v>
      </c>
      <c r="H18" s="144">
        <v>500</v>
      </c>
      <c r="I18" s="288">
        <v>3</v>
      </c>
      <c r="J18" s="286">
        <v>0</v>
      </c>
      <c r="K18" s="154"/>
    </row>
    <row r="19" spans="1:11" s="141" customFormat="1" ht="35.1" customHeight="1" outlineLevel="1">
      <c r="A19" s="140"/>
      <c r="B19" s="153">
        <v>21</v>
      </c>
      <c r="C19" s="142" t="s">
        <v>131</v>
      </c>
      <c r="D19" s="142" t="s">
        <v>132</v>
      </c>
      <c r="E19" s="143" t="s">
        <v>133</v>
      </c>
      <c r="F19" s="144">
        <v>2000</v>
      </c>
      <c r="G19" s="143" t="s">
        <v>130</v>
      </c>
      <c r="H19" s="144">
        <v>500</v>
      </c>
      <c r="I19" s="288">
        <v>3</v>
      </c>
      <c r="J19" s="288">
        <v>5</v>
      </c>
      <c r="K19" s="154"/>
    </row>
    <row r="20" spans="1:11" s="141" customFormat="1" ht="35.1" customHeight="1" outlineLevel="1">
      <c r="A20" s="140"/>
      <c r="B20" s="153">
        <v>22</v>
      </c>
      <c r="C20" s="142" t="s">
        <v>134</v>
      </c>
      <c r="D20" s="142" t="s">
        <v>135</v>
      </c>
      <c r="E20" s="143" t="s">
        <v>291</v>
      </c>
      <c r="F20" s="144">
        <v>2000</v>
      </c>
      <c r="G20" s="143" t="s">
        <v>291</v>
      </c>
      <c r="H20" s="144">
        <v>100</v>
      </c>
      <c r="I20" s="144" t="s">
        <v>103</v>
      </c>
      <c r="J20" s="288">
        <v>6</v>
      </c>
      <c r="K20" s="154"/>
    </row>
    <row r="21" spans="1:11" s="141" customFormat="1" ht="35.1" customHeight="1" outlineLevel="1">
      <c r="A21" s="140"/>
      <c r="B21" s="153">
        <v>23</v>
      </c>
      <c r="C21" s="142" t="s">
        <v>136</v>
      </c>
      <c r="D21" s="142" t="s">
        <v>137</v>
      </c>
      <c r="E21" s="143" t="s">
        <v>138</v>
      </c>
      <c r="F21" s="144">
        <v>10000</v>
      </c>
      <c r="G21" s="143" t="s">
        <v>139</v>
      </c>
      <c r="H21" s="144">
        <v>100</v>
      </c>
      <c r="I21" s="144">
        <v>3</v>
      </c>
      <c r="J21" s="146" t="s">
        <v>103</v>
      </c>
      <c r="K21" s="154"/>
    </row>
    <row r="22" spans="1:11" s="141" customFormat="1" ht="35.1" customHeight="1" outlineLevel="1">
      <c r="A22" s="140"/>
      <c r="B22" s="153">
        <v>24</v>
      </c>
      <c r="C22" s="142" t="s">
        <v>140</v>
      </c>
      <c r="D22" s="142" t="s">
        <v>141</v>
      </c>
      <c r="E22" s="143" t="s">
        <v>142</v>
      </c>
      <c r="F22" s="144">
        <v>10000</v>
      </c>
      <c r="G22" s="143" t="s">
        <v>139</v>
      </c>
      <c r="H22" s="144">
        <v>100</v>
      </c>
      <c r="I22" s="286">
        <v>4</v>
      </c>
      <c r="J22" s="146" t="s">
        <v>103</v>
      </c>
      <c r="K22" s="154"/>
    </row>
    <row r="23" spans="1:11" s="141" customFormat="1" ht="35.1" customHeight="1" outlineLevel="1">
      <c r="A23" s="140"/>
      <c r="B23" s="153">
        <v>25</v>
      </c>
      <c r="C23" s="142" t="s">
        <v>143</v>
      </c>
      <c r="D23" s="142" t="s">
        <v>144</v>
      </c>
      <c r="E23" s="143" t="s">
        <v>291</v>
      </c>
      <c r="F23" s="144">
        <v>10000</v>
      </c>
      <c r="G23" s="143" t="s">
        <v>291</v>
      </c>
      <c r="H23" s="144">
        <v>100</v>
      </c>
      <c r="I23" s="286">
        <v>4</v>
      </c>
      <c r="J23" s="145" t="s">
        <v>103</v>
      </c>
      <c r="K23" s="154"/>
    </row>
    <row r="24" spans="1:11" s="141" customFormat="1" ht="35.1" customHeight="1" outlineLevel="1">
      <c r="A24" s="140"/>
      <c r="B24" s="153">
        <v>26</v>
      </c>
      <c r="C24" s="142" t="s">
        <v>145</v>
      </c>
      <c r="D24" s="142" t="s">
        <v>146</v>
      </c>
      <c r="E24" s="143" t="s">
        <v>147</v>
      </c>
      <c r="F24" s="144">
        <v>10000</v>
      </c>
      <c r="G24" s="143" t="s">
        <v>148</v>
      </c>
      <c r="H24" s="144">
        <v>100</v>
      </c>
      <c r="I24" s="145" t="s">
        <v>103</v>
      </c>
      <c r="J24" s="145">
        <v>3</v>
      </c>
      <c r="K24" s="154"/>
    </row>
    <row r="25" spans="1:11" s="141" customFormat="1" ht="35.1" customHeight="1" outlineLevel="1">
      <c r="A25" s="140"/>
      <c r="B25" s="153">
        <v>27</v>
      </c>
      <c r="C25" s="142" t="s">
        <v>149</v>
      </c>
      <c r="D25" s="142" t="s">
        <v>150</v>
      </c>
      <c r="E25" s="143" t="s">
        <v>151</v>
      </c>
      <c r="F25" s="144">
        <v>10000</v>
      </c>
      <c r="G25" s="143" t="s">
        <v>152</v>
      </c>
      <c r="H25" s="144">
        <v>100</v>
      </c>
      <c r="I25" s="145" t="s">
        <v>103</v>
      </c>
      <c r="J25" s="144">
        <v>5</v>
      </c>
      <c r="K25" s="154"/>
    </row>
    <row r="26" spans="1:11" s="141" customFormat="1" ht="35.1" customHeight="1" outlineLevel="1">
      <c r="A26" s="140"/>
      <c r="B26" s="153">
        <v>28</v>
      </c>
      <c r="C26" s="142" t="s">
        <v>153</v>
      </c>
      <c r="D26" s="142" t="s">
        <v>154</v>
      </c>
      <c r="E26" s="143"/>
      <c r="F26" s="144"/>
      <c r="G26" s="143"/>
      <c r="H26" s="144"/>
      <c r="I26" s="145"/>
      <c r="J26" s="144"/>
      <c r="K26" s="154"/>
    </row>
    <row r="27" spans="1:11" s="141" customFormat="1" ht="39" customHeight="1">
      <c r="A27" s="140"/>
      <c r="B27" s="368" t="s">
        <v>155</v>
      </c>
      <c r="C27" s="369"/>
      <c r="D27" s="370" t="s">
        <v>216</v>
      </c>
      <c r="E27" s="370"/>
      <c r="F27" s="370"/>
      <c r="G27" s="370"/>
      <c r="H27" s="370"/>
      <c r="I27" s="370"/>
      <c r="J27" s="370"/>
      <c r="K27" s="371"/>
    </row>
    <row r="28" spans="1:11" s="141" customFormat="1" ht="35.1" customHeight="1" outlineLevel="1">
      <c r="A28" s="140"/>
      <c r="B28" s="153">
        <v>40</v>
      </c>
      <c r="C28" s="142" t="s">
        <v>156</v>
      </c>
      <c r="D28" s="142" t="s">
        <v>157</v>
      </c>
      <c r="E28" s="143"/>
      <c r="F28" s="144"/>
      <c r="G28" s="143"/>
      <c r="H28" s="144"/>
      <c r="I28" s="145"/>
      <c r="J28" s="144"/>
      <c r="K28" s="154" t="s">
        <v>158</v>
      </c>
    </row>
    <row r="29" spans="1:11" s="141" customFormat="1" ht="35.1" customHeight="1" outlineLevel="1">
      <c r="A29" s="140"/>
      <c r="B29" s="153">
        <v>41</v>
      </c>
      <c r="C29" s="142" t="s">
        <v>159</v>
      </c>
      <c r="D29" s="142" t="s">
        <v>160</v>
      </c>
      <c r="E29" s="143" t="s">
        <v>418</v>
      </c>
      <c r="F29" s="144">
        <v>4000</v>
      </c>
      <c r="G29" s="287" t="s">
        <v>340</v>
      </c>
      <c r="H29" s="144">
        <v>4000</v>
      </c>
      <c r="I29" s="288">
        <v>1</v>
      </c>
      <c r="J29" s="286">
        <v>1</v>
      </c>
      <c r="K29" s="154" t="s">
        <v>158</v>
      </c>
    </row>
    <row r="30" spans="1:11" s="141" customFormat="1" ht="35.1" customHeight="1" outlineLevel="1">
      <c r="A30" s="140"/>
      <c r="B30" s="153">
        <v>42</v>
      </c>
      <c r="C30" s="142" t="s">
        <v>161</v>
      </c>
      <c r="D30" s="142" t="s">
        <v>162</v>
      </c>
      <c r="E30" s="143" t="s">
        <v>417</v>
      </c>
      <c r="F30" s="144">
        <v>4000</v>
      </c>
      <c r="G30" s="143" t="s">
        <v>341</v>
      </c>
      <c r="H30" s="144">
        <v>4000</v>
      </c>
      <c r="I30" s="145">
        <v>7</v>
      </c>
      <c r="J30" s="145">
        <v>6</v>
      </c>
      <c r="K30" s="154" t="s">
        <v>158</v>
      </c>
    </row>
    <row r="31" spans="1:11" s="141" customFormat="1" ht="35.1" customHeight="1" outlineLevel="1">
      <c r="A31" s="140"/>
      <c r="B31" s="153">
        <v>43</v>
      </c>
      <c r="C31" s="142" t="s">
        <v>163</v>
      </c>
      <c r="D31" s="142" t="s">
        <v>164</v>
      </c>
      <c r="E31" s="143" t="s">
        <v>339</v>
      </c>
      <c r="F31" s="144">
        <v>4000</v>
      </c>
      <c r="G31" s="143" t="s">
        <v>342</v>
      </c>
      <c r="H31" s="144">
        <v>4000</v>
      </c>
      <c r="I31" s="286">
        <v>1</v>
      </c>
      <c r="J31" s="286">
        <v>1</v>
      </c>
      <c r="K31" s="154" t="s">
        <v>158</v>
      </c>
    </row>
    <row r="32" spans="1:11" s="141" customFormat="1" ht="35.1" customHeight="1" outlineLevel="1">
      <c r="A32" s="140"/>
      <c r="B32" s="153">
        <v>44</v>
      </c>
      <c r="C32" s="142" t="s">
        <v>165</v>
      </c>
      <c r="D32" s="142" t="s">
        <v>166</v>
      </c>
      <c r="E32" s="143" t="s">
        <v>292</v>
      </c>
      <c r="F32" s="144">
        <v>60000</v>
      </c>
      <c r="G32" s="143" t="s">
        <v>343</v>
      </c>
      <c r="H32" s="144">
        <v>4000</v>
      </c>
      <c r="I32" s="288">
        <v>1</v>
      </c>
      <c r="J32" s="288">
        <v>1</v>
      </c>
      <c r="K32" s="154" t="s">
        <v>167</v>
      </c>
    </row>
    <row r="33" spans="1:11" s="141" customFormat="1" ht="41.25" customHeight="1">
      <c r="A33" s="140"/>
      <c r="B33" s="368" t="s">
        <v>168</v>
      </c>
      <c r="C33" s="369"/>
      <c r="D33" s="370" t="s">
        <v>169</v>
      </c>
      <c r="E33" s="370"/>
      <c r="F33" s="370"/>
      <c r="G33" s="370"/>
      <c r="H33" s="370"/>
      <c r="I33" s="370"/>
      <c r="J33" s="370"/>
      <c r="K33" s="371"/>
    </row>
    <row r="34" spans="1:11" s="141" customFormat="1" ht="35.1" customHeight="1" outlineLevel="1">
      <c r="A34" s="140"/>
      <c r="B34" s="153">
        <v>50</v>
      </c>
      <c r="C34" s="142" t="s">
        <v>170</v>
      </c>
      <c r="D34" s="142" t="s">
        <v>171</v>
      </c>
      <c r="E34" s="287" t="s">
        <v>293</v>
      </c>
      <c r="F34" s="144">
        <v>20000</v>
      </c>
      <c r="G34" s="292" t="s">
        <v>295</v>
      </c>
      <c r="H34" s="144">
        <v>10000</v>
      </c>
      <c r="I34" s="288">
        <v>3</v>
      </c>
      <c r="J34" s="288">
        <v>3</v>
      </c>
      <c r="K34" s="154" t="s">
        <v>172</v>
      </c>
    </row>
    <row r="35" spans="1:11" s="141" customFormat="1" ht="35.1" customHeight="1" outlineLevel="1">
      <c r="A35" s="140"/>
      <c r="B35" s="153">
        <v>51</v>
      </c>
      <c r="C35" s="142" t="s">
        <v>173</v>
      </c>
      <c r="D35" s="142" t="s">
        <v>174</v>
      </c>
      <c r="E35" s="143" t="s">
        <v>337</v>
      </c>
      <c r="F35" s="144" t="s">
        <v>175</v>
      </c>
      <c r="G35" s="143" t="s">
        <v>290</v>
      </c>
      <c r="H35" s="145" t="s">
        <v>103</v>
      </c>
      <c r="I35" s="144">
        <v>0</v>
      </c>
      <c r="J35" s="144">
        <v>0</v>
      </c>
      <c r="K35" s="154"/>
    </row>
    <row r="36" spans="1:11" s="141" customFormat="1" ht="35.1" customHeight="1" outlineLevel="1">
      <c r="A36" s="140"/>
      <c r="B36" s="153">
        <v>52</v>
      </c>
      <c r="C36" s="142" t="s">
        <v>176</v>
      </c>
      <c r="D36" s="142" t="s">
        <v>177</v>
      </c>
      <c r="E36" s="143" t="s">
        <v>338</v>
      </c>
      <c r="F36" s="144" t="s">
        <v>178</v>
      </c>
      <c r="G36" s="143" t="s">
        <v>290</v>
      </c>
      <c r="H36" s="145" t="s">
        <v>102</v>
      </c>
      <c r="I36" s="286">
        <v>0</v>
      </c>
      <c r="J36" s="286">
        <v>0</v>
      </c>
      <c r="K36" s="154"/>
    </row>
    <row r="37" spans="1:11" s="141" customFormat="1" ht="35.1" customHeight="1" outlineLevel="1">
      <c r="A37" s="140"/>
      <c r="B37" s="153">
        <v>54</v>
      </c>
      <c r="C37" s="142" t="s">
        <v>179</v>
      </c>
      <c r="D37" s="142" t="s">
        <v>180</v>
      </c>
      <c r="E37" s="143"/>
      <c r="F37" s="144"/>
      <c r="G37" s="143"/>
      <c r="H37" s="145"/>
      <c r="I37" s="144"/>
      <c r="J37" s="144"/>
      <c r="K37" s="154" t="s">
        <v>181</v>
      </c>
    </row>
    <row r="38" spans="1:11" s="141" customFormat="1" ht="35.1" customHeight="1" outlineLevel="1">
      <c r="A38" s="140"/>
      <c r="B38" s="153">
        <v>55</v>
      </c>
      <c r="C38" s="142" t="s">
        <v>182</v>
      </c>
      <c r="D38" s="142" t="s">
        <v>183</v>
      </c>
      <c r="E38" s="143"/>
      <c r="F38" s="144"/>
      <c r="G38" s="143"/>
      <c r="H38" s="144"/>
      <c r="I38" s="144"/>
      <c r="J38" s="144"/>
      <c r="K38" s="154" t="s">
        <v>184</v>
      </c>
    </row>
    <row r="39" spans="1:11" s="141" customFormat="1" ht="33.75" outlineLevel="1" thickBot="1">
      <c r="A39" s="140"/>
      <c r="B39" s="155">
        <v>56</v>
      </c>
      <c r="C39" s="156" t="s">
        <v>185</v>
      </c>
      <c r="D39" s="156" t="s">
        <v>186</v>
      </c>
      <c r="E39" s="157" t="s">
        <v>294</v>
      </c>
      <c r="F39" s="158" t="s">
        <v>102</v>
      </c>
      <c r="G39" s="157" t="s">
        <v>296</v>
      </c>
      <c r="H39" s="159" t="s">
        <v>102</v>
      </c>
      <c r="I39" s="158">
        <v>0</v>
      </c>
      <c r="J39" s="158">
        <v>0</v>
      </c>
      <c r="K39" s="160"/>
    </row>
    <row r="40" spans="1:11" s="141" customFormat="1" ht="6" customHeight="1" thickBot="1">
      <c r="A40" s="140"/>
      <c r="C40" s="147"/>
      <c r="D40" s="147"/>
      <c r="E40" s="147"/>
      <c r="F40" s="148"/>
      <c r="G40" s="147"/>
      <c r="H40" s="148"/>
      <c r="I40" s="148"/>
      <c r="J40" s="148"/>
      <c r="K40" s="147"/>
    </row>
    <row r="41" spans="1:11" s="141" customFormat="1">
      <c r="A41" s="140"/>
      <c r="B41" s="377" t="s">
        <v>215</v>
      </c>
      <c r="C41" s="378"/>
      <c r="D41" s="356" t="s">
        <v>188</v>
      </c>
      <c r="E41" s="358" t="s">
        <v>189</v>
      </c>
      <c r="F41" s="358" t="s">
        <v>190</v>
      </c>
      <c r="G41" s="358"/>
      <c r="H41" s="360" t="s">
        <v>191</v>
      </c>
      <c r="I41" s="361"/>
      <c r="J41" s="362" t="s">
        <v>192</v>
      </c>
      <c r="K41" s="147"/>
    </row>
    <row r="42" spans="1:11" ht="33">
      <c r="B42" s="379"/>
      <c r="C42" s="380"/>
      <c r="D42" s="357"/>
      <c r="E42" s="359"/>
      <c r="F42" s="161" t="s">
        <v>193</v>
      </c>
      <c r="G42" s="161" t="s">
        <v>194</v>
      </c>
      <c r="H42" s="161" t="s">
        <v>193</v>
      </c>
      <c r="I42" s="161" t="s">
        <v>194</v>
      </c>
      <c r="J42" s="363"/>
    </row>
    <row r="43" spans="1:11" ht="33">
      <c r="B43" s="379"/>
      <c r="C43" s="380"/>
      <c r="D43" s="162">
        <v>0</v>
      </c>
      <c r="E43" s="163" t="s">
        <v>195</v>
      </c>
      <c r="F43" s="163" t="s">
        <v>196</v>
      </c>
      <c r="G43" s="163" t="s">
        <v>196</v>
      </c>
      <c r="H43" s="164" t="s">
        <v>197</v>
      </c>
      <c r="I43" s="164" t="s">
        <v>197</v>
      </c>
      <c r="J43" s="165"/>
    </row>
    <row r="44" spans="1:11">
      <c r="B44" s="379"/>
      <c r="C44" s="380"/>
      <c r="D44" s="166">
        <v>1</v>
      </c>
      <c r="E44" s="167" t="s">
        <v>198</v>
      </c>
      <c r="F44" s="167"/>
      <c r="G44" s="167"/>
      <c r="H44" s="168"/>
      <c r="I44" s="169"/>
      <c r="J44" s="165"/>
    </row>
    <row r="45" spans="1:11">
      <c r="B45" s="379"/>
      <c r="C45" s="380"/>
      <c r="D45" s="166">
        <v>2</v>
      </c>
      <c r="E45" s="167" t="s">
        <v>198</v>
      </c>
      <c r="F45" s="167"/>
      <c r="G45" s="167"/>
      <c r="H45" s="168"/>
      <c r="I45" s="169"/>
      <c r="J45" s="165"/>
    </row>
    <row r="46" spans="1:11" ht="49.5">
      <c r="B46" s="379"/>
      <c r="C46" s="380"/>
      <c r="D46" s="162">
        <v>3</v>
      </c>
      <c r="E46" s="163" t="s">
        <v>199</v>
      </c>
      <c r="F46" s="170" t="s">
        <v>200</v>
      </c>
      <c r="G46" s="170" t="s">
        <v>200</v>
      </c>
      <c r="H46" s="164" t="s">
        <v>197</v>
      </c>
      <c r="I46" s="164" t="s">
        <v>197</v>
      </c>
      <c r="J46" s="165"/>
    </row>
    <row r="47" spans="1:11">
      <c r="B47" s="379"/>
      <c r="C47" s="380"/>
      <c r="D47" s="166">
        <v>4</v>
      </c>
      <c r="E47" s="167" t="s">
        <v>201</v>
      </c>
      <c r="F47" s="168" t="s">
        <v>202</v>
      </c>
      <c r="G47" s="168" t="s">
        <v>202</v>
      </c>
      <c r="H47" s="168" t="s">
        <v>202</v>
      </c>
      <c r="I47" s="168" t="s">
        <v>202</v>
      </c>
      <c r="J47" s="165"/>
    </row>
    <row r="48" spans="1:11" ht="33">
      <c r="B48" s="379"/>
      <c r="C48" s="380"/>
      <c r="D48" s="162">
        <v>5</v>
      </c>
      <c r="E48" s="163" t="s">
        <v>203</v>
      </c>
      <c r="F48" s="163" t="s">
        <v>324</v>
      </c>
      <c r="G48" s="163" t="s">
        <v>204</v>
      </c>
      <c r="H48" s="168" t="s">
        <v>202</v>
      </c>
      <c r="I48" s="171" t="s">
        <v>205</v>
      </c>
      <c r="J48" s="165"/>
    </row>
    <row r="49" spans="2:10" ht="66">
      <c r="B49" s="379"/>
      <c r="C49" s="380"/>
      <c r="D49" s="162">
        <v>6</v>
      </c>
      <c r="E49" s="163" t="s">
        <v>206</v>
      </c>
      <c r="F49" s="170" t="s">
        <v>207</v>
      </c>
      <c r="G49" s="170" t="s">
        <v>208</v>
      </c>
      <c r="H49" s="372" t="s">
        <v>209</v>
      </c>
      <c r="I49" s="372" t="s">
        <v>209</v>
      </c>
      <c r="J49" s="374"/>
    </row>
    <row r="50" spans="2:10" ht="66">
      <c r="B50" s="379"/>
      <c r="C50" s="380"/>
      <c r="D50" s="162">
        <v>7</v>
      </c>
      <c r="E50" s="163" t="s">
        <v>210</v>
      </c>
      <c r="F50" s="170" t="s">
        <v>211</v>
      </c>
      <c r="G50" s="170" t="s">
        <v>212</v>
      </c>
      <c r="H50" s="372"/>
      <c r="I50" s="372"/>
      <c r="J50" s="375"/>
    </row>
    <row r="51" spans="2:10" ht="33.75" thickBot="1">
      <c r="B51" s="381"/>
      <c r="C51" s="382"/>
      <c r="D51" s="172">
        <v>8</v>
      </c>
      <c r="E51" s="173" t="s">
        <v>213</v>
      </c>
      <c r="F51" s="174" t="s">
        <v>214</v>
      </c>
      <c r="G51" s="174" t="s">
        <v>214</v>
      </c>
      <c r="H51" s="373"/>
      <c r="I51" s="373"/>
      <c r="J51" s="376"/>
    </row>
  </sheetData>
  <protectedRanges>
    <protectedRange sqref="E34:J39" name="区域4"/>
    <protectedRange sqref="E28:J32" name="区域3"/>
    <protectedRange sqref="E18:J26" name="区域2"/>
    <protectedRange sqref="E5:J16" name="区域1"/>
  </protectedRanges>
  <autoFilter ref="B3:K39" xr:uid="{00000000-0009-0000-0000-000004000000}"/>
  <mergeCells count="18">
    <mergeCell ref="H49:H51"/>
    <mergeCell ref="I49:I51"/>
    <mergeCell ref="J49:J51"/>
    <mergeCell ref="B41:C51"/>
    <mergeCell ref="B33:C33"/>
    <mergeCell ref="D33:K33"/>
    <mergeCell ref="B2:K2"/>
    <mergeCell ref="D41:D42"/>
    <mergeCell ref="E41:E42"/>
    <mergeCell ref="F41:G41"/>
    <mergeCell ref="H41:I41"/>
    <mergeCell ref="J41:J42"/>
    <mergeCell ref="B4:C4"/>
    <mergeCell ref="D4:K4"/>
    <mergeCell ref="B17:C17"/>
    <mergeCell ref="D17:K17"/>
    <mergeCell ref="B27:C27"/>
    <mergeCell ref="D27:K27"/>
  </mergeCells>
  <phoneticPr fontId="2" type="noConversion"/>
  <conditionalFormatting sqref="U34:XFD35 L17:XFD17 L4:XFD4 L27:XFD27 L33:XFD33 L36:XFD36 C22 C39:G39 C18:J18 C38:J38 I39:J39 C15:J15 J19:J20 K18:XFD20 K22:XFD26 K15:XFD16 C35:G37 I37:J37 K37:XFD39 B4:B39 C34:K34 I35:K36 C5:XFD14 B40:XFD40 C21:XFD21 B41 D41:XFD41 C16:H16 C19:H20 C24:J26 E22:J23 C28:XFD32">
    <cfRule type="cellIs" dxfId="15" priority="10" stopIfTrue="1" operator="notEqual">
      <formula>INDIRECT("Dummy_for_Comparison4!"&amp;ADDRESS(ROW(),COLUMN()))</formula>
    </cfRule>
  </conditionalFormatting>
  <conditionalFormatting sqref="C23">
    <cfRule type="cellIs" dxfId="14" priority="9" stopIfTrue="1" operator="notEqual">
      <formula>INDIRECT("Dummy_for_Comparison4!"&amp;ADDRESS(ROW(),COLUMN()))</formula>
    </cfRule>
  </conditionalFormatting>
  <conditionalFormatting sqref="D22">
    <cfRule type="cellIs" dxfId="13" priority="8" stopIfTrue="1" operator="notEqual">
      <formula>INDIRECT("Dummy_for_Comparison4!"&amp;ADDRESS(ROW(),COLUMN()))</formula>
    </cfRule>
  </conditionalFormatting>
  <conditionalFormatting sqref="D23">
    <cfRule type="cellIs" dxfId="12" priority="7" stopIfTrue="1" operator="notEqual">
      <formula>INDIRECT("Dummy_for_Comparison4!"&amp;ADDRESS(ROW(),COLUMN()))</formula>
    </cfRule>
  </conditionalFormatting>
  <conditionalFormatting sqref="I20">
    <cfRule type="cellIs" dxfId="11" priority="6" stopIfTrue="1" operator="notEqual">
      <formula>INDIRECT("Dummy_for_Comparison4!"&amp;ADDRESS(ROW(),COLUMN()))</formula>
    </cfRule>
  </conditionalFormatting>
  <conditionalFormatting sqref="H35">
    <cfRule type="cellIs" dxfId="10" priority="5" stopIfTrue="1" operator="notEqual">
      <formula>INDIRECT("Dummy_for_Comparison4!"&amp;ADDRESS(ROW(),COLUMN()))</formula>
    </cfRule>
  </conditionalFormatting>
  <conditionalFormatting sqref="H36">
    <cfRule type="cellIs" dxfId="9" priority="4" stopIfTrue="1" operator="notEqual">
      <formula>INDIRECT("Dummy_for_Comparison4!"&amp;ADDRESS(ROW(),COLUMN()))</formula>
    </cfRule>
  </conditionalFormatting>
  <conditionalFormatting sqref="H37">
    <cfRule type="cellIs" dxfId="8" priority="3" stopIfTrue="1" operator="notEqual">
      <formula>INDIRECT("Dummy_for_Comparison4!"&amp;ADDRESS(ROW(),COLUMN()))</formula>
    </cfRule>
  </conditionalFormatting>
  <conditionalFormatting sqref="H39">
    <cfRule type="cellIs" dxfId="7" priority="2" stopIfTrue="1" operator="notEqual">
      <formula>INDIRECT("Dummy_for_Comparison4!"&amp;ADDRESS(ROW(),COLUMN()))</formula>
    </cfRule>
  </conditionalFormatting>
  <conditionalFormatting sqref="I19">
    <cfRule type="cellIs" dxfId="6" priority="1" stopIfTrue="1" operator="notEqual">
      <formula>INDIRECT("Dummy_for_Comparison4!"&amp;ADDRESS(ROW(),COLUMN()))</formula>
    </cfRule>
  </conditionalFormatting>
  <pageMargins left="0.7" right="0.7" top="0.75" bottom="0.75" header="0.3" footer="0.3"/>
  <pageSetup paperSize="9" scale="31"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F37"/>
  <sheetViews>
    <sheetView workbookViewId="0">
      <selection activeCell="J16" sqref="J16"/>
    </sheetView>
  </sheetViews>
  <sheetFormatPr defaultRowHeight="13.5"/>
  <cols>
    <col min="1" max="1" width="1.125" style="5" customWidth="1"/>
    <col min="2" max="2" width="15" customWidth="1"/>
    <col min="3" max="6" width="15.625" customWidth="1"/>
    <col min="7" max="7" width="1.625" customWidth="1"/>
  </cols>
  <sheetData>
    <row r="1" spans="2:6" s="5" customFormat="1" ht="4.5" customHeight="1" thickBot="1"/>
    <row r="2" spans="2:6" ht="23.25" thickBot="1">
      <c r="B2" s="383" t="s">
        <v>229</v>
      </c>
      <c r="C2" s="384"/>
      <c r="D2" s="384"/>
      <c r="E2" s="384"/>
      <c r="F2" s="385"/>
    </row>
    <row r="3" spans="2:6" ht="14.25" thickBot="1"/>
    <row r="4" spans="2:6" s="5" customFormat="1" ht="16.5">
      <c r="B4" s="390" t="s">
        <v>224</v>
      </c>
      <c r="C4" s="386" t="s">
        <v>226</v>
      </c>
      <c r="D4" s="387"/>
      <c r="E4" s="388" t="s">
        <v>223</v>
      </c>
      <c r="F4" s="389"/>
    </row>
    <row r="5" spans="2:6" s="5" customFormat="1" ht="20.25" customHeight="1">
      <c r="B5" s="391"/>
      <c r="C5" s="188" t="s">
        <v>228</v>
      </c>
      <c r="D5" s="203" t="s">
        <v>230</v>
      </c>
      <c r="E5" s="202" t="s">
        <v>227</v>
      </c>
      <c r="F5" s="204"/>
    </row>
    <row r="6" spans="2:6" ht="20.25" customHeight="1">
      <c r="B6" s="392"/>
      <c r="C6" s="183" t="s">
        <v>221</v>
      </c>
      <c r="D6" s="183" t="s">
        <v>222</v>
      </c>
      <c r="E6" s="185" t="s">
        <v>221</v>
      </c>
      <c r="F6" s="184" t="s">
        <v>222</v>
      </c>
    </row>
    <row r="7" spans="2:6" ht="16.5">
      <c r="B7" s="186">
        <v>1</v>
      </c>
      <c r="C7" s="271">
        <v>0</v>
      </c>
      <c r="D7" s="271">
        <v>0</v>
      </c>
      <c r="E7" s="271">
        <v>0</v>
      </c>
      <c r="F7" s="272">
        <v>0</v>
      </c>
    </row>
    <row r="8" spans="2:6" ht="16.5">
      <c r="B8" s="186">
        <v>0.99</v>
      </c>
      <c r="C8" s="271">
        <v>14.204225058999917</v>
      </c>
      <c r="D8" s="271">
        <v>9.4989903918048437</v>
      </c>
      <c r="E8" s="271">
        <v>6.5424190735014189</v>
      </c>
      <c r="F8" s="272">
        <v>2.1721865698581788</v>
      </c>
    </row>
    <row r="9" spans="2:6" ht="16.5">
      <c r="B9" s="186">
        <v>0.98</v>
      </c>
      <c r="C9" s="271">
        <v>41.261082258166667</v>
      </c>
      <c r="D9" s="271">
        <v>27.593101510135451</v>
      </c>
      <c r="E9" s="271">
        <v>26.169676294005672</v>
      </c>
      <c r="F9" s="272">
        <v>8.6887462794327153</v>
      </c>
    </row>
    <row r="10" spans="2:6" ht="16.5">
      <c r="B10" s="186">
        <v>0.97</v>
      </c>
      <c r="C10" s="271">
        <v>76.992823138362255</v>
      </c>
      <c r="D10" s="271">
        <v>51.488489107389931</v>
      </c>
      <c r="E10" s="271">
        <v>58.881771661512765</v>
      </c>
      <c r="F10" s="272">
        <v>19.549679128723607</v>
      </c>
    </row>
    <row r="11" spans="2:6" ht="16.5">
      <c r="B11" s="186">
        <v>0.96</v>
      </c>
      <c r="C11" s="271">
        <v>119.85707787954904</v>
      </c>
      <c r="D11" s="271">
        <v>80.153702608806881</v>
      </c>
      <c r="E11" s="271">
        <v>104.67870517602266</v>
      </c>
      <c r="F11" s="272">
        <v>34.754985117730847</v>
      </c>
    </row>
    <row r="12" spans="2:6" ht="16.5">
      <c r="B12" s="186">
        <v>0.95</v>
      </c>
      <c r="C12" s="271">
        <v>168.94915075447281</v>
      </c>
      <c r="D12" s="271">
        <v>112.98373216802008</v>
      </c>
      <c r="E12" s="271">
        <v>163.56047683753539</v>
      </c>
      <c r="F12" s="272">
        <v>54.304664246454422</v>
      </c>
    </row>
    <row r="13" spans="2:6" ht="16.5">
      <c r="B13" s="186">
        <v>0.94</v>
      </c>
      <c r="C13" s="271">
        <v>223.65227216585035</v>
      </c>
      <c r="D13" s="271">
        <v>149.56611681273316</v>
      </c>
      <c r="E13" s="271">
        <v>235.52708664605112</v>
      </c>
      <c r="F13" s="272">
        <v>78.198716514894414</v>
      </c>
    </row>
    <row r="14" spans="2:6" ht="16.5">
      <c r="B14" s="186">
        <v>0.93</v>
      </c>
      <c r="C14" s="271">
        <v>283.50999586829005</v>
      </c>
      <c r="D14" s="271">
        <v>189.59561085151731</v>
      </c>
      <c r="E14" s="271">
        <v>320.57853460156855</v>
      </c>
      <c r="F14" s="272">
        <v>106.43714192305039</v>
      </c>
    </row>
    <row r="15" spans="2:6" ht="16.5">
      <c r="B15" s="186">
        <v>0.92</v>
      </c>
      <c r="C15" s="271">
        <v>348.16631875866273</v>
      </c>
      <c r="D15" s="271">
        <v>232.83413934244234</v>
      </c>
      <c r="E15" s="271">
        <v>418.71482070408962</v>
      </c>
      <c r="F15" s="272">
        <v>139.01994047092299</v>
      </c>
    </row>
    <row r="16" spans="2:6" ht="16.5">
      <c r="B16" s="186">
        <v>0.91</v>
      </c>
      <c r="C16" s="271">
        <v>417.33320826672997</v>
      </c>
      <c r="D16" s="271">
        <v>279.08908223014794</v>
      </c>
      <c r="E16" s="271">
        <v>529.93594495361333</v>
      </c>
      <c r="F16" s="272">
        <v>175.94711215851203</v>
      </c>
    </row>
    <row r="17" spans="2:6" ht="16.5">
      <c r="B17" s="186">
        <v>0.9</v>
      </c>
      <c r="C17" s="271">
        <v>490.77121615380116</v>
      </c>
      <c r="D17" s="271">
        <v>328.20030993986268</v>
      </c>
      <c r="E17" s="271">
        <v>654.24190735013997</v>
      </c>
      <c r="F17" s="272">
        <v>217.21865698581735</v>
      </c>
    </row>
    <row r="18" spans="2:6" ht="16.5">
      <c r="B18" s="186">
        <v>0.89</v>
      </c>
      <c r="C18" s="271">
        <v>568.27707630494956</v>
      </c>
      <c r="D18" s="271">
        <v>380.03188947526638</v>
      </c>
      <c r="E18" s="271">
        <v>791.63270789366993</v>
      </c>
      <c r="F18" s="272">
        <v>262.83457495283892</v>
      </c>
    </row>
    <row r="19" spans="2:6" ht="16.5">
      <c r="B19" s="186">
        <v>0.88</v>
      </c>
      <c r="C19" s="271">
        <v>649.67534383116413</v>
      </c>
      <c r="D19" s="271">
        <v>434.4664931181569</v>
      </c>
      <c r="E19" s="271">
        <v>942.10834658420208</v>
      </c>
      <c r="F19" s="272">
        <v>312.79486605957715</v>
      </c>
    </row>
    <row r="20" spans="2:6" ht="16.5">
      <c r="B20" s="186">
        <v>0.87</v>
      </c>
      <c r="C20" s="271">
        <v>734.81252178395494</v>
      </c>
      <c r="D20" s="271">
        <v>491.40147070403572</v>
      </c>
      <c r="E20" s="271">
        <v>1105.6688234217381</v>
      </c>
      <c r="F20" s="272">
        <v>367.09953030603145</v>
      </c>
    </row>
    <row r="21" spans="2:6" ht="16.5">
      <c r="B21" s="186">
        <v>0.86</v>
      </c>
      <c r="C21" s="271">
        <v>823.55279587196662</v>
      </c>
      <c r="D21" s="271">
        <v>550.74599723940219</v>
      </c>
      <c r="E21" s="271">
        <v>1282.3141384062756</v>
      </c>
      <c r="F21" s="272">
        <v>425.74856769220236</v>
      </c>
    </row>
    <row r="22" spans="2:6" ht="16.5">
      <c r="B22" s="186">
        <v>0.85</v>
      </c>
      <c r="C22" s="271">
        <v>915.77485074933384</v>
      </c>
      <c r="D22" s="271">
        <v>612.41894381367331</v>
      </c>
      <c r="E22" s="271">
        <v>1472.0442915378169</v>
      </c>
      <c r="F22" s="272">
        <v>488.74197821808923</v>
      </c>
    </row>
    <row r="23" spans="2:6" ht="16.5">
      <c r="B23" s="186">
        <v>0.84</v>
      </c>
      <c r="C23" s="271">
        <v>1011.3694381885364</v>
      </c>
      <c r="D23" s="271">
        <v>676.34725132934216</v>
      </c>
      <c r="E23" s="271">
        <v>1674.8592828163603</v>
      </c>
      <c r="F23" s="272">
        <v>556.07976188369298</v>
      </c>
    </row>
    <row r="24" spans="2:6" ht="16.5">
      <c r="B24" s="186">
        <v>0.83</v>
      </c>
      <c r="C24" s="271">
        <v>1110.2374827030703</v>
      </c>
      <c r="D24" s="271">
        <v>742.46466364850608</v>
      </c>
      <c r="E24" s="271">
        <v>1890.7591122419074</v>
      </c>
      <c r="F24" s="272">
        <v>627.76191868901253</v>
      </c>
    </row>
    <row r="25" spans="2:6" ht="16.5">
      <c r="B25" s="186">
        <v>0.82</v>
      </c>
      <c r="C25" s="271">
        <v>1212.2885806042375</v>
      </c>
      <c r="D25" s="271">
        <v>810.71072384607487</v>
      </c>
      <c r="E25" s="271">
        <v>2119.7437798144556</v>
      </c>
      <c r="F25" s="272">
        <v>703.7884486340489</v>
      </c>
    </row>
    <row r="26" spans="2:6" ht="16.5">
      <c r="B26" s="186">
        <v>0.81</v>
      </c>
      <c r="C26" s="271">
        <v>1317.4397930701487</v>
      </c>
      <c r="D26" s="271">
        <v>881.02996708190869</v>
      </c>
      <c r="E26" s="271">
        <v>2361.8132855340077</v>
      </c>
      <c r="F26" s="272">
        <v>784.15935171880062</v>
      </c>
    </row>
    <row r="27" spans="2:6" ht="16.5">
      <c r="B27" s="186">
        <v>0.8</v>
      </c>
      <c r="C27" s="271">
        <v>1425.614662929609</v>
      </c>
      <c r="D27" s="271">
        <v>953.371263080924</v>
      </c>
      <c r="E27" s="271">
        <v>2616.9676294005603</v>
      </c>
      <c r="F27" s="272">
        <v>868.8746279432695</v>
      </c>
    </row>
    <row r="28" spans="2:6" ht="16.5">
      <c r="B28" s="186">
        <v>0.79</v>
      </c>
      <c r="C28" s="271">
        <v>1536.7424044027323</v>
      </c>
      <c r="D28" s="271">
        <v>1027.6872742769965</v>
      </c>
      <c r="E28" s="271">
        <v>2885.2068114141189</v>
      </c>
      <c r="F28" s="272">
        <v>957.93427730745407</v>
      </c>
    </row>
    <row r="29" spans="2:6" ht="16.5">
      <c r="B29" s="186">
        <v>0.78</v>
      </c>
      <c r="C29" s="271">
        <v>1650.7572284622672</v>
      </c>
      <c r="D29" s="271">
        <v>1103.9340046523796</v>
      </c>
      <c r="E29" s="271">
        <v>3166.5308315746802</v>
      </c>
      <c r="F29" s="272">
        <v>1051.3382998113559</v>
      </c>
    </row>
    <row r="30" spans="2:6" ht="16.5">
      <c r="B30" s="186">
        <v>0.77</v>
      </c>
      <c r="C30" s="271">
        <v>1767.5977758946183</v>
      </c>
      <c r="D30" s="271">
        <v>1182.0704206006692</v>
      </c>
      <c r="E30" s="271">
        <v>3460.9396898822483</v>
      </c>
      <c r="F30" s="272">
        <v>1149.0866954549742</v>
      </c>
    </row>
    <row r="31" spans="2:6" ht="16.5">
      <c r="B31" s="186">
        <v>0.76</v>
      </c>
      <c r="C31" s="271">
        <v>1887.2066368686326</v>
      </c>
      <c r="D31" s="271">
        <v>1262.0581296412961</v>
      </c>
      <c r="E31" s="271">
        <v>3768.4333863368124</v>
      </c>
      <c r="F31" s="272">
        <v>1251.1794642383077</v>
      </c>
    </row>
    <row r="32" spans="2:6" ht="16.5">
      <c r="B32" s="186">
        <v>0.75</v>
      </c>
      <c r="C32" s="271">
        <v>2009.5299407109796</v>
      </c>
      <c r="D32" s="271">
        <v>1343.8611060842859</v>
      </c>
      <c r="E32" s="271">
        <v>4089.0119209383788</v>
      </c>
      <c r="F32" s="272">
        <v>1357.6166061613585</v>
      </c>
    </row>
    <row r="33" spans="2:6" ht="16.5">
      <c r="B33" s="186">
        <v>0.74</v>
      </c>
      <c r="C33" s="271">
        <v>2134.5170031960424</v>
      </c>
      <c r="D33" s="271">
        <v>1427.4454551574704</v>
      </c>
      <c r="E33" s="271">
        <v>4422.6752936869534</v>
      </c>
      <c r="F33" s="272">
        <v>1468.3981212241263</v>
      </c>
    </row>
    <row r="34" spans="2:6" ht="16.5">
      <c r="B34" s="186">
        <v>0.73</v>
      </c>
      <c r="C34" s="271">
        <v>2262.1200213584871</v>
      </c>
      <c r="D34" s="271">
        <v>1512.7792089142335</v>
      </c>
      <c r="E34" s="271">
        <v>4769.4235045825317</v>
      </c>
      <c r="F34" s="272">
        <v>1583.5240094266094</v>
      </c>
    </row>
    <row r="35" spans="2:6" ht="16.5">
      <c r="B35" s="186">
        <v>0.72</v>
      </c>
      <c r="C35" s="271">
        <v>2392.2938078825941</v>
      </c>
      <c r="D35" s="271">
        <v>1599.832148607969</v>
      </c>
      <c r="E35" s="271">
        <v>5129.2565536251032</v>
      </c>
      <c r="F35" s="272">
        <v>1702.9942707688083</v>
      </c>
    </row>
    <row r="36" spans="2:6" ht="16.5">
      <c r="B36" s="186">
        <v>0.71</v>
      </c>
      <c r="C36" s="271">
        <v>2524.9955586905039</v>
      </c>
      <c r="D36" s="271">
        <v>1688.5756492681005</v>
      </c>
      <c r="E36" s="271">
        <v>5502.174440814686</v>
      </c>
      <c r="F36" s="272">
        <v>1826.808905250725</v>
      </c>
    </row>
    <row r="37" spans="2:6" ht="17.25" thickBot="1">
      <c r="B37" s="187">
        <v>0.7</v>
      </c>
      <c r="C37" s="271">
        <v>2660.1846485660362</v>
      </c>
      <c r="D37" s="271">
        <v>1778.9825430247472</v>
      </c>
      <c r="E37" s="271">
        <v>5888.1771661512685</v>
      </c>
      <c r="F37" s="272">
        <v>1954.9679128723556</v>
      </c>
    </row>
  </sheetData>
  <protectedRanges>
    <protectedRange sqref="C7:D37" name="区域1_2"/>
    <protectedRange sqref="E7:F37" name="区域1_2_1"/>
  </protectedRanges>
  <mergeCells count="4">
    <mergeCell ref="B2:F2"/>
    <mergeCell ref="C4:D4"/>
    <mergeCell ref="E4:F4"/>
    <mergeCell ref="B4:B6"/>
  </mergeCells>
  <phoneticPr fontId="2" type="noConversion"/>
  <conditionalFormatting sqref="C7:C37">
    <cfRule type="colorScale" priority="4">
      <colorScale>
        <cfvo type="min"/>
        <cfvo type="max"/>
        <color rgb="FFFCFCFF"/>
        <color rgb="FFF8696B"/>
      </colorScale>
    </cfRule>
  </conditionalFormatting>
  <conditionalFormatting sqref="C7:C37">
    <cfRule type="colorScale" priority="5">
      <colorScale>
        <cfvo type="min"/>
        <cfvo type="max"/>
        <color rgb="FFFCFCFF"/>
        <color rgb="FFF8696B"/>
      </colorScale>
    </cfRule>
  </conditionalFormatting>
  <conditionalFormatting sqref="D7:D37">
    <cfRule type="colorScale" priority="6">
      <colorScale>
        <cfvo type="min"/>
        <cfvo type="max"/>
        <color rgb="FFFCFCFF"/>
        <color rgb="FFF8696B"/>
      </colorScale>
    </cfRule>
  </conditionalFormatting>
  <conditionalFormatting sqref="E7:E37">
    <cfRule type="colorScale" priority="1">
      <colorScale>
        <cfvo type="min"/>
        <cfvo type="max"/>
        <color rgb="FFFCFCFF"/>
        <color rgb="FFF8696B"/>
      </colorScale>
    </cfRule>
  </conditionalFormatting>
  <conditionalFormatting sqref="E7:E37">
    <cfRule type="colorScale" priority="2">
      <colorScale>
        <cfvo type="min"/>
        <cfvo type="max"/>
        <color rgb="FFFCFCFF"/>
        <color rgb="FFF8696B"/>
      </colorScale>
    </cfRule>
  </conditionalFormatting>
  <conditionalFormatting sqref="F7:F37">
    <cfRule type="colorScale" priority="3">
      <colorScale>
        <cfvo type="min"/>
        <cfvo type="max"/>
        <color rgb="FFFCFCFF"/>
        <color rgb="FFF8696B"/>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dimension ref="B1:S78"/>
  <sheetViews>
    <sheetView topLeftCell="B1" zoomScale="70" zoomScaleNormal="70" workbookViewId="0">
      <selection activeCell="B3" sqref="A3:XFD3"/>
    </sheetView>
  </sheetViews>
  <sheetFormatPr defaultColWidth="9" defaultRowHeight="16.5"/>
  <cols>
    <col min="1" max="1" width="2.375" style="206" customWidth="1"/>
    <col min="2" max="2" width="8.75" style="206" customWidth="1"/>
    <col min="3" max="3" width="20.125" style="206" customWidth="1"/>
    <col min="4" max="4" width="30.625" style="206" customWidth="1"/>
    <col min="5" max="5" width="33.125" style="206" bestFit="1" customWidth="1"/>
    <col min="6" max="6" width="21.5" style="206" bestFit="1" customWidth="1"/>
    <col min="7" max="7" width="27.875" style="206" bestFit="1" customWidth="1"/>
    <col min="8" max="8" width="23.25" style="206" bestFit="1" customWidth="1"/>
    <col min="9" max="10" width="40.75" style="206" bestFit="1" customWidth="1"/>
    <col min="11" max="11" width="45.25" style="206" customWidth="1"/>
    <col min="12" max="18" width="9" style="206"/>
    <col min="19" max="19" width="12" style="206" customWidth="1"/>
    <col min="20" max="16384" width="9" style="206"/>
  </cols>
  <sheetData>
    <row r="1" spans="2:19" ht="17.25" thickBot="1"/>
    <row r="2" spans="2:19" ht="52.5" customHeight="1" thickBot="1">
      <c r="B2" s="393" t="s">
        <v>285</v>
      </c>
      <c r="C2" s="394"/>
      <c r="D2" s="394"/>
      <c r="E2" s="394"/>
      <c r="F2" s="394"/>
      <c r="G2" s="394"/>
      <c r="H2" s="394"/>
      <c r="I2" s="394"/>
      <c r="J2" s="394"/>
      <c r="K2" s="395"/>
    </row>
    <row r="3" spans="2:19" ht="8.25" customHeight="1" thickBot="1">
      <c r="B3" s="5"/>
      <c r="C3" s="5"/>
      <c r="D3" s="5"/>
      <c r="E3" s="5"/>
      <c r="F3" s="5"/>
      <c r="G3" s="5"/>
      <c r="H3" s="5"/>
      <c r="I3" s="5"/>
      <c r="J3" s="5"/>
      <c r="K3" s="5"/>
    </row>
    <row r="4" spans="2:19" ht="42" customHeight="1" thickBot="1">
      <c r="B4" s="400" t="s">
        <v>284</v>
      </c>
      <c r="C4" s="401"/>
      <c r="D4" s="401"/>
      <c r="E4" s="401"/>
      <c r="F4" s="401"/>
      <c r="G4" s="401"/>
      <c r="H4" s="401"/>
      <c r="I4" s="401"/>
      <c r="J4" s="401"/>
      <c r="K4" s="402"/>
    </row>
    <row r="5" spans="2:19" ht="30">
      <c r="B5" s="233" t="s">
        <v>283</v>
      </c>
      <c r="C5" s="232" t="s">
        <v>282</v>
      </c>
      <c r="D5" s="232" t="s">
        <v>281</v>
      </c>
      <c r="E5" s="232" t="s">
        <v>280</v>
      </c>
      <c r="F5" s="232" t="s">
        <v>279</v>
      </c>
      <c r="G5" s="232" t="s">
        <v>278</v>
      </c>
      <c r="H5" s="232" t="s">
        <v>277</v>
      </c>
      <c r="I5" s="232" t="s">
        <v>276</v>
      </c>
      <c r="J5" s="232" t="s">
        <v>275</v>
      </c>
      <c r="K5" s="231" t="s">
        <v>274</v>
      </c>
      <c r="L5" s="230"/>
      <c r="M5" s="230"/>
      <c r="N5" s="230"/>
      <c r="O5" s="230"/>
      <c r="P5" s="230"/>
      <c r="Q5" s="230"/>
      <c r="R5" s="230"/>
      <c r="S5" s="230"/>
    </row>
    <row r="6" spans="2:19" ht="148.5">
      <c r="B6" s="212">
        <v>1</v>
      </c>
      <c r="C6" s="229" t="s">
        <v>273</v>
      </c>
      <c r="D6" s="188" t="s">
        <v>272</v>
      </c>
      <c r="E6" s="228" t="s">
        <v>271</v>
      </c>
      <c r="F6" s="228" t="s">
        <v>270</v>
      </c>
      <c r="G6" s="228" t="s">
        <v>254</v>
      </c>
      <c r="H6" s="211" t="s">
        <v>253</v>
      </c>
      <c r="I6" s="228" t="s">
        <v>252</v>
      </c>
      <c r="J6" s="228" t="s">
        <v>252</v>
      </c>
      <c r="K6" s="227" t="s">
        <v>269</v>
      </c>
      <c r="N6" s="412"/>
      <c r="O6" s="412"/>
      <c r="P6" s="412"/>
      <c r="Q6" s="412"/>
      <c r="R6" s="412"/>
    </row>
    <row r="7" spans="2:19" ht="132">
      <c r="B7" s="212">
        <v>2</v>
      </c>
      <c r="C7" s="229" t="s">
        <v>268</v>
      </c>
      <c r="D7" s="229" t="s">
        <v>267</v>
      </c>
      <c r="E7" s="228" t="s">
        <v>266</v>
      </c>
      <c r="F7" s="228" t="s">
        <v>260</v>
      </c>
      <c r="G7" s="228" t="s">
        <v>254</v>
      </c>
      <c r="H7" s="211" t="s">
        <v>265</v>
      </c>
      <c r="I7" s="228" t="s">
        <v>252</v>
      </c>
      <c r="J7" s="228" t="s">
        <v>252</v>
      </c>
      <c r="K7" s="227" t="s">
        <v>264</v>
      </c>
      <c r="N7" s="411"/>
      <c r="O7" s="411"/>
      <c r="P7" s="411"/>
      <c r="Q7" s="411"/>
      <c r="R7" s="411"/>
    </row>
    <row r="8" spans="2:19" ht="132">
      <c r="B8" s="212">
        <v>3</v>
      </c>
      <c r="C8" s="229" t="s">
        <v>263</v>
      </c>
      <c r="D8" s="229" t="s">
        <v>262</v>
      </c>
      <c r="E8" s="228" t="s">
        <v>261</v>
      </c>
      <c r="F8" s="228" t="s">
        <v>260</v>
      </c>
      <c r="G8" s="228" t="s">
        <v>254</v>
      </c>
      <c r="H8" s="211" t="s">
        <v>253</v>
      </c>
      <c r="I8" s="228" t="s">
        <v>252</v>
      </c>
      <c r="J8" s="228" t="s">
        <v>252</v>
      </c>
      <c r="K8" s="227" t="s">
        <v>259</v>
      </c>
      <c r="N8" s="411"/>
      <c r="O8" s="217"/>
      <c r="P8" s="217"/>
      <c r="Q8" s="217"/>
      <c r="R8" s="217"/>
    </row>
    <row r="9" spans="2:19" ht="132.75" thickBot="1">
      <c r="B9" s="210">
        <v>4</v>
      </c>
      <c r="C9" s="226" t="s">
        <v>258</v>
      </c>
      <c r="D9" s="226" t="s">
        <v>257</v>
      </c>
      <c r="E9" s="225" t="s">
        <v>256</v>
      </c>
      <c r="F9" s="225" t="s">
        <v>255</v>
      </c>
      <c r="G9" s="225" t="s">
        <v>254</v>
      </c>
      <c r="H9" s="208" t="s">
        <v>253</v>
      </c>
      <c r="I9" s="225" t="s">
        <v>252</v>
      </c>
      <c r="J9" s="225" t="s">
        <v>252</v>
      </c>
      <c r="K9" s="224" t="s">
        <v>251</v>
      </c>
      <c r="N9" s="219"/>
      <c r="O9" s="218"/>
      <c r="P9" s="218"/>
      <c r="Q9" s="218"/>
      <c r="R9" s="218"/>
    </row>
    <row r="10" spans="2:19" ht="11.25" customHeight="1" thickBot="1">
      <c r="B10" s="223"/>
      <c r="C10" s="223"/>
      <c r="D10" s="223"/>
      <c r="E10" s="223"/>
      <c r="F10" s="223"/>
      <c r="G10" s="223"/>
      <c r="H10" s="223"/>
      <c r="I10" s="223"/>
      <c r="J10" s="223"/>
      <c r="K10" s="223"/>
      <c r="L10" s="223"/>
      <c r="M10" s="223"/>
      <c r="N10" s="219"/>
      <c r="O10" s="218"/>
      <c r="P10" s="218"/>
      <c r="Q10" s="218"/>
      <c r="R10" s="218"/>
      <c r="S10" s="223"/>
    </row>
    <row r="11" spans="2:19" ht="38.25" customHeight="1" thickBot="1">
      <c r="B11" s="405" t="s">
        <v>325</v>
      </c>
      <c r="C11" s="406"/>
      <c r="D11" s="406"/>
      <c r="E11" s="406"/>
      <c r="F11" s="406"/>
      <c r="G11" s="407"/>
      <c r="H11" s="222"/>
      <c r="I11" s="222"/>
      <c r="J11" s="222"/>
      <c r="K11" s="222"/>
      <c r="L11" s="222"/>
      <c r="M11" s="222"/>
      <c r="N11" s="219"/>
      <c r="O11" s="218"/>
      <c r="P11" s="218"/>
      <c r="Q11" s="218"/>
      <c r="R11" s="218"/>
    </row>
    <row r="12" spans="2:19" ht="16.5" customHeight="1">
      <c r="B12" s="408" t="s">
        <v>239</v>
      </c>
      <c r="C12" s="396" t="s">
        <v>250</v>
      </c>
      <c r="D12" s="396" t="s">
        <v>249</v>
      </c>
      <c r="E12" s="396"/>
      <c r="F12" s="396" t="s">
        <v>248</v>
      </c>
      <c r="G12" s="397"/>
      <c r="N12" s="219"/>
      <c r="O12" s="218"/>
      <c r="P12" s="218"/>
      <c r="Q12" s="218"/>
      <c r="R12" s="218"/>
    </row>
    <row r="13" spans="2:19" ht="18">
      <c r="B13" s="409"/>
      <c r="C13" s="410"/>
      <c r="D13" s="221" t="s">
        <v>247</v>
      </c>
      <c r="E13" s="221" t="s">
        <v>245</v>
      </c>
      <c r="F13" s="221" t="s">
        <v>246</v>
      </c>
      <c r="G13" s="220" t="s">
        <v>245</v>
      </c>
      <c r="N13" s="219"/>
      <c r="O13" s="218"/>
      <c r="P13" s="218"/>
      <c r="Q13" s="218"/>
      <c r="R13" s="218"/>
    </row>
    <row r="14" spans="2:19">
      <c r="B14" s="212">
        <v>1</v>
      </c>
      <c r="C14" s="188">
        <v>80</v>
      </c>
      <c r="D14" s="211">
        <v>0</v>
      </c>
      <c r="E14" s="211">
        <v>0</v>
      </c>
      <c r="F14" s="211">
        <v>0</v>
      </c>
      <c r="G14" s="239">
        <v>0</v>
      </c>
      <c r="N14" s="219"/>
      <c r="O14" s="218"/>
      <c r="P14" s="218"/>
      <c r="Q14" s="218"/>
      <c r="R14" s="218"/>
    </row>
    <row r="15" spans="2:19">
      <c r="B15" s="212">
        <v>2</v>
      </c>
      <c r="C15" s="188">
        <v>75</v>
      </c>
      <c r="D15" s="211">
        <v>0</v>
      </c>
      <c r="E15" s="211">
        <v>0</v>
      </c>
      <c r="F15" s="211">
        <v>0</v>
      </c>
      <c r="G15" s="239">
        <v>0</v>
      </c>
      <c r="N15" s="219"/>
      <c r="O15" s="218"/>
      <c r="P15" s="218"/>
      <c r="Q15" s="218"/>
      <c r="R15" s="218"/>
    </row>
    <row r="16" spans="2:19">
      <c r="B16" s="212">
        <v>3</v>
      </c>
      <c r="C16" s="188">
        <v>70</v>
      </c>
      <c r="D16" s="211">
        <v>0</v>
      </c>
      <c r="E16" s="211">
        <v>0</v>
      </c>
      <c r="F16" s="211">
        <v>0</v>
      </c>
      <c r="G16" s="239">
        <v>0</v>
      </c>
      <c r="N16" s="219"/>
      <c r="O16" s="218"/>
      <c r="P16" s="218"/>
      <c r="Q16" s="218"/>
      <c r="R16" s="218"/>
    </row>
    <row r="17" spans="2:18">
      <c r="B17" s="212">
        <v>4</v>
      </c>
      <c r="C17" s="188">
        <v>65</v>
      </c>
      <c r="D17" s="211">
        <v>0</v>
      </c>
      <c r="E17" s="211">
        <v>0</v>
      </c>
      <c r="F17" s="211">
        <v>0</v>
      </c>
      <c r="G17" s="239">
        <v>0</v>
      </c>
      <c r="N17" s="219"/>
      <c r="O17" s="218"/>
      <c r="P17" s="218"/>
      <c r="Q17" s="218"/>
      <c r="R17" s="218"/>
    </row>
    <row r="18" spans="2:18">
      <c r="B18" s="212">
        <v>5</v>
      </c>
      <c r="C18" s="188">
        <v>60</v>
      </c>
      <c r="D18" s="211">
        <v>0</v>
      </c>
      <c r="E18" s="211">
        <v>0</v>
      </c>
      <c r="F18" s="211">
        <v>0</v>
      </c>
      <c r="G18" s="239">
        <v>0</v>
      </c>
      <c r="N18" s="219"/>
      <c r="O18" s="218"/>
      <c r="P18" s="218"/>
      <c r="Q18" s="218"/>
      <c r="R18" s="218"/>
    </row>
    <row r="19" spans="2:18">
      <c r="B19" s="212">
        <v>6</v>
      </c>
      <c r="C19" s="188">
        <v>55</v>
      </c>
      <c r="D19" s="211">
        <v>0</v>
      </c>
      <c r="E19" s="211">
        <v>0</v>
      </c>
      <c r="F19" s="211">
        <v>0</v>
      </c>
      <c r="G19" s="239">
        <v>0</v>
      </c>
      <c r="N19" s="219"/>
      <c r="O19" s="218"/>
      <c r="P19" s="218"/>
      <c r="Q19" s="218"/>
      <c r="R19" s="218"/>
    </row>
    <row r="20" spans="2:18">
      <c r="B20" s="212">
        <v>7</v>
      </c>
      <c r="C20" s="188">
        <v>50</v>
      </c>
      <c r="D20" s="211">
        <v>0</v>
      </c>
      <c r="E20" s="211">
        <v>0</v>
      </c>
      <c r="F20" s="211">
        <v>0</v>
      </c>
      <c r="G20" s="239">
        <v>0</v>
      </c>
      <c r="N20" s="219"/>
      <c r="O20" s="218"/>
      <c r="P20" s="218"/>
      <c r="Q20" s="218"/>
      <c r="R20" s="218"/>
    </row>
    <row r="21" spans="2:18">
      <c r="B21" s="212">
        <v>8</v>
      </c>
      <c r="C21" s="188">
        <v>45</v>
      </c>
      <c r="D21" s="211">
        <v>0</v>
      </c>
      <c r="E21" s="211">
        <v>0</v>
      </c>
      <c r="F21" s="211">
        <v>0</v>
      </c>
      <c r="G21" s="239">
        <v>0</v>
      </c>
      <c r="N21" s="219"/>
      <c r="O21" s="218"/>
      <c r="P21" s="218"/>
      <c r="Q21" s="218"/>
      <c r="R21" s="218"/>
    </row>
    <row r="22" spans="2:18">
      <c r="B22" s="212">
        <v>9</v>
      </c>
      <c r="C22" s="188">
        <v>40</v>
      </c>
      <c r="D22" s="211">
        <v>0</v>
      </c>
      <c r="E22" s="211">
        <v>0</v>
      </c>
      <c r="F22" s="211">
        <v>0</v>
      </c>
      <c r="G22" s="239">
        <v>0</v>
      </c>
      <c r="N22" s="219"/>
      <c r="O22" s="218"/>
      <c r="P22" s="218"/>
      <c r="Q22" s="218"/>
      <c r="R22" s="218"/>
    </row>
    <row r="23" spans="2:18">
      <c r="B23" s="212">
        <v>10</v>
      </c>
      <c r="C23" s="188">
        <v>35</v>
      </c>
      <c r="D23" s="211">
        <v>0</v>
      </c>
      <c r="E23" s="211">
        <v>0</v>
      </c>
      <c r="F23" s="211">
        <v>0</v>
      </c>
      <c r="G23" s="239">
        <v>0</v>
      </c>
      <c r="N23" s="219"/>
      <c r="O23" s="218"/>
      <c r="P23" s="218"/>
      <c r="Q23" s="218"/>
      <c r="R23" s="218"/>
    </row>
    <row r="24" spans="2:18">
      <c r="B24" s="212">
        <v>11</v>
      </c>
      <c r="C24" s="188">
        <v>30</v>
      </c>
      <c r="D24" s="211">
        <v>0</v>
      </c>
      <c r="E24" s="211">
        <v>0</v>
      </c>
      <c r="F24" s="211">
        <v>0</v>
      </c>
      <c r="G24" s="239">
        <v>0</v>
      </c>
      <c r="N24" s="219"/>
      <c r="O24" s="218"/>
      <c r="P24" s="218"/>
      <c r="Q24" s="218"/>
      <c r="R24" s="218"/>
    </row>
    <row r="25" spans="2:18">
      <c r="B25" s="212">
        <v>12</v>
      </c>
      <c r="C25" s="188">
        <v>25</v>
      </c>
      <c r="D25" s="211">
        <v>0</v>
      </c>
      <c r="E25" s="211">
        <v>0</v>
      </c>
      <c r="F25" s="211">
        <v>0</v>
      </c>
      <c r="G25" s="239">
        <v>0</v>
      </c>
      <c r="N25" s="219"/>
      <c r="O25" s="218"/>
      <c r="P25" s="218"/>
      <c r="Q25" s="218"/>
      <c r="R25" s="218"/>
    </row>
    <row r="26" spans="2:18">
      <c r="B26" s="212">
        <v>13</v>
      </c>
      <c r="C26" s="188">
        <v>20</v>
      </c>
      <c r="D26" s="211">
        <v>0</v>
      </c>
      <c r="E26" s="211">
        <v>0</v>
      </c>
      <c r="F26" s="211">
        <v>0</v>
      </c>
      <c r="G26" s="239">
        <v>0</v>
      </c>
      <c r="N26" s="219"/>
      <c r="O26" s="218"/>
      <c r="P26" s="218"/>
      <c r="Q26" s="218"/>
      <c r="R26" s="218"/>
    </row>
    <row r="27" spans="2:18">
      <c r="B27" s="212">
        <v>14</v>
      </c>
      <c r="C27" s="188">
        <v>15</v>
      </c>
      <c r="D27" s="211">
        <v>0</v>
      </c>
      <c r="E27" s="211">
        <v>0</v>
      </c>
      <c r="F27" s="211">
        <v>0</v>
      </c>
      <c r="G27" s="239">
        <v>0</v>
      </c>
      <c r="N27" s="219"/>
      <c r="O27" s="218"/>
      <c r="P27" s="218"/>
      <c r="Q27" s="218"/>
      <c r="R27" s="218"/>
    </row>
    <row r="28" spans="2:18">
      <c r="B28" s="212">
        <v>15</v>
      </c>
      <c r="C28" s="188">
        <v>10</v>
      </c>
      <c r="D28" s="211">
        <v>0</v>
      </c>
      <c r="E28" s="211">
        <v>0</v>
      </c>
      <c r="F28" s="211">
        <v>0</v>
      </c>
      <c r="G28" s="239">
        <v>0</v>
      </c>
      <c r="N28" s="219"/>
      <c r="O28" s="218"/>
      <c r="P28" s="218"/>
      <c r="Q28" s="218"/>
      <c r="R28" s="218"/>
    </row>
    <row r="29" spans="2:18">
      <c r="B29" s="212">
        <v>16</v>
      </c>
      <c r="C29" s="188">
        <v>5</v>
      </c>
      <c r="D29" s="211">
        <v>0</v>
      </c>
      <c r="E29" s="211">
        <v>0</v>
      </c>
      <c r="F29" s="211">
        <v>0</v>
      </c>
      <c r="G29" s="239">
        <v>0</v>
      </c>
      <c r="N29" s="219"/>
      <c r="O29" s="218"/>
      <c r="P29" s="218"/>
      <c r="Q29" s="218"/>
      <c r="R29" s="218"/>
    </row>
    <row r="30" spans="2:18">
      <c r="B30" s="212">
        <v>17</v>
      </c>
      <c r="C30" s="188">
        <v>0</v>
      </c>
      <c r="D30" s="211">
        <v>0</v>
      </c>
      <c r="E30" s="211">
        <v>0</v>
      </c>
      <c r="F30" s="211">
        <v>0</v>
      </c>
      <c r="G30" s="239">
        <v>0</v>
      </c>
      <c r="N30" s="219"/>
      <c r="O30" s="218"/>
      <c r="P30" s="218"/>
      <c r="Q30" s="218"/>
      <c r="R30" s="218"/>
    </row>
    <row r="31" spans="2:18">
      <c r="B31" s="212">
        <v>18</v>
      </c>
      <c r="C31" s="188">
        <v>-5</v>
      </c>
      <c r="D31" s="211">
        <v>0</v>
      </c>
      <c r="E31" s="211">
        <v>0</v>
      </c>
      <c r="F31" s="211">
        <v>0</v>
      </c>
      <c r="G31" s="239">
        <v>0</v>
      </c>
      <c r="N31" s="219"/>
      <c r="O31" s="218"/>
      <c r="P31" s="218"/>
      <c r="Q31" s="218"/>
      <c r="R31" s="218"/>
    </row>
    <row r="32" spans="2:18">
      <c r="B32" s="212">
        <v>19</v>
      </c>
      <c r="C32" s="188">
        <v>-10</v>
      </c>
      <c r="D32" s="211">
        <v>0</v>
      </c>
      <c r="E32" s="211">
        <v>0</v>
      </c>
      <c r="F32" s="211">
        <v>0</v>
      </c>
      <c r="G32" s="239">
        <v>0</v>
      </c>
      <c r="N32" s="219"/>
      <c r="O32" s="218"/>
      <c r="P32" s="218"/>
      <c r="Q32" s="218"/>
      <c r="R32" s="218"/>
    </row>
    <row r="33" spans="2:19">
      <c r="B33" s="212">
        <v>20</v>
      </c>
      <c r="C33" s="188">
        <v>-15</v>
      </c>
      <c r="D33" s="211">
        <v>0</v>
      </c>
      <c r="E33" s="211">
        <v>0</v>
      </c>
      <c r="F33" s="211">
        <v>0</v>
      </c>
      <c r="G33" s="239">
        <v>0</v>
      </c>
      <c r="N33" s="219"/>
      <c r="O33" s="218"/>
      <c r="P33" s="218"/>
      <c r="Q33" s="218"/>
      <c r="R33" s="218"/>
    </row>
    <row r="34" spans="2:19">
      <c r="B34" s="212">
        <v>21</v>
      </c>
      <c r="C34" s="188">
        <v>-20</v>
      </c>
      <c r="D34" s="211">
        <v>0</v>
      </c>
      <c r="E34" s="211">
        <v>0</v>
      </c>
      <c r="F34" s="211">
        <v>0</v>
      </c>
      <c r="G34" s="239">
        <v>0</v>
      </c>
    </row>
    <row r="35" spans="2:19">
      <c r="B35" s="212">
        <v>22</v>
      </c>
      <c r="C35" s="188">
        <v>-25</v>
      </c>
      <c r="D35" s="211">
        <v>0</v>
      </c>
      <c r="E35" s="211">
        <v>0</v>
      </c>
      <c r="F35" s="211">
        <v>0</v>
      </c>
      <c r="G35" s="239">
        <v>0</v>
      </c>
    </row>
    <row r="36" spans="2:19">
      <c r="B36" s="212">
        <v>23</v>
      </c>
      <c r="C36" s="188">
        <v>-30</v>
      </c>
      <c r="D36" s="211">
        <v>0</v>
      </c>
      <c r="E36" s="211">
        <v>0</v>
      </c>
      <c r="F36" s="211">
        <v>0</v>
      </c>
      <c r="G36" s="239">
        <v>0</v>
      </c>
    </row>
    <row r="37" spans="2:19">
      <c r="B37" s="212">
        <v>24</v>
      </c>
      <c r="C37" s="188">
        <v>-35</v>
      </c>
      <c r="D37" s="211">
        <v>0</v>
      </c>
      <c r="E37" s="211">
        <v>0</v>
      </c>
      <c r="F37" s="211">
        <v>0</v>
      </c>
      <c r="G37" s="239">
        <v>0</v>
      </c>
    </row>
    <row r="38" spans="2:19" ht="17.25" thickBot="1">
      <c r="B38" s="210">
        <v>25</v>
      </c>
      <c r="C38" s="209">
        <v>-40</v>
      </c>
      <c r="D38" s="208">
        <v>0</v>
      </c>
      <c r="E38" s="208">
        <v>0</v>
      </c>
      <c r="F38" s="208">
        <v>0</v>
      </c>
      <c r="G38" s="240">
        <v>0</v>
      </c>
    </row>
    <row r="39" spans="2:19" ht="11.25" customHeight="1" thickBot="1">
      <c r="B39" s="223"/>
      <c r="C39" s="223"/>
      <c r="D39" s="223"/>
      <c r="E39" s="223"/>
      <c r="F39" s="223"/>
      <c r="G39" s="223"/>
      <c r="H39" s="223"/>
      <c r="I39" s="223"/>
      <c r="J39" s="223"/>
      <c r="K39" s="223"/>
      <c r="L39" s="223"/>
      <c r="M39" s="223"/>
      <c r="N39" s="236"/>
      <c r="O39" s="218"/>
      <c r="P39" s="218"/>
      <c r="Q39" s="218"/>
      <c r="R39" s="218"/>
      <c r="S39" s="223"/>
    </row>
    <row r="40" spans="2:19" ht="38.25" customHeight="1" thickBot="1">
      <c r="B40" s="405" t="s">
        <v>326</v>
      </c>
      <c r="C40" s="406"/>
      <c r="D40" s="406"/>
      <c r="E40" s="406"/>
      <c r="F40" s="406"/>
      <c r="G40" s="407"/>
      <c r="H40" s="222"/>
      <c r="I40" s="222"/>
      <c r="J40" s="222"/>
      <c r="K40" s="222"/>
      <c r="L40" s="222"/>
      <c r="M40" s="222"/>
      <c r="N40" s="236"/>
      <c r="O40" s="218"/>
      <c r="P40" s="218"/>
      <c r="Q40" s="218"/>
      <c r="R40" s="218"/>
    </row>
    <row r="41" spans="2:19" ht="16.5" customHeight="1">
      <c r="B41" s="408" t="s">
        <v>327</v>
      </c>
      <c r="C41" s="396" t="s">
        <v>250</v>
      </c>
      <c r="D41" s="396" t="s">
        <v>249</v>
      </c>
      <c r="E41" s="396"/>
      <c r="F41" s="396" t="s">
        <v>248</v>
      </c>
      <c r="G41" s="397"/>
      <c r="N41" s="236"/>
      <c r="O41" s="218"/>
      <c r="P41" s="218"/>
      <c r="Q41" s="218"/>
      <c r="R41" s="218"/>
    </row>
    <row r="42" spans="2:19" ht="18">
      <c r="B42" s="409"/>
      <c r="C42" s="410"/>
      <c r="D42" s="238" t="s">
        <v>247</v>
      </c>
      <c r="E42" s="238" t="s">
        <v>245</v>
      </c>
      <c r="F42" s="238" t="s">
        <v>246</v>
      </c>
      <c r="G42" s="220" t="s">
        <v>245</v>
      </c>
      <c r="N42" s="236"/>
      <c r="O42" s="218"/>
      <c r="P42" s="218"/>
      <c r="Q42" s="218"/>
      <c r="R42" s="218"/>
    </row>
    <row r="43" spans="2:19">
      <c r="B43" s="237">
        <v>1</v>
      </c>
      <c r="C43" s="234">
        <v>80</v>
      </c>
      <c r="D43" s="211">
        <v>0</v>
      </c>
      <c r="E43" s="211">
        <v>0</v>
      </c>
      <c r="F43" s="211">
        <v>0</v>
      </c>
      <c r="G43" s="239">
        <v>0</v>
      </c>
      <c r="N43" s="236"/>
      <c r="O43" s="218"/>
      <c r="P43" s="218"/>
      <c r="Q43" s="218"/>
      <c r="R43" s="218"/>
    </row>
    <row r="44" spans="2:19">
      <c r="B44" s="237">
        <v>2</v>
      </c>
      <c r="C44" s="234">
        <v>75</v>
      </c>
      <c r="D44" s="211">
        <v>0</v>
      </c>
      <c r="E44" s="211">
        <v>0</v>
      </c>
      <c r="F44" s="211">
        <v>0</v>
      </c>
      <c r="G44" s="239">
        <v>0</v>
      </c>
      <c r="N44" s="236"/>
      <c r="O44" s="218"/>
      <c r="P44" s="218"/>
      <c r="Q44" s="218"/>
      <c r="R44" s="218"/>
    </row>
    <row r="45" spans="2:19">
      <c r="B45" s="237">
        <v>3</v>
      </c>
      <c r="C45" s="234">
        <v>70</v>
      </c>
      <c r="D45" s="211">
        <v>0</v>
      </c>
      <c r="E45" s="211">
        <v>0</v>
      </c>
      <c r="F45" s="211">
        <v>0</v>
      </c>
      <c r="G45" s="239">
        <v>0</v>
      </c>
      <c r="N45" s="236"/>
      <c r="O45" s="218"/>
      <c r="P45" s="218"/>
      <c r="Q45" s="218"/>
      <c r="R45" s="218"/>
    </row>
    <row r="46" spans="2:19">
      <c r="B46" s="237">
        <v>4</v>
      </c>
      <c r="C46" s="234">
        <v>65</v>
      </c>
      <c r="D46" s="211">
        <v>0</v>
      </c>
      <c r="E46" s="211">
        <v>0</v>
      </c>
      <c r="F46" s="211">
        <v>0</v>
      </c>
      <c r="G46" s="239">
        <v>0</v>
      </c>
      <c r="N46" s="236"/>
      <c r="O46" s="218"/>
      <c r="P46" s="218"/>
      <c r="Q46" s="218"/>
      <c r="R46" s="218"/>
    </row>
    <row r="47" spans="2:19">
      <c r="B47" s="237">
        <v>5</v>
      </c>
      <c r="C47" s="234">
        <v>60</v>
      </c>
      <c r="D47" s="211">
        <v>0</v>
      </c>
      <c r="E47" s="211">
        <v>0</v>
      </c>
      <c r="F47" s="211">
        <v>0</v>
      </c>
      <c r="G47" s="239">
        <v>0</v>
      </c>
      <c r="N47" s="236"/>
      <c r="O47" s="218"/>
      <c r="P47" s="218"/>
      <c r="Q47" s="218"/>
      <c r="R47" s="218"/>
    </row>
    <row r="48" spans="2:19">
      <c r="B48" s="237">
        <v>6</v>
      </c>
      <c r="C48" s="234">
        <v>55</v>
      </c>
      <c r="D48" s="211">
        <v>0</v>
      </c>
      <c r="E48" s="211">
        <v>0</v>
      </c>
      <c r="F48" s="211">
        <v>0</v>
      </c>
      <c r="G48" s="239">
        <v>0</v>
      </c>
      <c r="N48" s="236"/>
      <c r="O48" s="218"/>
      <c r="P48" s="218"/>
      <c r="Q48" s="218"/>
      <c r="R48" s="218"/>
    </row>
    <row r="49" spans="2:18">
      <c r="B49" s="237">
        <v>7</v>
      </c>
      <c r="C49" s="234">
        <v>50</v>
      </c>
      <c r="D49" s="211">
        <v>0</v>
      </c>
      <c r="E49" s="211">
        <v>0</v>
      </c>
      <c r="F49" s="211">
        <v>0</v>
      </c>
      <c r="G49" s="239">
        <v>0</v>
      </c>
      <c r="N49" s="236"/>
      <c r="O49" s="218"/>
      <c r="P49" s="218"/>
      <c r="Q49" s="218"/>
      <c r="R49" s="218"/>
    </row>
    <row r="50" spans="2:18">
      <c r="B50" s="237">
        <v>8</v>
      </c>
      <c r="C50" s="234">
        <v>45</v>
      </c>
      <c r="D50" s="211">
        <v>0</v>
      </c>
      <c r="E50" s="211">
        <v>0</v>
      </c>
      <c r="F50" s="211">
        <v>0</v>
      </c>
      <c r="G50" s="239">
        <v>0</v>
      </c>
      <c r="N50" s="236"/>
      <c r="O50" s="218"/>
      <c r="P50" s="218"/>
      <c r="Q50" s="218"/>
      <c r="R50" s="218"/>
    </row>
    <row r="51" spans="2:18">
      <c r="B51" s="237">
        <v>9</v>
      </c>
      <c r="C51" s="234">
        <v>40</v>
      </c>
      <c r="D51" s="211">
        <v>0</v>
      </c>
      <c r="E51" s="211">
        <v>0</v>
      </c>
      <c r="F51" s="211">
        <v>0</v>
      </c>
      <c r="G51" s="239">
        <v>0</v>
      </c>
      <c r="N51" s="236"/>
      <c r="O51" s="218"/>
      <c r="P51" s="218"/>
      <c r="Q51" s="218"/>
      <c r="R51" s="218"/>
    </row>
    <row r="52" spans="2:18">
      <c r="B52" s="237">
        <v>10</v>
      </c>
      <c r="C52" s="234">
        <v>35</v>
      </c>
      <c r="D52" s="211">
        <v>0</v>
      </c>
      <c r="E52" s="211">
        <v>0</v>
      </c>
      <c r="F52" s="211">
        <v>0</v>
      </c>
      <c r="G52" s="239">
        <v>0</v>
      </c>
      <c r="N52" s="236"/>
      <c r="O52" s="218"/>
      <c r="P52" s="218"/>
      <c r="Q52" s="218"/>
      <c r="R52" s="218"/>
    </row>
    <row r="53" spans="2:18">
      <c r="B53" s="237">
        <v>11</v>
      </c>
      <c r="C53" s="234">
        <v>30</v>
      </c>
      <c r="D53" s="211">
        <v>0</v>
      </c>
      <c r="E53" s="211">
        <v>0</v>
      </c>
      <c r="F53" s="211">
        <v>0</v>
      </c>
      <c r="G53" s="239">
        <v>0</v>
      </c>
      <c r="N53" s="236"/>
      <c r="O53" s="218"/>
      <c r="P53" s="218"/>
      <c r="Q53" s="218"/>
      <c r="R53" s="218"/>
    </row>
    <row r="54" spans="2:18">
      <c r="B54" s="237">
        <v>12</v>
      </c>
      <c r="C54" s="234">
        <v>25</v>
      </c>
      <c r="D54" s="211">
        <v>0</v>
      </c>
      <c r="E54" s="211">
        <v>0</v>
      </c>
      <c r="F54" s="211">
        <v>0</v>
      </c>
      <c r="G54" s="239">
        <v>0</v>
      </c>
      <c r="N54" s="236"/>
      <c r="O54" s="218"/>
      <c r="P54" s="218"/>
      <c r="Q54" s="218"/>
      <c r="R54" s="218"/>
    </row>
    <row r="55" spans="2:18">
      <c r="B55" s="237">
        <v>13</v>
      </c>
      <c r="C55" s="234">
        <v>20</v>
      </c>
      <c r="D55" s="211">
        <v>0</v>
      </c>
      <c r="E55" s="211">
        <v>0</v>
      </c>
      <c r="F55" s="211">
        <v>0</v>
      </c>
      <c r="G55" s="239">
        <v>0</v>
      </c>
      <c r="N55" s="236"/>
      <c r="O55" s="218"/>
      <c r="P55" s="218"/>
      <c r="Q55" s="218"/>
      <c r="R55" s="218"/>
    </row>
    <row r="56" spans="2:18">
      <c r="B56" s="237">
        <v>14</v>
      </c>
      <c r="C56" s="234">
        <v>15</v>
      </c>
      <c r="D56" s="211">
        <v>0</v>
      </c>
      <c r="E56" s="211">
        <v>0</v>
      </c>
      <c r="F56" s="211">
        <v>0</v>
      </c>
      <c r="G56" s="239">
        <v>0</v>
      </c>
      <c r="N56" s="236"/>
      <c r="O56" s="218"/>
      <c r="P56" s="218"/>
      <c r="Q56" s="218"/>
      <c r="R56" s="218"/>
    </row>
    <row r="57" spans="2:18">
      <c r="B57" s="237">
        <v>15</v>
      </c>
      <c r="C57" s="234">
        <v>10</v>
      </c>
      <c r="D57" s="211">
        <v>0</v>
      </c>
      <c r="E57" s="211">
        <v>0</v>
      </c>
      <c r="F57" s="211">
        <v>0</v>
      </c>
      <c r="G57" s="239">
        <v>0</v>
      </c>
      <c r="N57" s="236"/>
      <c r="O57" s="218"/>
      <c r="P57" s="218"/>
      <c r="Q57" s="218"/>
      <c r="R57" s="218"/>
    </row>
    <row r="58" spans="2:18">
      <c r="B58" s="237">
        <v>16</v>
      </c>
      <c r="C58" s="234">
        <v>5</v>
      </c>
      <c r="D58" s="211">
        <v>0</v>
      </c>
      <c r="E58" s="211">
        <v>0</v>
      </c>
      <c r="F58" s="211">
        <v>0</v>
      </c>
      <c r="G58" s="239">
        <v>0</v>
      </c>
      <c r="N58" s="236"/>
      <c r="O58" s="218"/>
      <c r="P58" s="218"/>
      <c r="Q58" s="218"/>
      <c r="R58" s="218"/>
    </row>
    <row r="59" spans="2:18">
      <c r="B59" s="237">
        <v>17</v>
      </c>
      <c r="C59" s="234">
        <v>0</v>
      </c>
      <c r="D59" s="211">
        <v>0</v>
      </c>
      <c r="E59" s="211">
        <v>0</v>
      </c>
      <c r="F59" s="211">
        <v>0</v>
      </c>
      <c r="G59" s="239">
        <v>0</v>
      </c>
      <c r="N59" s="236"/>
      <c r="O59" s="218"/>
      <c r="P59" s="218"/>
      <c r="Q59" s="218"/>
      <c r="R59" s="218"/>
    </row>
    <row r="60" spans="2:18">
      <c r="B60" s="237">
        <v>18</v>
      </c>
      <c r="C60" s="234">
        <v>-5</v>
      </c>
      <c r="D60" s="211">
        <v>0</v>
      </c>
      <c r="E60" s="211">
        <v>0</v>
      </c>
      <c r="F60" s="211">
        <v>0</v>
      </c>
      <c r="G60" s="239">
        <v>0</v>
      </c>
      <c r="N60" s="236"/>
      <c r="O60" s="218"/>
      <c r="P60" s="218"/>
      <c r="Q60" s="218"/>
      <c r="R60" s="218"/>
    </row>
    <row r="61" spans="2:18">
      <c r="B61" s="237">
        <v>19</v>
      </c>
      <c r="C61" s="234">
        <v>-10</v>
      </c>
      <c r="D61" s="211">
        <v>0</v>
      </c>
      <c r="E61" s="211">
        <v>0</v>
      </c>
      <c r="F61" s="211">
        <v>0</v>
      </c>
      <c r="G61" s="239">
        <v>0</v>
      </c>
      <c r="N61" s="236"/>
      <c r="O61" s="218"/>
      <c r="P61" s="218"/>
      <c r="Q61" s="218"/>
      <c r="R61" s="218"/>
    </row>
    <row r="62" spans="2:18">
      <c r="B62" s="237">
        <v>20</v>
      </c>
      <c r="C62" s="234">
        <v>-15</v>
      </c>
      <c r="D62" s="211">
        <v>0</v>
      </c>
      <c r="E62" s="211">
        <v>0</v>
      </c>
      <c r="F62" s="211">
        <v>0</v>
      </c>
      <c r="G62" s="239">
        <v>0</v>
      </c>
      <c r="N62" s="236"/>
      <c r="O62" s="218"/>
      <c r="P62" s="218"/>
      <c r="Q62" s="218"/>
      <c r="R62" s="218"/>
    </row>
    <row r="63" spans="2:18">
      <c r="B63" s="237">
        <v>21</v>
      </c>
      <c r="C63" s="234">
        <v>-20</v>
      </c>
      <c r="D63" s="211">
        <v>0</v>
      </c>
      <c r="E63" s="211">
        <v>0</v>
      </c>
      <c r="F63" s="211">
        <v>0</v>
      </c>
      <c r="G63" s="239">
        <v>0</v>
      </c>
    </row>
    <row r="64" spans="2:18">
      <c r="B64" s="237">
        <v>22</v>
      </c>
      <c r="C64" s="234">
        <v>-25</v>
      </c>
      <c r="D64" s="211">
        <v>0</v>
      </c>
      <c r="E64" s="211">
        <v>0</v>
      </c>
      <c r="F64" s="211">
        <v>0</v>
      </c>
      <c r="G64" s="239">
        <v>0</v>
      </c>
    </row>
    <row r="65" spans="2:11">
      <c r="B65" s="237">
        <v>23</v>
      </c>
      <c r="C65" s="234">
        <v>-30</v>
      </c>
      <c r="D65" s="211">
        <v>0</v>
      </c>
      <c r="E65" s="211">
        <v>0</v>
      </c>
      <c r="F65" s="211">
        <v>0</v>
      </c>
      <c r="G65" s="239">
        <v>0</v>
      </c>
    </row>
    <row r="66" spans="2:11">
      <c r="B66" s="237">
        <v>24</v>
      </c>
      <c r="C66" s="234">
        <v>-35</v>
      </c>
      <c r="D66" s="211">
        <v>0</v>
      </c>
      <c r="E66" s="211">
        <v>0</v>
      </c>
      <c r="F66" s="211">
        <v>0</v>
      </c>
      <c r="G66" s="239">
        <v>0</v>
      </c>
    </row>
    <row r="67" spans="2:11" ht="17.25" thickBot="1">
      <c r="B67" s="210">
        <v>25</v>
      </c>
      <c r="C67" s="235">
        <v>-40</v>
      </c>
      <c r="D67" s="208">
        <v>0</v>
      </c>
      <c r="E67" s="208">
        <v>0</v>
      </c>
      <c r="F67" s="208">
        <v>0</v>
      </c>
      <c r="G67" s="240">
        <v>0</v>
      </c>
    </row>
    <row r="68" spans="2:11" ht="17.25" thickBot="1"/>
    <row r="69" spans="2:11" ht="42" customHeight="1" thickBot="1">
      <c r="B69" s="405" t="s">
        <v>244</v>
      </c>
      <c r="C69" s="406"/>
      <c r="D69" s="406"/>
      <c r="E69" s="406"/>
      <c r="F69" s="406"/>
      <c r="G69" s="407"/>
      <c r="H69" s="207"/>
      <c r="I69" s="207"/>
      <c r="J69" s="207"/>
    </row>
    <row r="70" spans="2:11">
      <c r="B70" s="215" t="s">
        <v>239</v>
      </c>
      <c r="C70" s="214" t="s">
        <v>238</v>
      </c>
      <c r="D70" s="214" t="s">
        <v>243</v>
      </c>
      <c r="E70" s="214" t="s">
        <v>236</v>
      </c>
      <c r="F70" s="396" t="s">
        <v>235</v>
      </c>
      <c r="G70" s="397"/>
      <c r="H70" s="213"/>
      <c r="I70" s="213"/>
      <c r="J70" s="213"/>
      <c r="K70" s="217"/>
    </row>
    <row r="71" spans="2:11" ht="33">
      <c r="B71" s="212">
        <v>1</v>
      </c>
      <c r="C71" s="188" t="s">
        <v>242</v>
      </c>
      <c r="D71" s="285">
        <v>4.0999999999999996</v>
      </c>
      <c r="E71" s="211">
        <v>5</v>
      </c>
      <c r="F71" s="398" t="s">
        <v>231</v>
      </c>
      <c r="G71" s="399"/>
      <c r="H71" s="207"/>
      <c r="I71" s="207"/>
      <c r="J71" s="207"/>
      <c r="K71" s="216"/>
    </row>
    <row r="72" spans="2:11" ht="33.75" thickBot="1">
      <c r="B72" s="210">
        <v>2</v>
      </c>
      <c r="C72" s="209" t="s">
        <v>241</v>
      </c>
      <c r="D72" s="208">
        <v>1.5</v>
      </c>
      <c r="E72" s="208">
        <v>5</v>
      </c>
      <c r="F72" s="403" t="s">
        <v>231</v>
      </c>
      <c r="G72" s="404"/>
      <c r="H72" s="207"/>
      <c r="I72" s="207"/>
      <c r="J72" s="207"/>
      <c r="K72" s="216"/>
    </row>
    <row r="73" spans="2:11" ht="17.25" thickBot="1"/>
    <row r="74" spans="2:11" ht="32.25" customHeight="1" thickBot="1">
      <c r="B74" s="405" t="s">
        <v>240</v>
      </c>
      <c r="C74" s="406"/>
      <c r="D74" s="406"/>
      <c r="E74" s="406"/>
      <c r="F74" s="406"/>
      <c r="G74" s="407"/>
      <c r="H74" s="207"/>
      <c r="I74" s="207"/>
      <c r="J74" s="207"/>
    </row>
    <row r="75" spans="2:11">
      <c r="B75" s="215" t="s">
        <v>239</v>
      </c>
      <c r="C75" s="214" t="s">
        <v>238</v>
      </c>
      <c r="D75" s="214" t="s">
        <v>237</v>
      </c>
      <c r="E75" s="214" t="s">
        <v>236</v>
      </c>
      <c r="F75" s="396" t="s">
        <v>235</v>
      </c>
      <c r="G75" s="397"/>
      <c r="H75" s="213"/>
      <c r="I75" s="213"/>
      <c r="J75" s="213"/>
    </row>
    <row r="76" spans="2:11">
      <c r="B76" s="212">
        <v>1</v>
      </c>
      <c r="C76" s="188" t="s">
        <v>234</v>
      </c>
      <c r="D76" s="211"/>
      <c r="E76" s="211"/>
      <c r="F76" s="398" t="s">
        <v>231</v>
      </c>
      <c r="G76" s="399"/>
      <c r="H76" s="207"/>
      <c r="I76" s="207"/>
      <c r="J76" s="207"/>
    </row>
    <row r="77" spans="2:11" ht="15.75" customHeight="1">
      <c r="B77" s="212">
        <v>2</v>
      </c>
      <c r="C77" s="188" t="s">
        <v>233</v>
      </c>
      <c r="D77" s="211"/>
      <c r="E77" s="211"/>
      <c r="F77" s="398" t="s">
        <v>231</v>
      </c>
      <c r="G77" s="399"/>
      <c r="H77" s="207"/>
      <c r="I77" s="207"/>
      <c r="J77" s="207"/>
    </row>
    <row r="78" spans="2:11" ht="17.25" thickBot="1">
      <c r="B78" s="210">
        <v>3</v>
      </c>
      <c r="C78" s="209" t="s">
        <v>232</v>
      </c>
      <c r="D78" s="208">
        <v>65</v>
      </c>
      <c r="E78" s="208">
        <v>5</v>
      </c>
      <c r="F78" s="403" t="s">
        <v>231</v>
      </c>
      <c r="G78" s="404"/>
      <c r="H78" s="207"/>
      <c r="I78" s="207"/>
      <c r="J78" s="207"/>
    </row>
  </sheetData>
  <sheetProtection selectLockedCells="1"/>
  <protectedRanges>
    <protectedRange sqref="D76:E77" name="区域3"/>
    <protectedRange sqref="D14:G38 D68:G70 D73:G77 F71:G72 D79:G3670 F78:G78" name="区域2"/>
    <protectedRange sqref="E6:J9" name="区域1"/>
    <protectedRange sqref="D43:G67" name="区域2_1"/>
    <protectedRange sqref="D71:E72" name="区域3_1"/>
    <protectedRange sqref="D71:E72" name="区域2_1_1"/>
    <protectedRange sqref="D78:E78" name="区域3_1_1"/>
    <protectedRange sqref="D78:E78" name="区域2_1_2"/>
  </protectedRanges>
  <mergeCells count="25">
    <mergeCell ref="O7:P7"/>
    <mergeCell ref="Q7:R7"/>
    <mergeCell ref="N6:R6"/>
    <mergeCell ref="N7:N8"/>
    <mergeCell ref="F78:G78"/>
    <mergeCell ref="B11:G11"/>
    <mergeCell ref="B12:B13"/>
    <mergeCell ref="B69:G69"/>
    <mergeCell ref="B74:G74"/>
    <mergeCell ref="C12:C13"/>
    <mergeCell ref="F41:G41"/>
    <mergeCell ref="B2:K2"/>
    <mergeCell ref="F75:G75"/>
    <mergeCell ref="F76:G76"/>
    <mergeCell ref="F77:G77"/>
    <mergeCell ref="B4:K4"/>
    <mergeCell ref="D12:E12"/>
    <mergeCell ref="F12:G12"/>
    <mergeCell ref="F70:G70"/>
    <mergeCell ref="F71:G71"/>
    <mergeCell ref="F72:G72"/>
    <mergeCell ref="B40:G40"/>
    <mergeCell ref="B41:B42"/>
    <mergeCell ref="C41:C42"/>
    <mergeCell ref="D41:E41"/>
  </mergeCells>
  <phoneticPr fontId="2" type="noConversion"/>
  <pageMargins left="0.7" right="0.7" top="0.75" bottom="0.75" header="0.3" footer="0.3"/>
  <pageSetup paperSize="9" scale="2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5</vt:i4>
      </vt:variant>
    </vt:vector>
  </HeadingPairs>
  <TitlesOfParts>
    <vt:vector size="15" baseType="lpstr">
      <vt:lpstr>Sheet1</vt:lpstr>
      <vt:lpstr>基本信息</vt:lpstr>
      <vt:lpstr>DCR</vt:lpstr>
      <vt:lpstr>4-P-I_map</vt:lpstr>
      <vt:lpstr>5.2-充电窗口 (新)</vt:lpstr>
      <vt:lpstr>6-OCV参数</vt:lpstr>
      <vt:lpstr>7-Fault List 故障列表</vt:lpstr>
      <vt:lpstr>8-SOH参数</vt:lpstr>
      <vt:lpstr>9-Safety Limit</vt:lpstr>
      <vt:lpstr>10-SOE参数</vt:lpstr>
      <vt:lpstr>'6-OCV参数'!ID_8_6916_6913</vt:lpstr>
      <vt:lpstr>'4-P-I_map'!Print_Area</vt:lpstr>
      <vt:lpstr>'6-OCV参数'!Print_Area</vt:lpstr>
      <vt:lpstr>'8-SOH参数'!Print_Area</vt:lpstr>
      <vt:lpstr>'9-Safety Limit'!Print_Area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 MingShu</dc:creator>
  <cp:lastModifiedBy>胡焱(Powerfulman)</cp:lastModifiedBy>
  <cp:lastPrinted>2017-12-31T08:44:20Z</cp:lastPrinted>
  <dcterms:created xsi:type="dcterms:W3CDTF">2015-08-31T12:31:11Z</dcterms:created>
  <dcterms:modified xsi:type="dcterms:W3CDTF">2023-04-07T09:26:07Z</dcterms:modified>
</cp:coreProperties>
</file>