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63BFDA7B-57A3-4EE8-B995-F1509A486BAF}" xr6:coauthVersionLast="47" xr6:coauthVersionMax="47" xr10:uidLastSave="{00000000-0000-0000-0000-000000000000}"/>
  <bookViews>
    <workbookView xWindow="-120" yWindow="-120" windowWidth="20730" windowHeight="11040" firstSheet="1" activeTab="10" xr2:uid="{00000000-000D-0000-FFFF-FFFF00000000}"/>
  </bookViews>
  <sheets>
    <sheet name="Reg1" sheetId="3" r:id="rId1"/>
    <sheet name="T1" sheetId="2" r:id="rId2"/>
    <sheet name="Reg2" sheetId="1" r:id="rId3"/>
    <sheet name="T2" sheetId="4" r:id="rId4"/>
    <sheet name="Reg3" sheetId="6" r:id="rId5"/>
    <sheet name="T3" sheetId="8" r:id="rId6"/>
    <sheet name="Reg4" sheetId="10" r:id="rId7"/>
    <sheet name="Reg5" sheetId="7" r:id="rId8"/>
    <sheet name="Tablas Stat" sheetId="9" r:id="rId9"/>
    <sheet name="Reg6" sheetId="11" r:id="rId10"/>
    <sheet name="Reg_Comparativa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1" l="1"/>
  <c r="B12" i="11"/>
  <c r="B10" i="11"/>
  <c r="B9" i="11"/>
  <c r="B8" i="11"/>
  <c r="B7" i="11"/>
  <c r="B7" i="4"/>
  <c r="I7" i="3"/>
  <c r="G7" i="3"/>
  <c r="F7" i="3"/>
  <c r="B8" i="2"/>
  <c r="B9" i="2"/>
  <c r="B10" i="2"/>
  <c r="B11" i="2"/>
  <c r="B12" i="2"/>
  <c r="B13" i="2"/>
  <c r="B14" i="2"/>
  <c r="B15" i="2"/>
  <c r="B16" i="2"/>
  <c r="B7" i="2"/>
  <c r="C30" i="10"/>
  <c r="B30" i="10"/>
  <c r="C29" i="10"/>
  <c r="B29" i="10"/>
  <c r="C27" i="10"/>
  <c r="B27" i="10"/>
  <c r="C26" i="10"/>
  <c r="B26" i="10"/>
  <c r="C25" i="10"/>
  <c r="C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21" i="7"/>
  <c r="B20" i="7"/>
  <c r="B18" i="7"/>
  <c r="B17" i="7"/>
  <c r="B16" i="7"/>
  <c r="B15" i="7"/>
  <c r="B14" i="7"/>
  <c r="B13" i="7"/>
  <c r="B12" i="7"/>
  <c r="B11" i="7"/>
  <c r="B10" i="7"/>
  <c r="B9" i="7"/>
  <c r="B8" i="7"/>
  <c r="B7" i="7"/>
  <c r="B30" i="6"/>
  <c r="C30" i="6"/>
  <c r="C29" i="6"/>
  <c r="B29" i="6"/>
  <c r="B12" i="1"/>
  <c r="B11" i="1"/>
  <c r="B10" i="1"/>
  <c r="B9" i="1"/>
  <c r="B8" i="1"/>
  <c r="B12" i="8" l="1"/>
  <c r="B11" i="8"/>
  <c r="B10" i="8"/>
  <c r="B9" i="8"/>
  <c r="B8" i="8"/>
  <c r="B7" i="8"/>
  <c r="C27" i="6"/>
  <c r="C26" i="6"/>
  <c r="C25" i="6"/>
  <c r="C24" i="6"/>
  <c r="B27" i="6"/>
  <c r="B26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9" i="4"/>
  <c r="B8" i="4"/>
  <c r="B7" i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<sst xmlns="http://schemas.openxmlformats.org/spreadsheetml/2006/main" count="257" uniqueCount="116">
  <si>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</si>
  <si>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</si>
  <si>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</si>
  <si>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</si>
  <si>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</si>
  <si>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</si>
  <si>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</si>
  <si>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</si>
  <si>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</si>
  <si>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</si>
  <si>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</si>
  <si>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</si>
  <si>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</si>
  <si>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</si>
  <si>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</si>
  <si>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</si>
  <si>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</si>
  <si>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</si>
  <si>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</si>
  <si>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</si>
  <si>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</si>
  <si>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</si>
  <si>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</si>
  <si>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</si>
  <si>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</si>
  <si>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</si>
  <si>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</si>
  <si>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</si>
  <si>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</si>
  <si>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</si>
  <si>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</si>
  <si>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</si>
  <si>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</si>
  <si>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</si>
  <si>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Tabla 4: Regresión 4</t>
  </si>
  <si>
    <t>-----------------------------------------------</t>
  </si>
  <si>
    <t>==================================</t>
  </si>
  <si>
    <t>Edad^2: Mujer</t>
  </si>
  <si>
    <t>Estadisticas Descriptivas Variables Seleccionadas</t>
  </si>
  <si>
    <t>Statistic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</si>
  <si>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</si>
  <si>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</si>
  <si>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</si>
  <si>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</si>
  <si>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</si>
  <si>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</si>
  <si>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</si>
  <si>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</si>
  <si>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</si>
  <si>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</si>
  <si>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</si>
  <si>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</si>
  <si>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</si>
  <si>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</si>
  <si>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</si>
  <si>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</si>
  <si>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</si>
  <si>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</si>
  <si>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</si>
  <si>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</si>
  <si>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</si>
  <si>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</si>
  <si>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</si>
  <si>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Numero de Individuos</t>
  </si>
  <si>
    <t>Nivel Educativo Medio</t>
  </si>
  <si>
    <t>Tamaño Empresas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</si>
  <si>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</si>
  <si>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</si>
  <si>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</si>
  <si>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</si>
  <si>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</si>
  <si>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</si>
  <si>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</si>
  <si>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</si>
  <si>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</si>
  <si>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</si>
  <si>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</si>
  <si>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</si>
  <si>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</si>
  <si>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</si>
  <si>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</si>
  <si>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</si>
  <si>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</si>
  <si>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lw_hora_Resid</t>
  </si>
  <si>
    <t>(3)</t>
  </si>
  <si>
    <t>(4)</t>
  </si>
  <si>
    <t>-0.122***</t>
  </si>
  <si>
    <t>-0.136***</t>
  </si>
  <si>
    <t>0.046***</t>
  </si>
  <si>
    <t>0.050***</t>
  </si>
  <si>
    <t>Edad2</t>
  </si>
  <si>
    <t>-0.0004***</t>
  </si>
  <si>
    <t>-0.0005***</t>
  </si>
  <si>
    <t>Educ</t>
  </si>
  <si>
    <t>0.238***</t>
  </si>
  <si>
    <t>0.247***</t>
  </si>
  <si>
    <t>exp</t>
  </si>
  <si>
    <t>0.016***</t>
  </si>
  <si>
    <t>exp2</t>
  </si>
  <si>
    <t>-0.0002***</t>
  </si>
  <si>
    <t>Tamaño_empresa</t>
  </si>
  <si>
    <t>0.063***</t>
  </si>
  <si>
    <t>-0.013***</t>
  </si>
  <si>
    <t>-0.014***</t>
  </si>
  <si>
    <t>Constant</t>
  </si>
  <si>
    <t>6.186***</t>
  </si>
  <si>
    <t>9,785           9,785</t>
  </si>
  <si>
    <t>0.372           0.013</t>
  </si>
  <si>
    <t>Nota 2: (1) y (2) con muestra única y (3) y (4) con Bootstrap</t>
  </si>
  <si>
    <t xml:space="preserve">6.139***        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</si>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</sst>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0.058***</v>
          </cell>
        </row>
        <row r="9">
          <cell r="B9">
            <v>-4.0000000000000001E-3</v>
          </cell>
        </row>
        <row r="10">
          <cell r="B10" t="str">
            <v>-0.001***</v>
          </cell>
        </row>
        <row r="11">
          <cell r="B11">
            <v>-5.0000000000000002E-5</v>
          </cell>
        </row>
        <row r="12">
          <cell r="B12" t="str">
            <v>7.429***</v>
          </cell>
        </row>
        <row r="13">
          <cell r="B13">
            <v>-7.0000000000000007E-2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-0.122***</v>
          </cell>
        </row>
        <row r="10">
          <cell r="B10">
            <v>-1.2E-2</v>
          </cell>
        </row>
        <row r="11">
          <cell r="B11" t="str">
            <v>0.046***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-4.0000000000000003E-5</v>
          </cell>
        </row>
        <row r="15">
          <cell r="B15" t="str">
            <v>0.238***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-1E-3</v>
          </cell>
        </row>
        <row r="25">
          <cell r="C25" t="str">
            <v>-0.122***</v>
          </cell>
        </row>
        <row r="26">
          <cell r="C26">
            <v>-1.2E-2</v>
          </cell>
        </row>
        <row r="27">
          <cell r="B27" t="str">
            <v>6.186***</v>
          </cell>
          <cell r="C27">
            <v>0</v>
          </cell>
        </row>
        <row r="28">
          <cell r="B28">
            <v>-7.1999999999999995E-2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0.36099999999999999</v>
          </cell>
          <cell r="C31">
            <v>1.0999999999999999E-2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2150.3969999999999</v>
          </cell>
        </row>
        <row r="3">
          <cell r="A3">
            <v>7.1999999999999995E-2</v>
          </cell>
        </row>
        <row r="4">
          <cell r="A4">
            <v>-1E-3</v>
          </cell>
        </row>
        <row r="5">
          <cell r="A5">
            <v>-0.13600000000000001</v>
          </cell>
        </row>
        <row r="6">
          <cell r="A6">
            <v>1.2999999999999999E-2</v>
          </cell>
        </row>
        <row r="7">
          <cell r="A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-0.136***</v>
          </cell>
        </row>
        <row r="10">
          <cell r="B10">
            <v>-1.2E-2</v>
          </cell>
        </row>
        <row r="11">
          <cell r="B11" t="str">
            <v>0.050***</v>
          </cell>
        </row>
        <row r="12">
          <cell r="B12">
            <v>-3.0000000000000001E-3</v>
          </cell>
        </row>
        <row r="13">
          <cell r="B13" t="str">
            <v>-0.0005***</v>
          </cell>
        </row>
        <row r="14">
          <cell r="B14">
            <v>-4.0000000000000003E-5</v>
          </cell>
        </row>
        <row r="15">
          <cell r="B15" t="str">
            <v>0.247***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-0.014***</v>
          </cell>
        </row>
        <row r="24">
          <cell r="B24">
            <v>-1E-3</v>
          </cell>
        </row>
        <row r="25">
          <cell r="C25" t="str">
            <v>-0.136***</v>
          </cell>
        </row>
        <row r="26">
          <cell r="C26">
            <v>-1.2E-2</v>
          </cell>
        </row>
        <row r="27">
          <cell r="B27" t="str">
            <v>6.139***</v>
          </cell>
          <cell r="C27">
            <v>0</v>
          </cell>
        </row>
        <row r="28">
          <cell r="B28">
            <v>-7.0999999999999994E-2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0.372</v>
          </cell>
          <cell r="C31">
            <v>1.2999999999999999E-2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0.056***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-0.115</v>
          </cell>
        </row>
        <row r="13">
          <cell r="B13">
            <v>-0.14299999999999999</v>
          </cell>
        </row>
        <row r="14">
          <cell r="B14">
            <v>0.01</v>
          </cell>
        </row>
        <row r="15">
          <cell r="B15">
            <v>-8.0000000000000002E-3</v>
          </cell>
        </row>
        <row r="16">
          <cell r="B16" t="str">
            <v>-0.0002**</v>
          </cell>
        </row>
        <row r="17">
          <cell r="B17">
            <v>-1E-4</v>
          </cell>
        </row>
        <row r="18">
          <cell r="B18" t="str">
            <v>7.449***</v>
          </cell>
        </row>
        <row r="19">
          <cell r="B19">
            <v>-0.10100000000000001</v>
          </cell>
        </row>
        <row r="21">
          <cell r="B21">
            <v>9785</v>
          </cell>
        </row>
        <row r="22">
          <cell r="B22">
            <v>0.04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-0.047***</v>
          </cell>
        </row>
        <row r="9">
          <cell r="B9">
            <v>-1.4999999999999999E-2</v>
          </cell>
        </row>
        <row r="10">
          <cell r="B10" t="str">
            <v>8.648***</v>
          </cell>
        </row>
        <row r="11">
          <cell r="B11">
            <v>-0.01</v>
          </cell>
        </row>
        <row r="13">
          <cell r="B13">
            <v>9785</v>
          </cell>
        </row>
        <row r="14">
          <cell r="B14">
            <v>1E-3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I31"/>
  <sheetViews>
    <sheetView showGridLines="0" topLeftCell="A7" zoomScaleNormal="100" workbookViewId="0">
      <selection activeCell="I11" sqref="I11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9" s="1" customFormat="1" x14ac:dyDescent="0.25">
      <c r="A1" s="30" t="s">
        <v>9</v>
      </c>
      <c r="B1" s="30"/>
    </row>
    <row r="2" spans="1:9" x14ac:dyDescent="0.25">
      <c r="A2" s="31" t="s">
        <v>0</v>
      </c>
      <c r="B2" s="31"/>
    </row>
    <row r="3" spans="1:9" ht="30.75" customHeight="1" x14ac:dyDescent="0.25">
      <c r="B3" s="2" t="s">
        <v>6</v>
      </c>
    </row>
    <row r="4" spans="1:9" x14ac:dyDescent="0.25">
      <c r="A4" s="32" t="s">
        <v>7</v>
      </c>
      <c r="B4" s="31"/>
    </row>
    <row r="5" spans="1:9" x14ac:dyDescent="0.25">
      <c r="B5" s="3" t="s">
        <v>1</v>
      </c>
    </row>
    <row r="6" spans="1:9" x14ac:dyDescent="0.25">
      <c r="A6" s="32" t="s">
        <v>7</v>
      </c>
      <c r="B6" s="31"/>
    </row>
    <row r="7" spans="1:9" x14ac:dyDescent="0.25">
      <c r="A7" t="s">
        <v>10</v>
      </c>
      <c r="B7" s="5" t="str">
        <f>+[1]Sheet1!B8</f>
        <v>0.143***</v>
      </c>
      <c r="E7">
        <v>0.14299999999999999</v>
      </c>
      <c r="F7">
        <f>+EXP(E7)-1</f>
        <v>0.15372980166601047</v>
      </c>
      <c r="G7">
        <f>+F7*100</f>
        <v>15.372980166601046</v>
      </c>
      <c r="H7">
        <v>7984.26</v>
      </c>
      <c r="I7">
        <f>+G7/H7*100</f>
        <v>0.19254107665082357</v>
      </c>
    </row>
    <row r="8" spans="1:9" x14ac:dyDescent="0.25">
      <c r="B8" s="5">
        <f>+[1]Sheet1!B9</f>
        <v>-6.0000000000000001E-3</v>
      </c>
    </row>
    <row r="9" spans="1:9" x14ac:dyDescent="0.25">
      <c r="A9" t="s">
        <v>11</v>
      </c>
      <c r="B9" s="5" t="str">
        <f>+[1]Sheet1!B10</f>
        <v>0.013***</v>
      </c>
    </row>
    <row r="10" spans="1:9" x14ac:dyDescent="0.25">
      <c r="B10" s="5">
        <f>+[1]Sheet1!B11</f>
        <v>-1E-3</v>
      </c>
    </row>
    <row r="11" spans="1:9" x14ac:dyDescent="0.25">
      <c r="A11" t="s">
        <v>12</v>
      </c>
      <c r="B11" s="5" t="str">
        <f>+[1]Sheet1!B12</f>
        <v>-0.0002***</v>
      </c>
    </row>
    <row r="12" spans="1:9" x14ac:dyDescent="0.25">
      <c r="B12" s="5">
        <f>+[1]Sheet1!B13</f>
        <v>-2.0000000000000002E-5</v>
      </c>
    </row>
    <row r="13" spans="1:9" x14ac:dyDescent="0.25">
      <c r="A13" t="s">
        <v>2</v>
      </c>
      <c r="B13" s="5" t="str">
        <f>+[1]Sheet1!B14</f>
        <v>0.132***</v>
      </c>
    </row>
    <row r="14" spans="1:9" x14ac:dyDescent="0.25">
      <c r="B14" s="5">
        <f>+[1]Sheet1!B15</f>
        <v>-1.0999999999999999E-2</v>
      </c>
    </row>
    <row r="15" spans="1:9" x14ac:dyDescent="0.25">
      <c r="A15" t="s">
        <v>3</v>
      </c>
      <c r="B15" s="5" t="str">
        <f>+[1]Sheet1!B16</f>
        <v>0.008***</v>
      </c>
    </row>
    <row r="16" spans="1:9" x14ac:dyDescent="0.25">
      <c r="B16" s="5">
        <f>+[1]Sheet1!B17</f>
        <v>-1E-3</v>
      </c>
    </row>
    <row r="17" spans="1:2" x14ac:dyDescent="0.25">
      <c r="A17" t="s">
        <v>13</v>
      </c>
      <c r="B17" s="5" t="str">
        <f>+[1]Sheet1!B18</f>
        <v>-0.012***</v>
      </c>
    </row>
    <row r="18" spans="1:2" x14ac:dyDescent="0.25">
      <c r="B18" s="5">
        <f>+[1]Sheet1!B19</f>
        <v>-5.0000000000000001E-4</v>
      </c>
    </row>
    <row r="19" spans="1:2" x14ac:dyDescent="0.25">
      <c r="A19" t="s">
        <v>14</v>
      </c>
      <c r="B19" s="5" t="str">
        <f>+[1]Sheet1!B20</f>
        <v>0.054***</v>
      </c>
    </row>
    <row r="20" spans="1:2" x14ac:dyDescent="0.25">
      <c r="B20" s="5">
        <f>+[1]Sheet1!B21</f>
        <v>-2E-3</v>
      </c>
    </row>
    <row r="21" spans="1:2" x14ac:dyDescent="0.25">
      <c r="A21" t="s">
        <v>4</v>
      </c>
      <c r="B21" s="5" t="str">
        <f>+[1]Sheet1!B22</f>
        <v>0.165***</v>
      </c>
    </row>
    <row r="22" spans="1:2" x14ac:dyDescent="0.25">
      <c r="B22" s="5">
        <f>+[1]Sheet1!B23</f>
        <v>-1.6E-2</v>
      </c>
    </row>
    <row r="23" spans="1:2" x14ac:dyDescent="0.25">
      <c r="A23" t="s">
        <v>5</v>
      </c>
      <c r="B23" s="5" t="str">
        <f>+[1]Sheet1!B24</f>
        <v>0.282***</v>
      </c>
    </row>
    <row r="24" spans="1:2" x14ac:dyDescent="0.25">
      <c r="B24" s="5">
        <f>+[1]Sheet1!B25</f>
        <v>-6.0000000000000001E-3</v>
      </c>
    </row>
    <row r="25" spans="1:2" x14ac:dyDescent="0.25">
      <c r="A25" t="s">
        <v>15</v>
      </c>
      <c r="B25" s="5" t="str">
        <f>+[1]Sheet1!B26</f>
        <v>6.667***</v>
      </c>
    </row>
    <row r="26" spans="1:2" x14ac:dyDescent="0.25">
      <c r="B26" s="5">
        <f>+[1]Sheet1!B27</f>
        <v>-4.9000000000000002E-2</v>
      </c>
    </row>
    <row r="27" spans="1:2" x14ac:dyDescent="0.25">
      <c r="A27" s="32" t="s">
        <v>8</v>
      </c>
      <c r="B27" s="32"/>
    </row>
    <row r="28" spans="1:2" x14ac:dyDescent="0.25">
      <c r="A28" t="s">
        <v>16</v>
      </c>
      <c r="B28" s="4">
        <v>9785</v>
      </c>
    </row>
    <row r="29" spans="1:2" ht="17.25" x14ac:dyDescent="0.25">
      <c r="A29" t="s">
        <v>17</v>
      </c>
      <c r="B29" s="3">
        <v>0.47899999999999998</v>
      </c>
    </row>
    <row r="30" spans="1:2" x14ac:dyDescent="0.25">
      <c r="A30" s="31" t="s">
        <v>0</v>
      </c>
      <c r="B30" s="31"/>
    </row>
    <row r="31" spans="1:2" x14ac:dyDescent="0.25">
      <c r="A31" s="29" t="s">
        <v>18</v>
      </c>
      <c r="B31" s="29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B15"/>
  <sheetViews>
    <sheetView showGridLines="0" zoomScaleNormal="100" workbookViewId="0">
      <selection activeCell="D11" sqref="D11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25" customFormat="1" x14ac:dyDescent="0.25">
      <c r="A1" s="30" t="s">
        <v>81</v>
      </c>
      <c r="B1" s="30"/>
    </row>
    <row r="2" spans="1:2" x14ac:dyDescent="0.25">
      <c r="A2" s="31" t="s">
        <v>0</v>
      </c>
      <c r="B2" s="31"/>
    </row>
    <row r="3" spans="1:2" ht="30.75" customHeight="1" x14ac:dyDescent="0.25">
      <c r="B3" s="26" t="s">
        <v>6</v>
      </c>
    </row>
    <row r="4" spans="1:2" x14ac:dyDescent="0.25">
      <c r="A4" s="32" t="s">
        <v>7</v>
      </c>
      <c r="B4" s="31"/>
    </row>
    <row r="5" spans="1:2" x14ac:dyDescent="0.25">
      <c r="B5" s="3" t="s">
        <v>1</v>
      </c>
    </row>
    <row r="6" spans="1:2" x14ac:dyDescent="0.25">
      <c r="A6" s="32" t="s">
        <v>7</v>
      </c>
      <c r="B6" s="31"/>
    </row>
    <row r="7" spans="1:2" x14ac:dyDescent="0.25">
      <c r="A7" t="s">
        <v>24</v>
      </c>
      <c r="B7" s="5" t="str">
        <f>+[9]Sheet1!B8</f>
        <v>-0.047***</v>
      </c>
    </row>
    <row r="8" spans="1:2" x14ac:dyDescent="0.25">
      <c r="B8" s="5">
        <f>+[9]Sheet1!B9</f>
        <v>-1.4999999999999999E-2</v>
      </c>
    </row>
    <row r="9" spans="1:2" x14ac:dyDescent="0.25">
      <c r="A9" t="s">
        <v>15</v>
      </c>
      <c r="B9" s="5" t="str">
        <f>+[9]Sheet1!B10</f>
        <v>8.648***</v>
      </c>
    </row>
    <row r="10" spans="1:2" x14ac:dyDescent="0.25">
      <c r="B10" s="5">
        <f>+[9]Sheet1!B11</f>
        <v>-0.01</v>
      </c>
    </row>
    <row r="11" spans="1:2" x14ac:dyDescent="0.25">
      <c r="A11" s="32" t="s">
        <v>8</v>
      </c>
      <c r="B11" s="32"/>
    </row>
    <row r="12" spans="1:2" x14ac:dyDescent="0.25">
      <c r="A12" t="s">
        <v>16</v>
      </c>
      <c r="B12" s="4">
        <f>+[9]Sheet1!B13</f>
        <v>9785</v>
      </c>
    </row>
    <row r="13" spans="1:2" ht="17.25" x14ac:dyDescent="0.25">
      <c r="A13" t="s">
        <v>17</v>
      </c>
      <c r="B13" s="23">
        <f>+[9]Sheet1!B14</f>
        <v>1E-3</v>
      </c>
    </row>
    <row r="14" spans="1:2" x14ac:dyDescent="0.25">
      <c r="A14" s="31" t="s">
        <v>0</v>
      </c>
      <c r="B14" s="31"/>
    </row>
    <row r="15" spans="1:2" x14ac:dyDescent="0.25">
      <c r="A15" s="29" t="s">
        <v>18</v>
      </c>
      <c r="B15" s="29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E34"/>
  <sheetViews>
    <sheetView showGridLines="0" tabSelected="1" topLeftCell="A4" zoomScale="85" zoomScaleNormal="85" workbookViewId="0">
      <selection activeCell="K14" sqref="K14"/>
    </sheetView>
  </sheetViews>
  <sheetFormatPr baseColWidth="10" defaultColWidth="9.140625" defaultRowHeight="15" x14ac:dyDescent="0.25"/>
  <cols>
    <col min="1" max="1" width="18.28515625" customWidth="1"/>
    <col min="3" max="3" width="14" customWidth="1"/>
    <col min="4" max="4" width="14.85546875" bestFit="1" customWidth="1"/>
    <col min="5" max="5" width="14.5703125" customWidth="1"/>
  </cols>
  <sheetData>
    <row r="1" spans="1:5" s="27" customFormat="1" x14ac:dyDescent="0.25">
      <c r="A1" s="27" t="s">
        <v>82</v>
      </c>
    </row>
    <row r="3" spans="1:5" x14ac:dyDescent="0.25">
      <c r="A3" s="32" t="s">
        <v>113</v>
      </c>
      <c r="B3" s="31"/>
      <c r="C3" s="31"/>
      <c r="D3" s="31"/>
      <c r="E3" s="31"/>
    </row>
    <row r="4" spans="1:5" x14ac:dyDescent="0.25">
      <c r="B4" s="31" t="s">
        <v>6</v>
      </c>
      <c r="C4" s="31"/>
      <c r="D4" s="31"/>
      <c r="E4" s="31"/>
    </row>
    <row r="5" spans="1:5" x14ac:dyDescent="0.25">
      <c r="B5" s="32" t="s">
        <v>115</v>
      </c>
      <c r="C5" s="31"/>
      <c r="D5" s="31"/>
      <c r="E5" s="31"/>
    </row>
    <row r="6" spans="1:5" x14ac:dyDescent="0.25">
      <c r="B6" s="28" t="s">
        <v>1</v>
      </c>
      <c r="C6" s="28" t="s">
        <v>83</v>
      </c>
      <c r="D6" s="28" t="s">
        <v>1</v>
      </c>
      <c r="E6" s="28" t="s">
        <v>83</v>
      </c>
    </row>
    <row r="7" spans="1:5" x14ac:dyDescent="0.25">
      <c r="B7" s="6" t="s">
        <v>26</v>
      </c>
      <c r="C7" s="6" t="s">
        <v>27</v>
      </c>
      <c r="D7" s="6" t="s">
        <v>84</v>
      </c>
      <c r="E7" s="6" t="s">
        <v>85</v>
      </c>
    </row>
    <row r="8" spans="1:5" x14ac:dyDescent="0.25">
      <c r="A8" s="32" t="s">
        <v>114</v>
      </c>
      <c r="B8" s="31"/>
      <c r="C8" s="31"/>
      <c r="D8" s="31"/>
      <c r="E8" s="31"/>
    </row>
    <row r="9" spans="1:5" x14ac:dyDescent="0.25">
      <c r="A9" t="s">
        <v>24</v>
      </c>
      <c r="B9" s="3" t="s">
        <v>86</v>
      </c>
      <c r="C9" s="3"/>
      <c r="D9" s="3" t="s">
        <v>87</v>
      </c>
      <c r="E9" s="3"/>
    </row>
    <row r="10" spans="1:5" x14ac:dyDescent="0.25">
      <c r="B10" s="3">
        <v>-1.2E-2</v>
      </c>
      <c r="C10" s="3"/>
      <c r="D10" s="3">
        <v>-1.2E-2</v>
      </c>
      <c r="E10" s="3"/>
    </row>
    <row r="11" spans="1:5" x14ac:dyDescent="0.25">
      <c r="A11" t="s">
        <v>3</v>
      </c>
      <c r="B11" s="3" t="s">
        <v>88</v>
      </c>
      <c r="C11" s="3"/>
      <c r="D11" s="3" t="s">
        <v>89</v>
      </c>
      <c r="E11" s="3"/>
    </row>
    <row r="12" spans="1:5" x14ac:dyDescent="0.25">
      <c r="B12" s="3">
        <v>-3.0000000000000001E-3</v>
      </c>
      <c r="C12" s="3"/>
      <c r="D12" s="3">
        <v>-3.0000000000000001E-3</v>
      </c>
      <c r="E12" s="3"/>
    </row>
    <row r="13" spans="1:5" x14ac:dyDescent="0.25">
      <c r="A13" t="s">
        <v>90</v>
      </c>
      <c r="B13" s="3" t="s">
        <v>91</v>
      </c>
      <c r="C13" s="3"/>
      <c r="D13" s="3" t="s">
        <v>92</v>
      </c>
      <c r="E13" s="3"/>
    </row>
    <row r="14" spans="1:5" x14ac:dyDescent="0.25">
      <c r="B14" s="3">
        <v>-4.0000000000000003E-5</v>
      </c>
      <c r="C14" s="3"/>
      <c r="D14" s="3">
        <v>-4.0000000000000003E-5</v>
      </c>
      <c r="E14" s="3"/>
    </row>
    <row r="15" spans="1:5" x14ac:dyDescent="0.25">
      <c r="A15" t="s">
        <v>93</v>
      </c>
      <c r="B15" s="3" t="s">
        <v>94</v>
      </c>
      <c r="C15" s="3"/>
      <c r="D15" s="3" t="s">
        <v>95</v>
      </c>
      <c r="E15" s="3"/>
    </row>
    <row r="16" spans="1:5" x14ac:dyDescent="0.25">
      <c r="B16" s="3">
        <v>-6.0000000000000001E-3</v>
      </c>
      <c r="C16" s="3"/>
      <c r="D16" s="3">
        <v>-6.0000000000000001E-3</v>
      </c>
      <c r="E16" s="3"/>
    </row>
    <row r="17" spans="1:5" x14ac:dyDescent="0.25">
      <c r="A17" t="s">
        <v>96</v>
      </c>
      <c r="B17" s="3" t="s">
        <v>97</v>
      </c>
      <c r="C17" s="3"/>
      <c r="D17" s="3" t="s">
        <v>97</v>
      </c>
      <c r="E17" s="3"/>
    </row>
    <row r="18" spans="1:5" x14ac:dyDescent="0.25">
      <c r="B18" s="3">
        <v>-1E-3</v>
      </c>
      <c r="C18" s="3"/>
      <c r="D18" s="3">
        <v>-1E-3</v>
      </c>
      <c r="E18" s="3"/>
    </row>
    <row r="19" spans="1:5" x14ac:dyDescent="0.25">
      <c r="A19" t="s">
        <v>98</v>
      </c>
      <c r="B19" s="3" t="s">
        <v>99</v>
      </c>
      <c r="C19" s="3"/>
      <c r="D19" s="3" t="s">
        <v>99</v>
      </c>
      <c r="E19" s="3"/>
    </row>
    <row r="20" spans="1:5" x14ac:dyDescent="0.25">
      <c r="B20" s="3">
        <v>-2.0000000000000002E-5</v>
      </c>
      <c r="C20" s="3"/>
      <c r="D20" s="3">
        <v>-2.0000000000000002E-5</v>
      </c>
      <c r="E20" s="3"/>
    </row>
    <row r="21" spans="1:5" x14ac:dyDescent="0.25">
      <c r="A21" t="s">
        <v>100</v>
      </c>
      <c r="B21" s="3" t="s">
        <v>101</v>
      </c>
      <c r="C21" s="3"/>
      <c r="D21" s="3" t="s">
        <v>101</v>
      </c>
      <c r="E21" s="3"/>
    </row>
    <row r="22" spans="1:5" x14ac:dyDescent="0.25">
      <c r="B22" s="3">
        <v>-2E-3</v>
      </c>
      <c r="C22" s="3"/>
      <c r="D22" s="3">
        <v>-2E-3</v>
      </c>
      <c r="E22" s="3"/>
    </row>
    <row r="23" spans="1:5" x14ac:dyDescent="0.25">
      <c r="A23" t="s">
        <v>42</v>
      </c>
      <c r="B23" s="3" t="s">
        <v>102</v>
      </c>
      <c r="C23" s="3"/>
      <c r="D23" s="3" t="s">
        <v>103</v>
      </c>
      <c r="E23" s="3"/>
    </row>
    <row r="24" spans="1:5" x14ac:dyDescent="0.25">
      <c r="B24" s="3">
        <v>-1E-3</v>
      </c>
      <c r="C24" s="3"/>
      <c r="D24" s="3">
        <v>-1E-3</v>
      </c>
      <c r="E24" s="3"/>
    </row>
    <row r="25" spans="1:5" x14ac:dyDescent="0.25">
      <c r="A25" t="s">
        <v>25</v>
      </c>
      <c r="B25" s="3"/>
      <c r="C25" s="8" t="s">
        <v>86</v>
      </c>
      <c r="D25" s="3"/>
      <c r="E25" s="8" t="s">
        <v>87</v>
      </c>
    </row>
    <row r="26" spans="1:5" x14ac:dyDescent="0.25">
      <c r="B26" s="3"/>
      <c r="C26" s="8">
        <v>-1.2E-2</v>
      </c>
      <c r="D26" s="3"/>
      <c r="E26" s="8">
        <v>-1.2E-2</v>
      </c>
    </row>
    <row r="27" spans="1:5" x14ac:dyDescent="0.25">
      <c r="A27" t="s">
        <v>104</v>
      </c>
      <c r="B27" s="3" t="s">
        <v>105</v>
      </c>
      <c r="C27" s="8">
        <v>0</v>
      </c>
      <c r="D27" s="3" t="s">
        <v>109</v>
      </c>
      <c r="E27" s="8">
        <v>0</v>
      </c>
    </row>
    <row r="28" spans="1:5" x14ac:dyDescent="0.25">
      <c r="B28" s="3">
        <v>-7.1999999999999995E-2</v>
      </c>
      <c r="C28" s="8">
        <v>-6.0000000000000001E-3</v>
      </c>
      <c r="D28" s="3">
        <v>-7.0999999999999994E-2</v>
      </c>
      <c r="E28" s="8">
        <v>-6.0000000000000001E-3</v>
      </c>
    </row>
    <row r="29" spans="1:5" x14ac:dyDescent="0.25">
      <c r="A29" s="32" t="s">
        <v>110</v>
      </c>
      <c r="B29" s="31"/>
      <c r="C29" s="31"/>
      <c r="D29" s="31"/>
      <c r="E29" s="31"/>
    </row>
    <row r="30" spans="1:5" x14ac:dyDescent="0.25">
      <c r="A30" t="s">
        <v>16</v>
      </c>
      <c r="B30" s="38">
        <v>9785</v>
      </c>
      <c r="C30" s="38">
        <v>9785</v>
      </c>
      <c r="D30" t="s">
        <v>106</v>
      </c>
    </row>
    <row r="31" spans="1:5" ht="17.25" x14ac:dyDescent="0.25">
      <c r="A31" t="s">
        <v>17</v>
      </c>
      <c r="B31">
        <v>0.36099999999999999</v>
      </c>
      <c r="C31">
        <v>1.0999999999999999E-2</v>
      </c>
      <c r="D31" t="s">
        <v>107</v>
      </c>
    </row>
    <row r="32" spans="1:5" x14ac:dyDescent="0.25">
      <c r="A32" s="32" t="s">
        <v>111</v>
      </c>
      <c r="B32" s="31"/>
      <c r="C32" s="31"/>
      <c r="D32" s="31"/>
      <c r="E32" s="31"/>
    </row>
    <row r="33" spans="1:5" x14ac:dyDescent="0.25">
      <c r="A33" s="29" t="s">
        <v>112</v>
      </c>
      <c r="B33" s="29"/>
      <c r="C33" s="29"/>
      <c r="D33" s="29"/>
      <c r="E33" s="29"/>
    </row>
    <row r="34" spans="1:5" x14ac:dyDescent="0.25">
      <c r="A34" s="39" t="s">
        <v>108</v>
      </c>
      <c r="B34" s="39"/>
      <c r="C34" s="39"/>
      <c r="D34" s="39"/>
      <c r="E34" s="39"/>
    </row>
  </sheetData>
  <mergeCells count="8">
    <mergeCell ref="A3:E3"/>
    <mergeCell ref="B4:E4"/>
    <mergeCell ref="A29:E29"/>
    <mergeCell ref="A32:E32"/>
    <mergeCell ref="A34:E34"/>
    <mergeCell ref="B5:E5"/>
    <mergeCell ref="A8:E8"/>
    <mergeCell ref="A33:E33"/>
  </mergeCells>
  <pageMargins left="0.7" right="0.7" top="0.75" bottom="0.75" header="0.3" footer="0.3"/>
  <ignoredErrors>
    <ignoredError sqref="B7: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0" t="s">
        <v>20</v>
      </c>
      <c r="B1" s="30"/>
    </row>
    <row r="2" spans="1:2" x14ac:dyDescent="0.25">
      <c r="A2" s="31" t="s">
        <v>0</v>
      </c>
      <c r="B2" s="31"/>
    </row>
    <row r="3" spans="1:2" ht="30.75" customHeight="1" x14ac:dyDescent="0.25">
      <c r="B3" s="2" t="s">
        <v>19</v>
      </c>
    </row>
    <row r="4" spans="1:2" x14ac:dyDescent="0.25">
      <c r="A4" s="32" t="s">
        <v>7</v>
      </c>
      <c r="B4" s="31"/>
    </row>
    <row r="5" spans="1:2" x14ac:dyDescent="0.25">
      <c r="B5" s="3" t="s">
        <v>1</v>
      </c>
    </row>
    <row r="6" spans="1:2" x14ac:dyDescent="0.25">
      <c r="A6" s="32" t="s">
        <v>7</v>
      </c>
      <c r="B6" s="31"/>
    </row>
    <row r="7" spans="1:2" x14ac:dyDescent="0.25">
      <c r="A7" t="s">
        <v>10</v>
      </c>
      <c r="B7" s="8">
        <f>+[2]Sheet1!A2</f>
        <v>982.78499999999997</v>
      </c>
    </row>
    <row r="8" spans="1:2" x14ac:dyDescent="0.25">
      <c r="A8" t="s">
        <v>11</v>
      </c>
      <c r="B8" s="8">
        <f>+[2]Sheet1!A3</f>
        <v>0.193</v>
      </c>
    </row>
    <row r="9" spans="1:2" x14ac:dyDescent="0.25">
      <c r="A9" t="s">
        <v>12</v>
      </c>
      <c r="B9" s="8">
        <f>+[2]Sheet1!A4</f>
        <v>1.6E-2</v>
      </c>
    </row>
    <row r="10" spans="1:2" x14ac:dyDescent="0.25">
      <c r="A10" t="s">
        <v>2</v>
      </c>
      <c r="B10" s="8">
        <f>+[2]Sheet1!A5</f>
        <v>0</v>
      </c>
    </row>
    <row r="11" spans="1:2" x14ac:dyDescent="0.25">
      <c r="A11" t="s">
        <v>3</v>
      </c>
      <c r="B11" s="8">
        <f>+[2]Sheet1!A6</f>
        <v>0.17599999999999999</v>
      </c>
    </row>
    <row r="12" spans="1:2" x14ac:dyDescent="0.25">
      <c r="A12" t="s">
        <v>13</v>
      </c>
      <c r="B12" s="8">
        <f>+[2]Sheet1!A7</f>
        <v>0.01</v>
      </c>
    </row>
    <row r="13" spans="1:2" x14ac:dyDescent="0.25">
      <c r="A13" t="s">
        <v>14</v>
      </c>
      <c r="B13" s="8">
        <f>+[2]Sheet1!A8</f>
        <v>-1.4999999999999999E-2</v>
      </c>
    </row>
    <row r="14" spans="1:2" x14ac:dyDescent="0.25">
      <c r="A14" t="s">
        <v>4</v>
      </c>
      <c r="B14" s="8">
        <f>+[2]Sheet1!A9</f>
        <v>6.9000000000000006E-2</v>
      </c>
    </row>
    <row r="15" spans="1:2" x14ac:dyDescent="0.25">
      <c r="A15" t="s">
        <v>5</v>
      </c>
      <c r="B15" s="8">
        <f>+[2]Sheet1!A10</f>
        <v>0.22500000000000001</v>
      </c>
    </row>
    <row r="16" spans="1:2" x14ac:dyDescent="0.25">
      <c r="A16" t="s">
        <v>15</v>
      </c>
      <c r="B16" s="8">
        <f>+[2]Sheet1!A11</f>
        <v>0.40799999999999997</v>
      </c>
    </row>
    <row r="17" spans="1:2" x14ac:dyDescent="0.25">
      <c r="A17" s="32" t="s">
        <v>8</v>
      </c>
      <c r="B17" s="32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zoomScaleNormal="100" workbookViewId="0">
      <selection activeCell="A20" sqref="A20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30" t="s">
        <v>22</v>
      </c>
      <c r="B1" s="30"/>
    </row>
    <row r="2" spans="1:2" x14ac:dyDescent="0.25">
      <c r="A2" s="31" t="s">
        <v>0</v>
      </c>
      <c r="B2" s="31"/>
    </row>
    <row r="3" spans="1:2" ht="30.75" customHeight="1" x14ac:dyDescent="0.25">
      <c r="B3" s="2" t="s">
        <v>6</v>
      </c>
    </row>
    <row r="4" spans="1:2" x14ac:dyDescent="0.25">
      <c r="A4" s="32" t="s">
        <v>7</v>
      </c>
      <c r="B4" s="31"/>
    </row>
    <row r="5" spans="1:2" x14ac:dyDescent="0.25">
      <c r="B5" s="3" t="s">
        <v>1</v>
      </c>
    </row>
    <row r="6" spans="1:2" x14ac:dyDescent="0.25">
      <c r="A6" s="32" t="s">
        <v>7</v>
      </c>
      <c r="B6" s="31"/>
    </row>
    <row r="7" spans="1:2" x14ac:dyDescent="0.25">
      <c r="A7" t="s">
        <v>3</v>
      </c>
      <c r="B7" s="5" t="str">
        <f>+[3]Sheet1!B8</f>
        <v>0.058***</v>
      </c>
    </row>
    <row r="8" spans="1:2" x14ac:dyDescent="0.25">
      <c r="B8" s="5">
        <f>+[3]Sheet1!B9</f>
        <v>-4.0000000000000001E-3</v>
      </c>
    </row>
    <row r="9" spans="1:2" x14ac:dyDescent="0.25">
      <c r="A9" t="s">
        <v>21</v>
      </c>
      <c r="B9" s="5" t="str">
        <f>+[3]Sheet1!B10</f>
        <v>-0.001***</v>
      </c>
    </row>
    <row r="10" spans="1:2" x14ac:dyDescent="0.25">
      <c r="B10" s="5">
        <f>+[3]Sheet1!B11</f>
        <v>-5.0000000000000002E-5</v>
      </c>
    </row>
    <row r="11" spans="1:2" x14ac:dyDescent="0.25">
      <c r="A11" t="s">
        <v>15</v>
      </c>
      <c r="B11" s="5" t="str">
        <f>+[3]Sheet1!B12</f>
        <v>7.429***</v>
      </c>
    </row>
    <row r="12" spans="1:2" x14ac:dyDescent="0.25">
      <c r="B12" s="5">
        <f>+[3]Sheet1!B13</f>
        <v>-7.0000000000000007E-2</v>
      </c>
    </row>
    <row r="13" spans="1:2" x14ac:dyDescent="0.25">
      <c r="A13" s="32" t="s">
        <v>8</v>
      </c>
      <c r="B13" s="32"/>
    </row>
    <row r="14" spans="1:2" x14ac:dyDescent="0.25">
      <c r="A14" t="s">
        <v>16</v>
      </c>
      <c r="B14" s="4">
        <v>9785</v>
      </c>
    </row>
    <row r="15" spans="1:2" ht="17.25" x14ac:dyDescent="0.25">
      <c r="A15" t="s">
        <v>17</v>
      </c>
      <c r="B15" s="3">
        <v>0.03</v>
      </c>
    </row>
    <row r="16" spans="1:2" x14ac:dyDescent="0.25">
      <c r="A16" s="31" t="s">
        <v>0</v>
      </c>
      <c r="B16" s="31"/>
    </row>
    <row r="17" spans="1:2" x14ac:dyDescent="0.25">
      <c r="A17" s="29" t="s">
        <v>18</v>
      </c>
      <c r="B17" s="29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zoomScaleNormal="100" workbookViewId="0">
      <selection activeCell="E14" sqref="E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0" t="s">
        <v>20</v>
      </c>
      <c r="B1" s="30"/>
    </row>
    <row r="2" spans="1:2" x14ac:dyDescent="0.25">
      <c r="A2" s="31" t="s">
        <v>0</v>
      </c>
      <c r="B2" s="31"/>
    </row>
    <row r="3" spans="1:2" ht="30.75" customHeight="1" x14ac:dyDescent="0.25">
      <c r="B3" s="2" t="s">
        <v>19</v>
      </c>
    </row>
    <row r="4" spans="1:2" x14ac:dyDescent="0.25">
      <c r="A4" s="32" t="s">
        <v>7</v>
      </c>
      <c r="B4" s="31"/>
    </row>
    <row r="5" spans="1:2" x14ac:dyDescent="0.25">
      <c r="B5" s="3" t="s">
        <v>1</v>
      </c>
    </row>
    <row r="6" spans="1:2" x14ac:dyDescent="0.25">
      <c r="A6" s="32" t="s">
        <v>7</v>
      </c>
      <c r="B6" s="31"/>
    </row>
    <row r="7" spans="1:2" x14ac:dyDescent="0.25">
      <c r="A7" t="s">
        <v>3</v>
      </c>
      <c r="B7" s="5">
        <f>+[4]Sheet1!$A$3</f>
        <v>7.4999999999999997E-2</v>
      </c>
    </row>
    <row r="8" spans="1:2" x14ac:dyDescent="0.25">
      <c r="A8" t="s">
        <v>21</v>
      </c>
      <c r="B8" s="5">
        <f>+[4]Sheet1!$A$4</f>
        <v>-1E-3</v>
      </c>
    </row>
    <row r="9" spans="1:2" x14ac:dyDescent="0.25">
      <c r="A9" t="s">
        <v>15</v>
      </c>
      <c r="B9" s="5">
        <f>+[4]Sheet1!$A$2</f>
        <v>2108.8380000000002</v>
      </c>
    </row>
    <row r="10" spans="1:2" x14ac:dyDescent="0.25">
      <c r="A10" s="32" t="s">
        <v>8</v>
      </c>
      <c r="B10" s="32"/>
    </row>
    <row r="14" spans="1:2" x14ac:dyDescent="0.25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C32"/>
  <sheetViews>
    <sheetView showGridLines="0" zoomScaleNormal="100" workbookViewId="0">
      <selection activeCell="C26" sqref="C26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3" s="1" customFormat="1" x14ac:dyDescent="0.25">
      <c r="A1" s="30" t="s">
        <v>23</v>
      </c>
      <c r="B1" s="30"/>
      <c r="C1" s="30"/>
    </row>
    <row r="2" spans="1:3" x14ac:dyDescent="0.25">
      <c r="A2" s="31" t="s">
        <v>0</v>
      </c>
      <c r="B2" s="31"/>
      <c r="C2" s="31"/>
    </row>
    <row r="3" spans="1:3" ht="21.75" customHeight="1" x14ac:dyDescent="0.25">
      <c r="B3" s="33" t="s">
        <v>6</v>
      </c>
      <c r="C3" s="33"/>
    </row>
    <row r="4" spans="1:3" x14ac:dyDescent="0.25">
      <c r="A4" s="34" t="s">
        <v>30</v>
      </c>
      <c r="B4" s="34"/>
      <c r="C4" s="34"/>
    </row>
    <row r="5" spans="1:3" x14ac:dyDescent="0.25">
      <c r="B5" s="3" t="s">
        <v>1</v>
      </c>
      <c r="C5" s="3" t="s">
        <v>1</v>
      </c>
    </row>
    <row r="6" spans="1:3" x14ac:dyDescent="0.25">
      <c r="B6" s="6" t="s">
        <v>26</v>
      </c>
      <c r="C6" s="6" t="s">
        <v>27</v>
      </c>
    </row>
    <row r="7" spans="1:3" x14ac:dyDescent="0.25">
      <c r="A7" s="7" t="s">
        <v>29</v>
      </c>
      <c r="B7"/>
      <c r="C7"/>
    </row>
    <row r="8" spans="1:3" x14ac:dyDescent="0.25">
      <c r="A8" t="s">
        <v>24</v>
      </c>
      <c r="B8" s="5" t="str">
        <f>+[5]Sheet1!B9</f>
        <v>-0.122***</v>
      </c>
      <c r="C8" s="5"/>
    </row>
    <row r="9" spans="1:3" x14ac:dyDescent="0.25">
      <c r="B9" s="5">
        <f>+[5]Sheet1!B10</f>
        <v>-1.2E-2</v>
      </c>
      <c r="C9" s="5"/>
    </row>
    <row r="10" spans="1:3" x14ac:dyDescent="0.25">
      <c r="A10" t="s">
        <v>3</v>
      </c>
      <c r="B10" s="5" t="str">
        <f>+[5]Sheet1!B11</f>
        <v>0.046***</v>
      </c>
      <c r="C10" s="5"/>
    </row>
    <row r="11" spans="1:3" x14ac:dyDescent="0.25">
      <c r="B11" s="5">
        <f>+[5]Sheet1!B12</f>
        <v>-3.0000000000000001E-3</v>
      </c>
      <c r="C11" s="5"/>
    </row>
    <row r="12" spans="1:3" x14ac:dyDescent="0.25">
      <c r="A12" t="s">
        <v>21</v>
      </c>
      <c r="B12" s="5" t="str">
        <f>+[5]Sheet1!B13</f>
        <v>-0.0004***</v>
      </c>
      <c r="C12" s="5"/>
    </row>
    <row r="13" spans="1:3" x14ac:dyDescent="0.25">
      <c r="B13" s="5">
        <f>+[5]Sheet1!B14</f>
        <v>-4.0000000000000003E-5</v>
      </c>
      <c r="C13" s="5"/>
    </row>
    <row r="14" spans="1:3" x14ac:dyDescent="0.25">
      <c r="A14" t="s">
        <v>10</v>
      </c>
      <c r="B14" s="5" t="str">
        <f>+[5]Sheet1!B15</f>
        <v>0.238***</v>
      </c>
      <c r="C14" s="5"/>
    </row>
    <row r="15" spans="1:3" x14ac:dyDescent="0.25">
      <c r="B15" s="5">
        <f>+[5]Sheet1!B16</f>
        <v>-6.0000000000000001E-3</v>
      </c>
      <c r="C15" s="5"/>
    </row>
    <row r="16" spans="1:3" x14ac:dyDescent="0.25">
      <c r="A16" t="s">
        <v>11</v>
      </c>
      <c r="B16" s="5" t="str">
        <f>+[5]Sheet1!B17</f>
        <v>0.016***</v>
      </c>
      <c r="C16" s="5"/>
    </row>
    <row r="17" spans="1:3" x14ac:dyDescent="0.25">
      <c r="B17" s="5">
        <f>+[5]Sheet1!B18</f>
        <v>-1E-3</v>
      </c>
      <c r="C17" s="5"/>
    </row>
    <row r="18" spans="1:3" x14ac:dyDescent="0.25">
      <c r="A18" t="s">
        <v>12</v>
      </c>
      <c r="B18" s="5" t="str">
        <f>+[5]Sheet1!B19</f>
        <v>-0.0002***</v>
      </c>
      <c r="C18" s="5"/>
    </row>
    <row r="19" spans="1:3" x14ac:dyDescent="0.25">
      <c r="B19" s="5">
        <f>+[5]Sheet1!B20</f>
        <v>-2.0000000000000002E-5</v>
      </c>
      <c r="C19" s="5"/>
    </row>
    <row r="20" spans="1:3" x14ac:dyDescent="0.25">
      <c r="A20" t="s">
        <v>14</v>
      </c>
      <c r="B20" s="5" t="str">
        <f>+[5]Sheet1!B21</f>
        <v>0.063***</v>
      </c>
      <c r="C20" s="5"/>
    </row>
    <row r="21" spans="1:3" x14ac:dyDescent="0.25">
      <c r="B21" s="5">
        <f>+[5]Sheet1!B22</f>
        <v>-2E-3</v>
      </c>
      <c r="C21" s="5"/>
    </row>
    <row r="22" spans="1:3" x14ac:dyDescent="0.25">
      <c r="A22" t="s">
        <v>13</v>
      </c>
      <c r="B22" s="5" t="str">
        <f>+[5]Sheet1!B23</f>
        <v>-0.013***</v>
      </c>
      <c r="C22" s="5"/>
    </row>
    <row r="23" spans="1:3" x14ac:dyDescent="0.25">
      <c r="B23" s="5">
        <f>+[5]Sheet1!B24</f>
        <v>-1E-3</v>
      </c>
      <c r="C23" s="5"/>
    </row>
    <row r="24" spans="1:3" x14ac:dyDescent="0.25">
      <c r="A24" t="s">
        <v>25</v>
      </c>
      <c r="B24" s="5"/>
      <c r="C24" s="5" t="str">
        <f>+[5]Sheet1!C25</f>
        <v>-0.122***</v>
      </c>
    </row>
    <row r="25" spans="1:3" x14ac:dyDescent="0.25">
      <c r="B25" s="5"/>
      <c r="C25" s="5">
        <f>+[5]Sheet1!C26</f>
        <v>-1.2E-2</v>
      </c>
    </row>
    <row r="26" spans="1:3" x14ac:dyDescent="0.25">
      <c r="A26" t="s">
        <v>15</v>
      </c>
      <c r="B26" s="5" t="str">
        <f>+[5]Sheet1!B27</f>
        <v>6.186***</v>
      </c>
      <c r="C26" s="5">
        <f>+[5]Sheet1!C27</f>
        <v>0</v>
      </c>
    </row>
    <row r="27" spans="1:3" x14ac:dyDescent="0.25">
      <c r="B27" s="5">
        <f>+[5]Sheet1!B28</f>
        <v>-7.1999999999999995E-2</v>
      </c>
      <c r="C27" s="5">
        <f>+[5]Sheet1!C28</f>
        <v>-6.0000000000000001E-3</v>
      </c>
    </row>
    <row r="28" spans="1:3" x14ac:dyDescent="0.25">
      <c r="A28" s="34" t="s">
        <v>28</v>
      </c>
      <c r="B28" s="34"/>
      <c r="C28" s="34"/>
    </row>
    <row r="29" spans="1:3" x14ac:dyDescent="0.25">
      <c r="A29" t="s">
        <v>16</v>
      </c>
      <c r="B29" s="4">
        <f>+[5]Sheet1!B30</f>
        <v>9785</v>
      </c>
      <c r="C29" s="4">
        <f>+[5]Sheet1!C30</f>
        <v>9785</v>
      </c>
    </row>
    <row r="30" spans="1:3" ht="17.25" x14ac:dyDescent="0.25">
      <c r="A30" t="s">
        <v>17</v>
      </c>
      <c r="B30" s="23">
        <f>+[5]Sheet1!B31</f>
        <v>0.36099999999999999</v>
      </c>
      <c r="C30" s="23">
        <f>+[5]Sheet1!C31</f>
        <v>1.0999999999999999E-2</v>
      </c>
    </row>
    <row r="31" spans="1:3" x14ac:dyDescent="0.25">
      <c r="A31" s="7" t="s">
        <v>31</v>
      </c>
      <c r="B31"/>
      <c r="C31"/>
    </row>
    <row r="32" spans="1:3" x14ac:dyDescent="0.25">
      <c r="A32" s="29" t="s">
        <v>18</v>
      </c>
      <c r="B32" s="29"/>
      <c r="C32" s="29"/>
    </row>
  </sheetData>
  <mergeCells count="6">
    <mergeCell ref="A1:C1"/>
    <mergeCell ref="A32:C32"/>
    <mergeCell ref="B3:C3"/>
    <mergeCell ref="A4:C4"/>
    <mergeCell ref="A2:C2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sqref="A1:B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0" t="s">
        <v>20</v>
      </c>
      <c r="B1" s="30"/>
    </row>
    <row r="2" spans="1:2" x14ac:dyDescent="0.25">
      <c r="A2" s="31" t="s">
        <v>0</v>
      </c>
      <c r="B2" s="31"/>
    </row>
    <row r="3" spans="1:2" ht="30.75" customHeight="1" x14ac:dyDescent="0.25">
      <c r="B3" s="2" t="s">
        <v>19</v>
      </c>
    </row>
    <row r="4" spans="1:2" x14ac:dyDescent="0.25">
      <c r="A4" s="32" t="s">
        <v>7</v>
      </c>
      <c r="B4" s="31"/>
    </row>
    <row r="5" spans="1:2" x14ac:dyDescent="0.25">
      <c r="B5" s="3" t="s">
        <v>1</v>
      </c>
    </row>
    <row r="6" spans="1:2" x14ac:dyDescent="0.25">
      <c r="A6" s="32" t="s">
        <v>7</v>
      </c>
      <c r="B6" s="31"/>
    </row>
    <row r="7" spans="1:2" x14ac:dyDescent="0.25">
      <c r="A7" t="s">
        <v>3</v>
      </c>
      <c r="B7" s="8">
        <f>+[6]Sheet1!A3</f>
        <v>7.1999999999999995E-2</v>
      </c>
    </row>
    <row r="8" spans="1:2" x14ac:dyDescent="0.25">
      <c r="A8" t="s">
        <v>21</v>
      </c>
      <c r="B8" s="8">
        <f>+[6]Sheet1!A4</f>
        <v>-1E-3</v>
      </c>
    </row>
    <row r="9" spans="1:2" x14ac:dyDescent="0.25">
      <c r="A9" t="s">
        <v>24</v>
      </c>
      <c r="B9" s="8">
        <f>+[6]Sheet1!A5</f>
        <v>-0.13600000000000001</v>
      </c>
    </row>
    <row r="10" spans="1:2" x14ac:dyDescent="0.25">
      <c r="A10" t="s">
        <v>32</v>
      </c>
      <c r="B10" s="8">
        <f>+[6]Sheet1!A6</f>
        <v>1.2999999999999999E-2</v>
      </c>
    </row>
    <row r="11" spans="1:2" x14ac:dyDescent="0.25">
      <c r="A11" t="s">
        <v>37</v>
      </c>
      <c r="B11" s="8">
        <f>+[6]Sheet1!A7</f>
        <v>0</v>
      </c>
    </row>
    <row r="12" spans="1:2" x14ac:dyDescent="0.25">
      <c r="A12" t="s">
        <v>15</v>
      </c>
      <c r="B12" s="5">
        <f>+[6]Sheet1!A2</f>
        <v>2150.3969999999999</v>
      </c>
    </row>
    <row r="13" spans="1:2" x14ac:dyDescent="0.25">
      <c r="A13" s="32" t="s">
        <v>8</v>
      </c>
      <c r="B13" s="32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C32"/>
  <sheetViews>
    <sheetView showGridLines="0" zoomScaleNormal="100" workbookViewId="0">
      <selection activeCell="A32" sqref="A32:C32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3" s="1" customFormat="1" x14ac:dyDescent="0.25">
      <c r="A1" s="30" t="s">
        <v>23</v>
      </c>
      <c r="B1" s="30"/>
      <c r="C1" s="30"/>
    </row>
    <row r="2" spans="1:3" x14ac:dyDescent="0.25">
      <c r="A2" s="31" t="s">
        <v>0</v>
      </c>
      <c r="B2" s="31"/>
      <c r="C2" s="31"/>
    </row>
    <row r="3" spans="1:3" ht="21.75" customHeight="1" x14ac:dyDescent="0.25">
      <c r="B3" s="33" t="s">
        <v>6</v>
      </c>
      <c r="C3" s="33"/>
    </row>
    <row r="4" spans="1:3" x14ac:dyDescent="0.25">
      <c r="A4" s="34" t="s">
        <v>30</v>
      </c>
      <c r="B4" s="34"/>
      <c r="C4" s="34"/>
    </row>
    <row r="5" spans="1:3" x14ac:dyDescent="0.25">
      <c r="B5" s="3" t="s">
        <v>1</v>
      </c>
      <c r="C5" s="3" t="s">
        <v>1</v>
      </c>
    </row>
    <row r="6" spans="1:3" x14ac:dyDescent="0.25">
      <c r="B6" s="6" t="s">
        <v>26</v>
      </c>
      <c r="C6" s="6" t="s">
        <v>27</v>
      </c>
    </row>
    <row r="7" spans="1:3" x14ac:dyDescent="0.25">
      <c r="A7" s="7" t="s">
        <v>29</v>
      </c>
      <c r="B7"/>
      <c r="C7"/>
    </row>
    <row r="8" spans="1:3" x14ac:dyDescent="0.25">
      <c r="A8" t="s">
        <v>24</v>
      </c>
      <c r="B8" s="8" t="str">
        <f>+[7]Sheet1!B9</f>
        <v>-0.136***</v>
      </c>
      <c r="C8" s="8"/>
    </row>
    <row r="9" spans="1:3" x14ac:dyDescent="0.25">
      <c r="B9" s="8">
        <f>+[7]Sheet1!B10</f>
        <v>-1.2E-2</v>
      </c>
      <c r="C9" s="8"/>
    </row>
    <row r="10" spans="1:3" x14ac:dyDescent="0.25">
      <c r="A10" t="s">
        <v>3</v>
      </c>
      <c r="B10" s="8" t="str">
        <f>+[7]Sheet1!B11</f>
        <v>0.050***</v>
      </c>
      <c r="C10" s="8"/>
    </row>
    <row r="11" spans="1:3" x14ac:dyDescent="0.25">
      <c r="B11" s="8">
        <f>+[7]Sheet1!B12</f>
        <v>-3.0000000000000001E-3</v>
      </c>
      <c r="C11" s="8"/>
    </row>
    <row r="12" spans="1:3" x14ac:dyDescent="0.25">
      <c r="A12" t="s">
        <v>21</v>
      </c>
      <c r="B12" s="8" t="str">
        <f>+[7]Sheet1!B13</f>
        <v>-0.0005***</v>
      </c>
      <c r="C12" s="8"/>
    </row>
    <row r="13" spans="1:3" x14ac:dyDescent="0.25">
      <c r="B13" s="8">
        <f>+[7]Sheet1!B14</f>
        <v>-4.0000000000000003E-5</v>
      </c>
      <c r="C13" s="8"/>
    </row>
    <row r="14" spans="1:3" x14ac:dyDescent="0.25">
      <c r="A14" t="s">
        <v>10</v>
      </c>
      <c r="B14" s="8" t="str">
        <f>+[7]Sheet1!B15</f>
        <v>0.247***</v>
      </c>
      <c r="C14" s="8"/>
    </row>
    <row r="15" spans="1:3" x14ac:dyDescent="0.25">
      <c r="B15" s="8">
        <f>+[7]Sheet1!B16</f>
        <v>-6.0000000000000001E-3</v>
      </c>
      <c r="C15" s="8"/>
    </row>
    <row r="16" spans="1:3" x14ac:dyDescent="0.25">
      <c r="A16" t="s">
        <v>11</v>
      </c>
      <c r="B16" s="8" t="str">
        <f>+[7]Sheet1!B17</f>
        <v>0.016***</v>
      </c>
      <c r="C16" s="8"/>
    </row>
    <row r="17" spans="1:3" x14ac:dyDescent="0.25">
      <c r="B17" s="8">
        <f>+[7]Sheet1!B18</f>
        <v>-1E-3</v>
      </c>
      <c r="C17" s="8"/>
    </row>
    <row r="18" spans="1:3" x14ac:dyDescent="0.25">
      <c r="A18" t="s">
        <v>12</v>
      </c>
      <c r="B18" s="8" t="str">
        <f>+[7]Sheet1!B19</f>
        <v>-0.0002***</v>
      </c>
      <c r="C18" s="8"/>
    </row>
    <row r="19" spans="1:3" x14ac:dyDescent="0.25">
      <c r="B19" s="8">
        <f>+[7]Sheet1!B20</f>
        <v>-2.0000000000000002E-5</v>
      </c>
      <c r="C19" s="8"/>
    </row>
    <row r="20" spans="1:3" x14ac:dyDescent="0.25">
      <c r="A20" t="s">
        <v>14</v>
      </c>
      <c r="B20" s="8" t="str">
        <f>+[7]Sheet1!B21</f>
        <v>0.063***</v>
      </c>
      <c r="C20" s="8"/>
    </row>
    <row r="21" spans="1:3" x14ac:dyDescent="0.25">
      <c r="B21" s="8">
        <f>+[7]Sheet1!B22</f>
        <v>-2E-3</v>
      </c>
      <c r="C21" s="8"/>
    </row>
    <row r="22" spans="1:3" x14ac:dyDescent="0.25">
      <c r="A22" t="s">
        <v>13</v>
      </c>
      <c r="B22" s="8" t="str">
        <f>+[7]Sheet1!B23</f>
        <v>-0.014***</v>
      </c>
      <c r="C22" s="8"/>
    </row>
    <row r="23" spans="1:3" x14ac:dyDescent="0.25">
      <c r="B23" s="8">
        <f>+[7]Sheet1!B24</f>
        <v>-1E-3</v>
      </c>
      <c r="C23" s="8"/>
    </row>
    <row r="24" spans="1:3" x14ac:dyDescent="0.25">
      <c r="A24" t="s">
        <v>25</v>
      </c>
      <c r="B24" s="8"/>
      <c r="C24" s="8" t="str">
        <f>+[7]Sheet1!C25</f>
        <v>-0.136***</v>
      </c>
    </row>
    <row r="25" spans="1:3" x14ac:dyDescent="0.25">
      <c r="B25" s="8"/>
      <c r="C25" s="8">
        <f>+[7]Sheet1!C26</f>
        <v>-1.2E-2</v>
      </c>
    </row>
    <row r="26" spans="1:3" x14ac:dyDescent="0.25">
      <c r="A26" t="s">
        <v>15</v>
      </c>
      <c r="B26" s="8" t="str">
        <f>+[7]Sheet1!B27</f>
        <v>6.139***</v>
      </c>
      <c r="C26" s="8">
        <f>+[7]Sheet1!C27</f>
        <v>0</v>
      </c>
    </row>
    <row r="27" spans="1:3" x14ac:dyDescent="0.25">
      <c r="B27" s="8">
        <f>+[7]Sheet1!B28</f>
        <v>-7.0999999999999994E-2</v>
      </c>
      <c r="C27" s="8">
        <f>+[7]Sheet1!C28</f>
        <v>-6.0000000000000001E-3</v>
      </c>
    </row>
    <row r="28" spans="1:3" x14ac:dyDescent="0.25">
      <c r="A28" s="34" t="s">
        <v>28</v>
      </c>
      <c r="B28" s="34"/>
      <c r="C28" s="34"/>
    </row>
    <row r="29" spans="1:3" x14ac:dyDescent="0.25">
      <c r="A29" t="s">
        <v>16</v>
      </c>
      <c r="B29" s="4">
        <f>+[7]Sheet1!B30</f>
        <v>9785</v>
      </c>
      <c r="C29" s="4">
        <f>+[7]Sheet1!C30</f>
        <v>9785</v>
      </c>
    </row>
    <row r="30" spans="1:3" ht="17.25" x14ac:dyDescent="0.25">
      <c r="A30" t="s">
        <v>17</v>
      </c>
      <c r="B30" s="23">
        <f>+[7]Sheet1!B31</f>
        <v>0.372</v>
      </c>
      <c r="C30" s="23">
        <f>+[7]Sheet1!C31</f>
        <v>1.2999999999999999E-2</v>
      </c>
    </row>
    <row r="31" spans="1:3" x14ac:dyDescent="0.25">
      <c r="A31" s="7" t="s">
        <v>31</v>
      </c>
      <c r="B31"/>
      <c r="C31"/>
    </row>
    <row r="32" spans="1:3" x14ac:dyDescent="0.25">
      <c r="A32" s="29" t="s">
        <v>18</v>
      </c>
      <c r="B32" s="29"/>
      <c r="C32" s="29"/>
    </row>
  </sheetData>
  <mergeCells count="6">
    <mergeCell ref="A32:C32"/>
    <mergeCell ref="A1:C1"/>
    <mergeCell ref="A2:C2"/>
    <mergeCell ref="B3:C3"/>
    <mergeCell ref="A4:C4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B23"/>
  <sheetViews>
    <sheetView showGridLines="0" topLeftCell="A7" zoomScaleNormal="100" workbookViewId="0">
      <selection activeCell="G7" sqref="G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30" t="s">
        <v>34</v>
      </c>
      <c r="B1" s="30"/>
    </row>
    <row r="2" spans="1:2" x14ac:dyDescent="0.25">
      <c r="A2" s="31" t="s">
        <v>0</v>
      </c>
      <c r="B2" s="31"/>
    </row>
    <row r="3" spans="1:2" ht="28.5" customHeight="1" x14ac:dyDescent="0.25">
      <c r="B3" s="2" t="s">
        <v>6</v>
      </c>
    </row>
    <row r="4" spans="1:2" x14ac:dyDescent="0.25">
      <c r="A4" s="34" t="s">
        <v>30</v>
      </c>
      <c r="B4" s="34"/>
    </row>
    <row r="5" spans="1:2" x14ac:dyDescent="0.25">
      <c r="B5" s="3" t="s">
        <v>1</v>
      </c>
    </row>
    <row r="6" spans="1:2" x14ac:dyDescent="0.25">
      <c r="A6" s="7" t="s">
        <v>35</v>
      </c>
      <c r="B6"/>
    </row>
    <row r="7" spans="1:2" x14ac:dyDescent="0.25">
      <c r="A7" t="s">
        <v>3</v>
      </c>
      <c r="B7" s="8" t="str">
        <f>+[8]Sheet1!B8</f>
        <v>0.056***</v>
      </c>
    </row>
    <row r="8" spans="1:2" x14ac:dyDescent="0.25">
      <c r="B8" s="8">
        <f>+[8]Sheet1!B9</f>
        <v>-5.0000000000000001E-3</v>
      </c>
    </row>
    <row r="9" spans="1:2" x14ac:dyDescent="0.25">
      <c r="A9" t="s">
        <v>21</v>
      </c>
      <c r="B9" s="8" t="str">
        <f>+[8]Sheet1!B10</f>
        <v>-0.001***</v>
      </c>
    </row>
    <row r="10" spans="1:2" x14ac:dyDescent="0.25">
      <c r="B10" s="8">
        <f>+[8]Sheet1!B11</f>
        <v>-1E-4</v>
      </c>
    </row>
    <row r="11" spans="1:2" x14ac:dyDescent="0.25">
      <c r="A11" t="s">
        <v>24</v>
      </c>
      <c r="B11" s="8">
        <f>+[8]Sheet1!B12</f>
        <v>-0.115</v>
      </c>
    </row>
    <row r="12" spans="1:2" x14ac:dyDescent="0.25">
      <c r="B12" s="8">
        <f>+[8]Sheet1!B13</f>
        <v>-0.14299999999999999</v>
      </c>
    </row>
    <row r="13" spans="1:2" x14ac:dyDescent="0.25">
      <c r="A13" t="s">
        <v>32</v>
      </c>
      <c r="B13" s="8">
        <f>+[8]Sheet1!B14</f>
        <v>0.01</v>
      </c>
    </row>
    <row r="14" spans="1:2" x14ac:dyDescent="0.25">
      <c r="B14" s="8">
        <f>+[8]Sheet1!B15</f>
        <v>-8.0000000000000002E-3</v>
      </c>
    </row>
    <row r="15" spans="1:2" x14ac:dyDescent="0.25">
      <c r="A15" t="s">
        <v>33</v>
      </c>
      <c r="B15" s="8" t="str">
        <f>+[8]Sheet1!B16</f>
        <v>-0.0002**</v>
      </c>
    </row>
    <row r="16" spans="1:2" x14ac:dyDescent="0.25">
      <c r="B16" s="8">
        <f>+[8]Sheet1!B17</f>
        <v>-1E-4</v>
      </c>
    </row>
    <row r="17" spans="1:2" x14ac:dyDescent="0.25">
      <c r="A17" t="s">
        <v>15</v>
      </c>
      <c r="B17" s="8" t="str">
        <f>+[8]Sheet1!B18</f>
        <v>7.449***</v>
      </c>
    </row>
    <row r="18" spans="1:2" x14ac:dyDescent="0.25">
      <c r="B18" s="8">
        <f>+[8]Sheet1!B19</f>
        <v>-0.10100000000000001</v>
      </c>
    </row>
    <row r="19" spans="1:2" x14ac:dyDescent="0.25">
      <c r="A19" s="34" t="s">
        <v>28</v>
      </c>
      <c r="B19" s="34"/>
    </row>
    <row r="20" spans="1:2" x14ac:dyDescent="0.25">
      <c r="A20" t="s">
        <v>16</v>
      </c>
      <c r="B20" s="4">
        <f>+[8]Sheet1!B21</f>
        <v>9785</v>
      </c>
    </row>
    <row r="21" spans="1:2" ht="17.25" x14ac:dyDescent="0.25">
      <c r="A21" t="s">
        <v>17</v>
      </c>
      <c r="B21" s="8">
        <f>+[8]Sheet1!B22</f>
        <v>0.04</v>
      </c>
    </row>
    <row r="22" spans="1:2" x14ac:dyDescent="0.25">
      <c r="A22" s="7" t="s">
        <v>36</v>
      </c>
      <c r="B22"/>
    </row>
    <row r="23" spans="1:2" x14ac:dyDescent="0.25">
      <c r="A23" s="29" t="s">
        <v>18</v>
      </c>
      <c r="B23" s="29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H38"/>
  <sheetViews>
    <sheetView showGridLines="0" workbookViewId="0">
      <selection activeCell="C27" sqref="C27"/>
    </sheetView>
  </sheetViews>
  <sheetFormatPr baseColWidth="10" defaultColWidth="11.42578125" defaultRowHeight="15" x14ac:dyDescent="0.25"/>
  <cols>
    <col min="1" max="1" width="23.42578125" customWidth="1"/>
  </cols>
  <sheetData>
    <row r="2" spans="1:6" x14ac:dyDescent="0.25">
      <c r="A2" s="35" t="s">
        <v>38</v>
      </c>
      <c r="B2" s="35"/>
      <c r="C2" s="35"/>
      <c r="D2" s="35"/>
      <c r="E2" s="35"/>
      <c r="F2" s="35"/>
    </row>
    <row r="3" spans="1:6" x14ac:dyDescent="0.25">
      <c r="A3" s="36" t="s">
        <v>54</v>
      </c>
      <c r="B3" s="37"/>
      <c r="C3" s="37"/>
      <c r="D3" s="37"/>
      <c r="E3" s="37"/>
      <c r="F3" s="37"/>
    </row>
    <row r="4" spans="1:6" x14ac:dyDescent="0.25">
      <c r="A4" s="9" t="s">
        <v>39</v>
      </c>
      <c r="B4" s="3" t="s">
        <v>40</v>
      </c>
      <c r="C4" s="3" t="s">
        <v>41</v>
      </c>
      <c r="D4" s="3" t="s">
        <v>43</v>
      </c>
      <c r="E4" s="3" t="s">
        <v>44</v>
      </c>
      <c r="F4" s="3" t="s">
        <v>45</v>
      </c>
    </row>
    <row r="5" spans="1:6" x14ac:dyDescent="0.25">
      <c r="A5" s="36" t="s">
        <v>55</v>
      </c>
      <c r="B5" s="36"/>
      <c r="C5" s="36"/>
      <c r="D5" s="36"/>
      <c r="E5" s="36"/>
      <c r="F5" s="36"/>
    </row>
    <row r="6" spans="1:6" x14ac:dyDescent="0.25">
      <c r="A6" s="9" t="s">
        <v>42</v>
      </c>
      <c r="B6" s="4">
        <v>9785</v>
      </c>
      <c r="C6" s="3">
        <v>49.942999999999998</v>
      </c>
      <c r="D6" s="3">
        <v>9.7080000000000002</v>
      </c>
      <c r="E6" s="3">
        <v>24</v>
      </c>
      <c r="F6" s="3">
        <v>72</v>
      </c>
    </row>
    <row r="7" spans="1:6" x14ac:dyDescent="0.25">
      <c r="A7" s="9" t="s">
        <v>10</v>
      </c>
      <c r="B7" s="4">
        <v>9785</v>
      </c>
      <c r="C7" s="3">
        <v>5.1360000000000001</v>
      </c>
      <c r="D7" s="3">
        <v>1.0089999999999999</v>
      </c>
      <c r="E7" s="3">
        <v>1</v>
      </c>
      <c r="F7" s="3">
        <v>9</v>
      </c>
    </row>
    <row r="8" spans="1:6" x14ac:dyDescent="0.25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</row>
    <row r="9" spans="1:6" x14ac:dyDescent="0.25">
      <c r="A9" s="9" t="s">
        <v>11</v>
      </c>
      <c r="B9" s="4">
        <v>9785</v>
      </c>
      <c r="C9" s="3">
        <v>20.193000000000001</v>
      </c>
      <c r="D9" s="3">
        <v>15.813000000000001</v>
      </c>
      <c r="E9" s="3">
        <v>0</v>
      </c>
      <c r="F9" s="3">
        <v>65</v>
      </c>
    </row>
    <row r="10" spans="1:6" x14ac:dyDescent="0.25">
      <c r="A10" s="9" t="s">
        <v>46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</row>
    <row r="11" spans="1:6" x14ac:dyDescent="0.25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</row>
    <row r="12" spans="1:6" x14ac:dyDescent="0.25">
      <c r="A12" s="36" t="s">
        <v>53</v>
      </c>
      <c r="B12" s="36"/>
      <c r="C12" s="36"/>
      <c r="D12" s="36"/>
      <c r="E12" s="36"/>
      <c r="F12" s="36"/>
    </row>
    <row r="14" spans="1:6" x14ac:dyDescent="0.25">
      <c r="A14" s="35" t="s">
        <v>56</v>
      </c>
      <c r="B14" s="35"/>
      <c r="C14" s="35"/>
      <c r="D14" s="35"/>
    </row>
    <row r="15" spans="1:6" x14ac:dyDescent="0.25">
      <c r="A15" s="36" t="s">
        <v>52</v>
      </c>
      <c r="B15" s="37"/>
      <c r="C15" s="37"/>
      <c r="D15" s="37"/>
      <c r="E15" s="37"/>
      <c r="F15" s="37"/>
    </row>
    <row r="16" spans="1:6" ht="30" x14ac:dyDescent="0.25">
      <c r="A16" s="10" t="s">
        <v>47</v>
      </c>
      <c r="B16" s="11" t="s">
        <v>48</v>
      </c>
      <c r="C16" s="11" t="s">
        <v>49</v>
      </c>
      <c r="D16" s="11" t="s">
        <v>50</v>
      </c>
    </row>
    <row r="17" spans="1:8" x14ac:dyDescent="0.25">
      <c r="A17" s="9" t="s">
        <v>51</v>
      </c>
      <c r="B17" s="5">
        <v>0.19053439999999999</v>
      </c>
      <c r="C17" s="5">
        <v>0.18761849999999999</v>
      </c>
      <c r="D17" s="5">
        <v>0.2011559</v>
      </c>
    </row>
    <row r="18" spans="1:8" x14ac:dyDescent="0.25">
      <c r="A18" s="9" t="s">
        <v>76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25">
      <c r="A19" s="9" t="s">
        <v>77</v>
      </c>
      <c r="B19" s="5">
        <v>1.6223208</v>
      </c>
      <c r="C19" s="5">
        <v>1.7076298000000001</v>
      </c>
      <c r="D19" s="5">
        <v>1.7615902000000001</v>
      </c>
    </row>
    <row r="20" spans="1:8" x14ac:dyDescent="0.25">
      <c r="A20" s="9" t="s">
        <v>78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25">
      <c r="A21" s="9" t="s">
        <v>79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25">
      <c r="A22" s="12" t="s">
        <v>80</v>
      </c>
      <c r="B22" s="24">
        <v>70.309981100000002</v>
      </c>
      <c r="C22" s="24">
        <v>68.686683799999997</v>
      </c>
      <c r="D22" s="24">
        <v>68.041010299999996</v>
      </c>
    </row>
    <row r="24" spans="1:8" x14ac:dyDescent="0.25">
      <c r="A24" s="35" t="s">
        <v>74</v>
      </c>
      <c r="B24" s="35"/>
      <c r="C24" s="35"/>
      <c r="D24" s="35"/>
      <c r="E24" s="35"/>
    </row>
    <row r="25" spans="1:8" x14ac:dyDescent="0.25">
      <c r="A25" s="36" t="s">
        <v>61</v>
      </c>
      <c r="B25" s="37"/>
      <c r="C25" s="37"/>
      <c r="D25" s="37"/>
      <c r="E25" s="37"/>
      <c r="F25" s="37"/>
    </row>
    <row r="26" spans="1:8" ht="45" x14ac:dyDescent="0.25">
      <c r="A26" s="13" t="s">
        <v>2</v>
      </c>
      <c r="B26" s="14" t="s">
        <v>57</v>
      </c>
      <c r="C26" s="14" t="s">
        <v>58</v>
      </c>
      <c r="D26" s="14" t="s">
        <v>59</v>
      </c>
      <c r="E26" s="14" t="s">
        <v>50</v>
      </c>
    </row>
    <row r="27" spans="1:8" x14ac:dyDescent="0.25">
      <c r="A27" s="15" t="s">
        <v>60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</row>
    <row r="28" spans="1:8" x14ac:dyDescent="0.25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</row>
    <row r="30" spans="1:8" x14ac:dyDescent="0.25">
      <c r="A30" s="35" t="s">
        <v>75</v>
      </c>
      <c r="B30" s="35"/>
      <c r="C30" s="35"/>
      <c r="D30" s="35"/>
      <c r="E30" s="35"/>
      <c r="F30" s="35"/>
      <c r="G30" s="35"/>
      <c r="H30" s="35"/>
    </row>
    <row r="31" spans="1:8" x14ac:dyDescent="0.25">
      <c r="A31" s="21" t="s">
        <v>73</v>
      </c>
      <c r="B31" s="9"/>
      <c r="C31" s="9"/>
      <c r="D31" s="9"/>
      <c r="E31" s="9"/>
      <c r="F31" s="9"/>
    </row>
    <row r="32" spans="1:8" ht="45" x14ac:dyDescent="0.25">
      <c r="A32" s="13" t="s">
        <v>62</v>
      </c>
      <c r="B32" s="14" t="s">
        <v>48</v>
      </c>
      <c r="C32" s="14" t="s">
        <v>49</v>
      </c>
      <c r="D32" s="14" t="s">
        <v>50</v>
      </c>
      <c r="E32" s="14" t="s">
        <v>64</v>
      </c>
      <c r="F32" s="14" t="s">
        <v>72</v>
      </c>
      <c r="G32" s="14" t="s">
        <v>65</v>
      </c>
      <c r="H32" s="14" t="s">
        <v>63</v>
      </c>
    </row>
    <row r="33" spans="1:8" x14ac:dyDescent="0.25">
      <c r="A33" s="15" t="s">
        <v>66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4">
        <v>2056</v>
      </c>
    </row>
    <row r="34" spans="1:8" x14ac:dyDescent="0.25">
      <c r="A34" t="s">
        <v>67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4">
        <v>1738</v>
      </c>
    </row>
    <row r="35" spans="1:8" x14ac:dyDescent="0.25">
      <c r="A35" t="s">
        <v>68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4">
        <v>2694</v>
      </c>
    </row>
    <row r="36" spans="1:8" x14ac:dyDescent="0.25">
      <c r="A36" t="s">
        <v>69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4">
        <v>1785</v>
      </c>
    </row>
    <row r="37" spans="1:8" x14ac:dyDescent="0.25">
      <c r="A37" t="s">
        <v>70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4">
        <v>1190</v>
      </c>
    </row>
    <row r="38" spans="1:8" x14ac:dyDescent="0.25">
      <c r="A38" s="16" t="s">
        <v>71</v>
      </c>
      <c r="B38" s="18">
        <v>10437.092000000001</v>
      </c>
      <c r="C38" s="18">
        <v>1882181.9</v>
      </c>
      <c r="D38" s="18">
        <v>2723351</v>
      </c>
      <c r="E38" s="22">
        <v>5</v>
      </c>
      <c r="F38" s="22">
        <v>2</v>
      </c>
      <c r="G38" s="22">
        <v>9</v>
      </c>
      <c r="H38" s="22">
        <v>322</v>
      </c>
    </row>
  </sheetData>
  <mergeCells count="9">
    <mergeCell ref="A30:H30"/>
    <mergeCell ref="A25:F25"/>
    <mergeCell ref="A24:E24"/>
    <mergeCell ref="A2:F2"/>
    <mergeCell ref="A3:F3"/>
    <mergeCell ref="A5:F5"/>
    <mergeCell ref="A12:F12"/>
    <mergeCell ref="A15:F15"/>
    <mergeCell ref="A14:D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Reg1</vt:lpstr>
      <vt:lpstr>T1</vt:lpstr>
      <vt:lpstr>Reg2</vt:lpstr>
      <vt:lpstr>T2</vt:lpstr>
      <vt:lpstr>Reg3</vt:lpstr>
      <vt:lpstr>T3</vt:lpstr>
      <vt:lpstr>Reg4</vt:lpstr>
      <vt:lpstr>Reg5</vt:lpstr>
      <vt:lpstr>Tablas Stat</vt:lpstr>
      <vt:lpstr>Reg6</vt:lpstr>
      <vt:lpstr>Reg_Comparativa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2023-09-15T04:16:15Z</dcterms:modified>
</cp:coreProperties>
</file>