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it\Documents\Machine Learning\Taller_1\"/>
    </mc:Choice>
  </mc:AlternateContent>
  <xr:revisionPtr revIDLastSave="0" documentId="13_ncr:1_{E54C081D-773D-477C-948C-7C7D4E746DF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g1" sheetId="3" r:id="rId1"/>
    <sheet name="T1" sheetId="2" r:id="rId2"/>
    <sheet name="Reg2" sheetId="1" r:id="rId3"/>
    <sheet name="T2" sheetId="4" r:id="rId4"/>
    <sheet name="Reg3" sheetId="6" r:id="rId5"/>
    <sheet name="T3" sheetId="8" r:id="rId6"/>
    <sheet name="Reg4" sheetId="10" r:id="rId7"/>
    <sheet name="Reg5" sheetId="7" r:id="rId8"/>
    <sheet name="Tablas Stat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I7" i="3"/>
  <c r="G7" i="3"/>
  <c r="F7" i="3"/>
  <c r="B8" i="2"/>
  <c r="B9" i="2"/>
  <c r="B10" i="2"/>
  <c r="B11" i="2"/>
  <c r="B12" i="2"/>
  <c r="B13" i="2"/>
  <c r="B14" i="2"/>
  <c r="B15" i="2"/>
  <c r="B16" i="2"/>
  <c r="B7" i="2"/>
  <c r="C30" i="10"/>
  <c r="B30" i="10"/>
  <c r="C29" i="10"/>
  <c r="B29" i="10"/>
  <c r="C27" i="10"/>
  <c r="B27" i="10"/>
  <c r="C26" i="10"/>
  <c r="B26" i="10"/>
  <c r="C25" i="10"/>
  <c r="C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21" i="7"/>
  <c r="B20" i="7"/>
  <c r="B18" i="7"/>
  <c r="B17" i="7"/>
  <c r="B16" i="7"/>
  <c r="B15" i="7"/>
  <c r="B14" i="7"/>
  <c r="B13" i="7"/>
  <c r="B12" i="7"/>
  <c r="B11" i="7"/>
  <c r="B10" i="7"/>
  <c r="B9" i="7"/>
  <c r="B8" i="7"/>
  <c r="B7" i="7"/>
  <c r="B30" i="6"/>
  <c r="C30" i="6"/>
  <c r="C29" i="6"/>
  <c r="B29" i="6"/>
  <c r="B12" i="1"/>
  <c r="B11" i="1"/>
  <c r="B10" i="1"/>
  <c r="B9" i="1"/>
  <c r="B8" i="1"/>
  <c r="B12" i="8" l="1"/>
  <c r="B11" i="8"/>
  <c r="B10" i="8"/>
  <c r="B9" i="8"/>
  <c r="B8" i="8"/>
  <c r="B7" i="8"/>
  <c r="C27" i="6"/>
  <c r="C26" i="6"/>
  <c r="C25" i="6"/>
  <c r="C24" i="6"/>
  <c r="B27" i="6"/>
  <c r="B26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9" i="4"/>
  <c r="B8" i="4"/>
  <c r="B7" i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</calcChain>
</file>

<file path=xl/sharedStrings.xml><?xml version="1.0" encoding="utf-8"?>
<sst xmlns="http://schemas.openxmlformats.org/spreadsheetml/2006/main" count="193" uniqueCount="81">
  <si>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</si>
  <si>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</si>
  <si>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</si>
  <si>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</si>
  <si>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</si>
  <si>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</si>
  <si>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</si>
  <si>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</si>
  <si>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</si>
  <si>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</si>
  <si>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</si>
  <si>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</si>
  <si>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</si>
  <si>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</si>
  <si>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</si>
  <si>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</si>
  <si>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</si>
  <si>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</si>
  <si>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</si>
  <si>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</si>
  <si>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</si>
  <si>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</si>
  <si>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</si>
  <si>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</si>
  <si>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</si>
  <si>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</si>
  <si>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</si>
  <si>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</si>
  <si>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</si>
  <si>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</si>
  <si>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</si>
  <si>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</si>
  <si>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</si>
  <si>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</si>
  <si>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Tabla 4: Regresión 4</t>
  </si>
  <si>
    <t>-----------------------------------------------</t>
  </si>
  <si>
    <t>==================================</t>
  </si>
  <si>
    <t>Edad^2: Mujer</t>
  </si>
  <si>
    <t>Estadisticas Descriptivas Variables Seleccionadas</t>
  </si>
  <si>
    <t>Statistic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</si>
  <si>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</si>
  <si>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</si>
  <si>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</si>
  <si>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</si>
  <si>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</si>
  <si>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</si>
  <si>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</si>
  <si>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</si>
  <si>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</si>
  <si>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</si>
  <si>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</si>
  <si>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</si>
  <si>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</si>
  <si>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</si>
  <si>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</si>
  <si>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</si>
  <si>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</si>
  <si>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</si>
  <si>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</si>
  <si>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</si>
  <si>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</si>
  <si>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</si>
  <si>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</si>
  <si>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Numero de Individuos</t>
  </si>
  <si>
    <t>Nivel Educativo Medio</t>
  </si>
  <si>
    <t>Tamaño Empresas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</si>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</sst>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982.78499999999997</v>
          </cell>
        </row>
        <row r="3">
          <cell r="A3">
            <v>0.193</v>
          </cell>
        </row>
        <row r="4">
          <cell r="A4">
            <v>1.6E-2</v>
          </cell>
        </row>
        <row r="5">
          <cell r="A5">
            <v>0</v>
          </cell>
        </row>
        <row r="6">
          <cell r="A6">
            <v>0.17599999999999999</v>
          </cell>
        </row>
        <row r="7">
          <cell r="A7">
            <v>0.01</v>
          </cell>
        </row>
        <row r="8">
          <cell r="A8">
            <v>-1.4999999999999999E-2</v>
          </cell>
        </row>
        <row r="9">
          <cell r="A9">
            <v>6.9000000000000006E-2</v>
          </cell>
        </row>
        <row r="10">
          <cell r="A10">
            <v>0.22500000000000001</v>
          </cell>
        </row>
        <row r="11">
          <cell r="A11">
            <v>0.40799999999999997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0.058***</v>
          </cell>
        </row>
        <row r="9">
          <cell r="B9">
            <v>-4.0000000000000001E-3</v>
          </cell>
        </row>
        <row r="10">
          <cell r="B10" t="str">
            <v>-0.001***</v>
          </cell>
        </row>
        <row r="11">
          <cell r="B11">
            <v>-5.0000000000000002E-5</v>
          </cell>
        </row>
        <row r="12">
          <cell r="B12" t="str">
            <v>7.429***</v>
          </cell>
        </row>
        <row r="13">
          <cell r="B13">
            <v>-7.0000000000000007E-2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2108.8380000000002</v>
          </cell>
        </row>
        <row r="3">
          <cell r="A3">
            <v>7.4999999999999997E-2</v>
          </cell>
        </row>
        <row r="4">
          <cell r="A4">
            <v>-1E-3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-0.122***</v>
          </cell>
        </row>
        <row r="10">
          <cell r="B10">
            <v>-1.2E-2</v>
          </cell>
        </row>
        <row r="11">
          <cell r="B11" t="str">
            <v>0.046***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-4.0000000000000003E-5</v>
          </cell>
        </row>
        <row r="15">
          <cell r="B15" t="str">
            <v>0.238***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-0.013***</v>
          </cell>
        </row>
        <row r="24">
          <cell r="B24">
            <v>-1E-3</v>
          </cell>
        </row>
        <row r="25">
          <cell r="C25" t="str">
            <v>-0.122***</v>
          </cell>
        </row>
        <row r="26">
          <cell r="C26">
            <v>-1.2E-2</v>
          </cell>
        </row>
        <row r="27">
          <cell r="B27" t="str">
            <v>6.186***</v>
          </cell>
          <cell r="C27">
            <v>0</v>
          </cell>
        </row>
        <row r="28">
          <cell r="B28">
            <v>-7.1999999999999995E-2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0.36099999999999999</v>
          </cell>
          <cell r="C31">
            <v>1.0999999999999999E-2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2150.3969999999999</v>
          </cell>
        </row>
        <row r="3">
          <cell r="A3">
            <v>7.1999999999999995E-2</v>
          </cell>
        </row>
        <row r="4">
          <cell r="A4">
            <v>-1E-3</v>
          </cell>
        </row>
        <row r="5">
          <cell r="A5">
            <v>-0.13600000000000001</v>
          </cell>
        </row>
        <row r="6">
          <cell r="A6">
            <v>1.2999999999999999E-2</v>
          </cell>
        </row>
        <row r="7">
          <cell r="A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-0.136***</v>
          </cell>
        </row>
        <row r="10">
          <cell r="B10">
            <v>-1.2E-2</v>
          </cell>
        </row>
        <row r="11">
          <cell r="B11" t="str">
            <v>0.050***</v>
          </cell>
        </row>
        <row r="12">
          <cell r="B12">
            <v>-3.0000000000000001E-3</v>
          </cell>
        </row>
        <row r="13">
          <cell r="B13" t="str">
            <v>-0.0005***</v>
          </cell>
        </row>
        <row r="14">
          <cell r="B14">
            <v>-4.0000000000000003E-5</v>
          </cell>
        </row>
        <row r="15">
          <cell r="B15" t="str">
            <v>0.247***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-0.014***</v>
          </cell>
        </row>
        <row r="24">
          <cell r="B24">
            <v>-1E-3</v>
          </cell>
        </row>
        <row r="25">
          <cell r="C25" t="str">
            <v>-0.136***</v>
          </cell>
        </row>
        <row r="26">
          <cell r="C26">
            <v>-1.2E-2</v>
          </cell>
        </row>
        <row r="27">
          <cell r="B27" t="str">
            <v>6.139***</v>
          </cell>
          <cell r="C27">
            <v>0</v>
          </cell>
        </row>
        <row r="28">
          <cell r="B28">
            <v>-7.0999999999999994E-2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0.372</v>
          </cell>
          <cell r="C31">
            <v>1.2999999999999999E-2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I31"/>
  <sheetViews>
    <sheetView showGridLines="0" zoomScaleNormal="100" workbookViewId="0">
      <selection activeCell="E7" sqref="E7:I7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</cols>
  <sheetData>
    <row r="1" spans="1:9" s="1" customFormat="1" x14ac:dyDescent="0.3">
      <c r="A1" s="26" t="s">
        <v>9</v>
      </c>
      <c r="B1" s="26"/>
    </row>
    <row r="2" spans="1:9" x14ac:dyDescent="0.3">
      <c r="A2" s="27" t="s">
        <v>0</v>
      </c>
      <c r="B2" s="27"/>
    </row>
    <row r="3" spans="1:9" ht="30.75" customHeight="1" x14ac:dyDescent="0.3">
      <c r="B3" s="2" t="s">
        <v>6</v>
      </c>
    </row>
    <row r="4" spans="1:9" x14ac:dyDescent="0.3">
      <c r="A4" s="28" t="s">
        <v>7</v>
      </c>
      <c r="B4" s="27"/>
    </row>
    <row r="5" spans="1:9" x14ac:dyDescent="0.3">
      <c r="B5" s="3" t="s">
        <v>1</v>
      </c>
    </row>
    <row r="6" spans="1:9" x14ac:dyDescent="0.3">
      <c r="A6" s="28" t="s">
        <v>7</v>
      </c>
      <c r="B6" s="27"/>
    </row>
    <row r="7" spans="1:9" x14ac:dyDescent="0.3">
      <c r="A7" t="s">
        <v>10</v>
      </c>
      <c r="B7" s="5" t="str">
        <f>+[1]Sheet1!B8</f>
        <v>0.143***</v>
      </c>
      <c r="E7">
        <v>0.14299999999999999</v>
      </c>
      <c r="F7">
        <f>+EXP(E7)-1</f>
        <v>0.15372980166601047</v>
      </c>
      <c r="G7">
        <f>+F7*100</f>
        <v>15.372980166601046</v>
      </c>
      <c r="H7">
        <v>7984.26</v>
      </c>
      <c r="I7">
        <f>+G7/H7*100</f>
        <v>0.19254107665082357</v>
      </c>
    </row>
    <row r="8" spans="1:9" x14ac:dyDescent="0.3">
      <c r="B8" s="5">
        <f>+[1]Sheet1!B9</f>
        <v>-6.0000000000000001E-3</v>
      </c>
    </row>
    <row r="9" spans="1:9" x14ac:dyDescent="0.3">
      <c r="A9" t="s">
        <v>11</v>
      </c>
      <c r="B9" s="5" t="str">
        <f>+[1]Sheet1!B10</f>
        <v>0.013***</v>
      </c>
    </row>
    <row r="10" spans="1:9" x14ac:dyDescent="0.3">
      <c r="B10" s="5">
        <f>+[1]Sheet1!B11</f>
        <v>-1E-3</v>
      </c>
    </row>
    <row r="11" spans="1:9" x14ac:dyDescent="0.3">
      <c r="A11" t="s">
        <v>12</v>
      </c>
      <c r="B11" s="5" t="str">
        <f>+[1]Sheet1!B12</f>
        <v>-0.0002***</v>
      </c>
    </row>
    <row r="12" spans="1:9" x14ac:dyDescent="0.3">
      <c r="B12" s="5">
        <f>+[1]Sheet1!B13</f>
        <v>-2.0000000000000002E-5</v>
      </c>
    </row>
    <row r="13" spans="1:9" x14ac:dyDescent="0.3">
      <c r="A13" t="s">
        <v>2</v>
      </c>
      <c r="B13" s="5" t="str">
        <f>+[1]Sheet1!B14</f>
        <v>0.132***</v>
      </c>
    </row>
    <row r="14" spans="1:9" x14ac:dyDescent="0.3">
      <c r="B14" s="5">
        <f>+[1]Sheet1!B15</f>
        <v>-1.0999999999999999E-2</v>
      </c>
    </row>
    <row r="15" spans="1:9" x14ac:dyDescent="0.3">
      <c r="A15" t="s">
        <v>3</v>
      </c>
      <c r="B15" s="5" t="str">
        <f>+[1]Sheet1!B16</f>
        <v>0.008***</v>
      </c>
    </row>
    <row r="16" spans="1:9" x14ac:dyDescent="0.3">
      <c r="B16" s="5">
        <f>+[1]Sheet1!B17</f>
        <v>-1E-3</v>
      </c>
    </row>
    <row r="17" spans="1:2" x14ac:dyDescent="0.3">
      <c r="A17" t="s">
        <v>13</v>
      </c>
      <c r="B17" s="5" t="str">
        <f>+[1]Sheet1!B18</f>
        <v>-0.012***</v>
      </c>
    </row>
    <row r="18" spans="1:2" x14ac:dyDescent="0.3">
      <c r="B18" s="5">
        <f>+[1]Sheet1!B19</f>
        <v>-5.0000000000000001E-4</v>
      </c>
    </row>
    <row r="19" spans="1:2" x14ac:dyDescent="0.3">
      <c r="A19" t="s">
        <v>14</v>
      </c>
      <c r="B19" s="5" t="str">
        <f>+[1]Sheet1!B20</f>
        <v>0.054***</v>
      </c>
    </row>
    <row r="20" spans="1:2" x14ac:dyDescent="0.3">
      <c r="B20" s="5">
        <f>+[1]Sheet1!B21</f>
        <v>-2E-3</v>
      </c>
    </row>
    <row r="21" spans="1:2" x14ac:dyDescent="0.3">
      <c r="A21" t="s">
        <v>4</v>
      </c>
      <c r="B21" s="5" t="str">
        <f>+[1]Sheet1!B22</f>
        <v>0.165***</v>
      </c>
    </row>
    <row r="22" spans="1:2" x14ac:dyDescent="0.3">
      <c r="B22" s="5">
        <f>+[1]Sheet1!B23</f>
        <v>-1.6E-2</v>
      </c>
    </row>
    <row r="23" spans="1:2" x14ac:dyDescent="0.3">
      <c r="A23" t="s">
        <v>5</v>
      </c>
      <c r="B23" s="5" t="str">
        <f>+[1]Sheet1!B24</f>
        <v>0.282***</v>
      </c>
    </row>
    <row r="24" spans="1:2" x14ac:dyDescent="0.3">
      <c r="B24" s="5">
        <f>+[1]Sheet1!B25</f>
        <v>-6.0000000000000001E-3</v>
      </c>
    </row>
    <row r="25" spans="1:2" x14ac:dyDescent="0.3">
      <c r="A25" t="s">
        <v>15</v>
      </c>
      <c r="B25" s="5" t="str">
        <f>+[1]Sheet1!B26</f>
        <v>6.667***</v>
      </c>
    </row>
    <row r="26" spans="1:2" x14ac:dyDescent="0.3">
      <c r="B26" s="5">
        <f>+[1]Sheet1!B27</f>
        <v>-4.9000000000000002E-2</v>
      </c>
    </row>
    <row r="27" spans="1:2" x14ac:dyDescent="0.3">
      <c r="A27" s="28" t="s">
        <v>8</v>
      </c>
      <c r="B27" s="28"/>
    </row>
    <row r="28" spans="1:2" x14ac:dyDescent="0.3">
      <c r="A28" t="s">
        <v>16</v>
      </c>
      <c r="B28" s="4">
        <v>9785</v>
      </c>
    </row>
    <row r="29" spans="1:2" ht="16.2" x14ac:dyDescent="0.3">
      <c r="A29" t="s">
        <v>17</v>
      </c>
      <c r="B29" s="3">
        <v>0.47899999999999998</v>
      </c>
    </row>
    <row r="30" spans="1:2" x14ac:dyDescent="0.3">
      <c r="A30" s="27" t="s">
        <v>0</v>
      </c>
      <c r="B30" s="27"/>
    </row>
    <row r="31" spans="1:2" x14ac:dyDescent="0.3">
      <c r="A31" s="25" t="s">
        <v>18</v>
      </c>
      <c r="B31" s="25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09375" defaultRowHeight="14.4" x14ac:dyDescent="0.3"/>
  <cols>
    <col min="1" max="1" width="16" customWidth="1"/>
    <col min="2" max="2" width="15.33203125" style="3" customWidth="1"/>
  </cols>
  <sheetData>
    <row r="1" spans="1:2" s="1" customFormat="1" x14ac:dyDescent="0.3">
      <c r="A1" s="26" t="s">
        <v>20</v>
      </c>
      <c r="B1" s="26"/>
    </row>
    <row r="2" spans="1:2" x14ac:dyDescent="0.3">
      <c r="A2" s="27" t="s">
        <v>0</v>
      </c>
      <c r="B2" s="27"/>
    </row>
    <row r="3" spans="1:2" ht="30.75" customHeight="1" x14ac:dyDescent="0.3">
      <c r="B3" s="2" t="s">
        <v>19</v>
      </c>
    </row>
    <row r="4" spans="1:2" x14ac:dyDescent="0.3">
      <c r="A4" s="28" t="s">
        <v>7</v>
      </c>
      <c r="B4" s="27"/>
    </row>
    <row r="5" spans="1:2" x14ac:dyDescent="0.3">
      <c r="B5" s="3" t="s">
        <v>1</v>
      </c>
    </row>
    <row r="6" spans="1:2" x14ac:dyDescent="0.3">
      <c r="A6" s="28" t="s">
        <v>7</v>
      </c>
      <c r="B6" s="27"/>
    </row>
    <row r="7" spans="1:2" x14ac:dyDescent="0.3">
      <c r="A7" t="s">
        <v>10</v>
      </c>
      <c r="B7" s="8">
        <f>+[2]Sheet1!A2</f>
        <v>982.78499999999997</v>
      </c>
    </row>
    <row r="8" spans="1:2" x14ac:dyDescent="0.3">
      <c r="A8" t="s">
        <v>11</v>
      </c>
      <c r="B8" s="8">
        <f>+[2]Sheet1!A3</f>
        <v>0.193</v>
      </c>
    </row>
    <row r="9" spans="1:2" x14ac:dyDescent="0.3">
      <c r="A9" t="s">
        <v>12</v>
      </c>
      <c r="B9" s="8">
        <f>+[2]Sheet1!A4</f>
        <v>1.6E-2</v>
      </c>
    </row>
    <row r="10" spans="1:2" x14ac:dyDescent="0.3">
      <c r="A10" t="s">
        <v>2</v>
      </c>
      <c r="B10" s="8">
        <f>+[2]Sheet1!A5</f>
        <v>0</v>
      </c>
    </row>
    <row r="11" spans="1:2" x14ac:dyDescent="0.3">
      <c r="A11" t="s">
        <v>3</v>
      </c>
      <c r="B11" s="8">
        <f>+[2]Sheet1!A6</f>
        <v>0.17599999999999999</v>
      </c>
    </row>
    <row r="12" spans="1:2" x14ac:dyDescent="0.3">
      <c r="A12" t="s">
        <v>13</v>
      </c>
      <c r="B12" s="8">
        <f>+[2]Sheet1!A7</f>
        <v>0.01</v>
      </c>
    </row>
    <row r="13" spans="1:2" x14ac:dyDescent="0.3">
      <c r="A13" t="s">
        <v>14</v>
      </c>
      <c r="B13" s="8">
        <f>+[2]Sheet1!A8</f>
        <v>-1.4999999999999999E-2</v>
      </c>
    </row>
    <row r="14" spans="1:2" x14ac:dyDescent="0.3">
      <c r="A14" t="s">
        <v>4</v>
      </c>
      <c r="B14" s="8">
        <f>+[2]Sheet1!A9</f>
        <v>6.9000000000000006E-2</v>
      </c>
    </row>
    <row r="15" spans="1:2" x14ac:dyDescent="0.3">
      <c r="A15" t="s">
        <v>5</v>
      </c>
      <c r="B15" s="8">
        <f>+[2]Sheet1!A10</f>
        <v>0.22500000000000001</v>
      </c>
    </row>
    <row r="16" spans="1:2" x14ac:dyDescent="0.3">
      <c r="A16" t="s">
        <v>15</v>
      </c>
      <c r="B16" s="8">
        <f>+[2]Sheet1!A11</f>
        <v>0.40799999999999997</v>
      </c>
    </row>
    <row r="17" spans="1:2" x14ac:dyDescent="0.3">
      <c r="A17" s="28" t="s">
        <v>8</v>
      </c>
      <c r="B17" s="28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showGridLines="0" zoomScaleNormal="100" workbookViewId="0">
      <selection activeCell="A20" sqref="A20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</cols>
  <sheetData>
    <row r="1" spans="1:2" s="1" customFormat="1" x14ac:dyDescent="0.3">
      <c r="A1" s="26" t="s">
        <v>22</v>
      </c>
      <c r="B1" s="26"/>
    </row>
    <row r="2" spans="1:2" x14ac:dyDescent="0.3">
      <c r="A2" s="27" t="s">
        <v>0</v>
      </c>
      <c r="B2" s="27"/>
    </row>
    <row r="3" spans="1:2" ht="30.75" customHeight="1" x14ac:dyDescent="0.3">
      <c r="B3" s="2" t="s">
        <v>6</v>
      </c>
    </row>
    <row r="4" spans="1:2" x14ac:dyDescent="0.3">
      <c r="A4" s="28" t="s">
        <v>7</v>
      </c>
      <c r="B4" s="27"/>
    </row>
    <row r="5" spans="1:2" x14ac:dyDescent="0.3">
      <c r="B5" s="3" t="s">
        <v>1</v>
      </c>
    </row>
    <row r="6" spans="1:2" x14ac:dyDescent="0.3">
      <c r="A6" s="28" t="s">
        <v>7</v>
      </c>
      <c r="B6" s="27"/>
    </row>
    <row r="7" spans="1:2" x14ac:dyDescent="0.3">
      <c r="A7" t="s">
        <v>3</v>
      </c>
      <c r="B7" s="5" t="str">
        <f>+[3]Sheet1!B8</f>
        <v>0.058***</v>
      </c>
    </row>
    <row r="8" spans="1:2" x14ac:dyDescent="0.3">
      <c r="B8" s="5">
        <f>+[3]Sheet1!B9</f>
        <v>-4.0000000000000001E-3</v>
      </c>
    </row>
    <row r="9" spans="1:2" x14ac:dyDescent="0.3">
      <c r="A9" t="s">
        <v>21</v>
      </c>
      <c r="B9" s="5" t="str">
        <f>+[3]Sheet1!B10</f>
        <v>-0.001***</v>
      </c>
    </row>
    <row r="10" spans="1:2" x14ac:dyDescent="0.3">
      <c r="B10" s="5">
        <f>+[3]Sheet1!B11</f>
        <v>-5.0000000000000002E-5</v>
      </c>
    </row>
    <row r="11" spans="1:2" x14ac:dyDescent="0.3">
      <c r="A11" t="s">
        <v>15</v>
      </c>
      <c r="B11" s="5" t="str">
        <f>+[3]Sheet1!B12</f>
        <v>7.429***</v>
      </c>
    </row>
    <row r="12" spans="1:2" x14ac:dyDescent="0.3">
      <c r="B12" s="5">
        <f>+[3]Sheet1!B13</f>
        <v>-7.0000000000000007E-2</v>
      </c>
    </row>
    <row r="13" spans="1:2" x14ac:dyDescent="0.3">
      <c r="A13" s="28" t="s">
        <v>8</v>
      </c>
      <c r="B13" s="28"/>
    </row>
    <row r="14" spans="1:2" x14ac:dyDescent="0.3">
      <c r="A14" t="s">
        <v>16</v>
      </c>
      <c r="B14" s="4">
        <v>9785</v>
      </c>
    </row>
    <row r="15" spans="1:2" ht="16.2" x14ac:dyDescent="0.3">
      <c r="A15" t="s">
        <v>17</v>
      </c>
      <c r="B15" s="3">
        <v>0.03</v>
      </c>
    </row>
    <row r="16" spans="1:2" x14ac:dyDescent="0.3">
      <c r="A16" s="27" t="s">
        <v>0</v>
      </c>
      <c r="B16" s="27"/>
    </row>
    <row r="17" spans="1:2" x14ac:dyDescent="0.3">
      <c r="A17" s="25" t="s">
        <v>18</v>
      </c>
      <c r="B17" s="25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4"/>
  <sheetViews>
    <sheetView showGridLines="0" tabSelected="1" zoomScaleNormal="100" workbookViewId="0">
      <selection activeCell="E14" sqref="E14"/>
    </sheetView>
  </sheetViews>
  <sheetFormatPr baseColWidth="10" defaultColWidth="9.109375" defaultRowHeight="14.4" x14ac:dyDescent="0.3"/>
  <cols>
    <col min="1" max="1" width="16" customWidth="1"/>
    <col min="2" max="2" width="15.33203125" style="3" customWidth="1"/>
  </cols>
  <sheetData>
    <row r="1" spans="1:2" s="1" customFormat="1" x14ac:dyDescent="0.3">
      <c r="A1" s="26" t="s">
        <v>20</v>
      </c>
      <c r="B1" s="26"/>
    </row>
    <row r="2" spans="1:2" x14ac:dyDescent="0.3">
      <c r="A2" s="27" t="s">
        <v>0</v>
      </c>
      <c r="B2" s="27"/>
    </row>
    <row r="3" spans="1:2" ht="30.75" customHeight="1" x14ac:dyDescent="0.3">
      <c r="B3" s="2" t="s">
        <v>19</v>
      </c>
    </row>
    <row r="4" spans="1:2" x14ac:dyDescent="0.3">
      <c r="A4" s="28" t="s">
        <v>7</v>
      </c>
      <c r="B4" s="27"/>
    </row>
    <row r="5" spans="1:2" x14ac:dyDescent="0.3">
      <c r="B5" s="3" t="s">
        <v>1</v>
      </c>
    </row>
    <row r="6" spans="1:2" x14ac:dyDescent="0.3">
      <c r="A6" s="28" t="s">
        <v>7</v>
      </c>
      <c r="B6" s="27"/>
    </row>
    <row r="7" spans="1:2" x14ac:dyDescent="0.3">
      <c r="A7" t="s">
        <v>3</v>
      </c>
      <c r="B7" s="5">
        <f>+[4]Sheet1!$A$3</f>
        <v>7.4999999999999997E-2</v>
      </c>
    </row>
    <row r="8" spans="1:2" x14ac:dyDescent="0.3">
      <c r="A8" t="s">
        <v>21</v>
      </c>
      <c r="B8" s="5">
        <f>+[4]Sheet1!$A$4</f>
        <v>-1E-3</v>
      </c>
    </row>
    <row r="9" spans="1:2" x14ac:dyDescent="0.3">
      <c r="A9" t="s">
        <v>15</v>
      </c>
      <c r="B9" s="5">
        <f>+[4]Sheet1!$A$2</f>
        <v>2108.8380000000002</v>
      </c>
    </row>
    <row r="10" spans="1:2" x14ac:dyDescent="0.3">
      <c r="A10" s="28" t="s">
        <v>8</v>
      </c>
      <c r="B10" s="28"/>
    </row>
    <row r="14" spans="1:2" x14ac:dyDescent="0.3">
      <c r="B14" s="3">
        <v>7984.26</v>
      </c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C32"/>
  <sheetViews>
    <sheetView showGridLines="0" topLeftCell="A19" zoomScaleNormal="100" workbookViewId="0">
      <selection activeCell="C26" sqref="C26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  <col min="3" max="3" width="8.109375" style="3" bestFit="1" customWidth="1"/>
  </cols>
  <sheetData>
    <row r="1" spans="1:3" s="1" customFormat="1" x14ac:dyDescent="0.3">
      <c r="A1" s="26" t="s">
        <v>23</v>
      </c>
      <c r="B1" s="26"/>
      <c r="C1" s="26"/>
    </row>
    <row r="2" spans="1:3" x14ac:dyDescent="0.3">
      <c r="A2" s="27" t="s">
        <v>0</v>
      </c>
      <c r="B2" s="27"/>
      <c r="C2" s="27"/>
    </row>
    <row r="3" spans="1:3" ht="21.75" customHeight="1" x14ac:dyDescent="0.3">
      <c r="B3" s="29" t="s">
        <v>6</v>
      </c>
      <c r="C3" s="29"/>
    </row>
    <row r="4" spans="1:3" x14ac:dyDescent="0.3">
      <c r="A4" s="30" t="s">
        <v>30</v>
      </c>
      <c r="B4" s="30"/>
      <c r="C4" s="30"/>
    </row>
    <row r="5" spans="1:3" x14ac:dyDescent="0.3">
      <c r="B5" s="3" t="s">
        <v>1</v>
      </c>
      <c r="C5" s="3" t="s">
        <v>1</v>
      </c>
    </row>
    <row r="6" spans="1:3" x14ac:dyDescent="0.3">
      <c r="B6" s="6" t="s">
        <v>26</v>
      </c>
      <c r="C6" s="6" t="s">
        <v>27</v>
      </c>
    </row>
    <row r="7" spans="1:3" x14ac:dyDescent="0.3">
      <c r="A7" s="7" t="s">
        <v>29</v>
      </c>
      <c r="B7"/>
      <c r="C7"/>
    </row>
    <row r="8" spans="1:3" x14ac:dyDescent="0.3">
      <c r="A8" t="s">
        <v>24</v>
      </c>
      <c r="B8" s="5" t="str">
        <f>+[5]Sheet1!B9</f>
        <v>-0.122***</v>
      </c>
      <c r="C8" s="5"/>
    </row>
    <row r="9" spans="1:3" x14ac:dyDescent="0.3">
      <c r="B9" s="5">
        <f>+[5]Sheet1!B10</f>
        <v>-1.2E-2</v>
      </c>
      <c r="C9" s="5"/>
    </row>
    <row r="10" spans="1:3" x14ac:dyDescent="0.3">
      <c r="A10" t="s">
        <v>3</v>
      </c>
      <c r="B10" s="5" t="str">
        <f>+[5]Sheet1!B11</f>
        <v>0.046***</v>
      </c>
      <c r="C10" s="5"/>
    </row>
    <row r="11" spans="1:3" x14ac:dyDescent="0.3">
      <c r="B11" s="5">
        <f>+[5]Sheet1!B12</f>
        <v>-3.0000000000000001E-3</v>
      </c>
      <c r="C11" s="5"/>
    </row>
    <row r="12" spans="1:3" x14ac:dyDescent="0.3">
      <c r="A12" t="s">
        <v>21</v>
      </c>
      <c r="B12" s="5" t="str">
        <f>+[5]Sheet1!B13</f>
        <v>-0.0004***</v>
      </c>
      <c r="C12" s="5"/>
    </row>
    <row r="13" spans="1:3" x14ac:dyDescent="0.3">
      <c r="B13" s="5">
        <f>+[5]Sheet1!B14</f>
        <v>-4.0000000000000003E-5</v>
      </c>
      <c r="C13" s="5"/>
    </row>
    <row r="14" spans="1:3" x14ac:dyDescent="0.3">
      <c r="A14" t="s">
        <v>10</v>
      </c>
      <c r="B14" s="5" t="str">
        <f>+[5]Sheet1!B15</f>
        <v>0.238***</v>
      </c>
      <c r="C14" s="5"/>
    </row>
    <row r="15" spans="1:3" x14ac:dyDescent="0.3">
      <c r="B15" s="5">
        <f>+[5]Sheet1!B16</f>
        <v>-6.0000000000000001E-3</v>
      </c>
      <c r="C15" s="5"/>
    </row>
    <row r="16" spans="1:3" x14ac:dyDescent="0.3">
      <c r="A16" t="s">
        <v>11</v>
      </c>
      <c r="B16" s="5" t="str">
        <f>+[5]Sheet1!B17</f>
        <v>0.016***</v>
      </c>
      <c r="C16" s="5"/>
    </row>
    <row r="17" spans="1:3" x14ac:dyDescent="0.3">
      <c r="B17" s="5">
        <f>+[5]Sheet1!B18</f>
        <v>-1E-3</v>
      </c>
      <c r="C17" s="5"/>
    </row>
    <row r="18" spans="1:3" x14ac:dyDescent="0.3">
      <c r="A18" t="s">
        <v>12</v>
      </c>
      <c r="B18" s="5" t="str">
        <f>+[5]Sheet1!B19</f>
        <v>-0.0002***</v>
      </c>
      <c r="C18" s="5"/>
    </row>
    <row r="19" spans="1:3" x14ac:dyDescent="0.3">
      <c r="B19" s="5">
        <f>+[5]Sheet1!B20</f>
        <v>-2.0000000000000002E-5</v>
      </c>
      <c r="C19" s="5"/>
    </row>
    <row r="20" spans="1:3" x14ac:dyDescent="0.3">
      <c r="A20" t="s">
        <v>14</v>
      </c>
      <c r="B20" s="5" t="str">
        <f>+[5]Sheet1!B21</f>
        <v>0.063***</v>
      </c>
      <c r="C20" s="5"/>
    </row>
    <row r="21" spans="1:3" x14ac:dyDescent="0.3">
      <c r="B21" s="5">
        <f>+[5]Sheet1!B22</f>
        <v>-2E-3</v>
      </c>
      <c r="C21" s="5"/>
    </row>
    <row r="22" spans="1:3" x14ac:dyDescent="0.3">
      <c r="A22" t="s">
        <v>13</v>
      </c>
      <c r="B22" s="5" t="str">
        <f>+[5]Sheet1!B23</f>
        <v>-0.013***</v>
      </c>
      <c r="C22" s="5"/>
    </row>
    <row r="23" spans="1:3" x14ac:dyDescent="0.3">
      <c r="B23" s="5">
        <f>+[5]Sheet1!B24</f>
        <v>-1E-3</v>
      </c>
      <c r="C23" s="5"/>
    </row>
    <row r="24" spans="1:3" x14ac:dyDescent="0.3">
      <c r="A24" t="s">
        <v>25</v>
      </c>
      <c r="B24" s="5"/>
      <c r="C24" s="5" t="str">
        <f>+[5]Sheet1!C25</f>
        <v>-0.122***</v>
      </c>
    </row>
    <row r="25" spans="1:3" x14ac:dyDescent="0.3">
      <c r="B25" s="5"/>
      <c r="C25" s="5">
        <f>+[5]Sheet1!C26</f>
        <v>-1.2E-2</v>
      </c>
    </row>
    <row r="26" spans="1:3" x14ac:dyDescent="0.3">
      <c r="A26" t="s">
        <v>15</v>
      </c>
      <c r="B26" s="5" t="str">
        <f>+[5]Sheet1!B27</f>
        <v>6.186***</v>
      </c>
      <c r="C26" s="5">
        <f>+[5]Sheet1!C27</f>
        <v>0</v>
      </c>
    </row>
    <row r="27" spans="1:3" x14ac:dyDescent="0.3">
      <c r="B27" s="5">
        <f>+[5]Sheet1!B28</f>
        <v>-7.1999999999999995E-2</v>
      </c>
      <c r="C27" s="5">
        <f>+[5]Sheet1!C28</f>
        <v>-6.0000000000000001E-3</v>
      </c>
    </row>
    <row r="28" spans="1:3" x14ac:dyDescent="0.3">
      <c r="A28" s="30" t="s">
        <v>28</v>
      </c>
      <c r="B28" s="30"/>
      <c r="C28" s="30"/>
    </row>
    <row r="29" spans="1:3" x14ac:dyDescent="0.3">
      <c r="A29" t="s">
        <v>16</v>
      </c>
      <c r="B29" s="4">
        <f>+[5]Sheet1!B30</f>
        <v>9785</v>
      </c>
      <c r="C29" s="4">
        <f>+[5]Sheet1!C30</f>
        <v>9785</v>
      </c>
    </row>
    <row r="30" spans="1:3" ht="16.2" x14ac:dyDescent="0.3">
      <c r="A30" t="s">
        <v>17</v>
      </c>
      <c r="B30" s="23">
        <f>+[5]Sheet1!B31</f>
        <v>0.36099999999999999</v>
      </c>
      <c r="C30" s="23">
        <f>+[5]Sheet1!C31</f>
        <v>1.0999999999999999E-2</v>
      </c>
    </row>
    <row r="31" spans="1:3" x14ac:dyDescent="0.3">
      <c r="A31" s="7" t="s">
        <v>31</v>
      </c>
      <c r="B31"/>
      <c r="C31"/>
    </row>
    <row r="32" spans="1:3" x14ac:dyDescent="0.3">
      <c r="A32" s="25" t="s">
        <v>18</v>
      </c>
      <c r="B32" s="25"/>
      <c r="C32" s="25"/>
    </row>
  </sheetData>
  <mergeCells count="6">
    <mergeCell ref="A1:C1"/>
    <mergeCell ref="A32:C32"/>
    <mergeCell ref="B3:C3"/>
    <mergeCell ref="A4:C4"/>
    <mergeCell ref="A2:C2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sqref="A1:B14"/>
    </sheetView>
  </sheetViews>
  <sheetFormatPr baseColWidth="10" defaultColWidth="9.109375" defaultRowHeight="14.4" x14ac:dyDescent="0.3"/>
  <cols>
    <col min="1" max="1" width="16" customWidth="1"/>
    <col min="2" max="2" width="15.33203125" style="3" customWidth="1"/>
  </cols>
  <sheetData>
    <row r="1" spans="1:2" s="1" customFormat="1" x14ac:dyDescent="0.3">
      <c r="A1" s="26" t="s">
        <v>20</v>
      </c>
      <c r="B1" s="26"/>
    </row>
    <row r="2" spans="1:2" x14ac:dyDescent="0.3">
      <c r="A2" s="27" t="s">
        <v>0</v>
      </c>
      <c r="B2" s="27"/>
    </row>
    <row r="3" spans="1:2" ht="30.75" customHeight="1" x14ac:dyDescent="0.3">
      <c r="B3" s="2" t="s">
        <v>19</v>
      </c>
    </row>
    <row r="4" spans="1:2" x14ac:dyDescent="0.3">
      <c r="A4" s="28" t="s">
        <v>7</v>
      </c>
      <c r="B4" s="27"/>
    </row>
    <row r="5" spans="1:2" x14ac:dyDescent="0.3">
      <c r="B5" s="3" t="s">
        <v>1</v>
      </c>
    </row>
    <row r="6" spans="1:2" x14ac:dyDescent="0.3">
      <c r="A6" s="28" t="s">
        <v>7</v>
      </c>
      <c r="B6" s="27"/>
    </row>
    <row r="7" spans="1:2" x14ac:dyDescent="0.3">
      <c r="A7" t="s">
        <v>3</v>
      </c>
      <c r="B7" s="8">
        <f>+[6]Sheet1!A3</f>
        <v>7.1999999999999995E-2</v>
      </c>
    </row>
    <row r="8" spans="1:2" x14ac:dyDescent="0.3">
      <c r="A8" t="s">
        <v>21</v>
      </c>
      <c r="B8" s="8">
        <f>+[6]Sheet1!A4</f>
        <v>-1E-3</v>
      </c>
    </row>
    <row r="9" spans="1:2" x14ac:dyDescent="0.3">
      <c r="A9" t="s">
        <v>24</v>
      </c>
      <c r="B9" s="8">
        <f>+[6]Sheet1!A5</f>
        <v>-0.13600000000000001</v>
      </c>
    </row>
    <row r="10" spans="1:2" x14ac:dyDescent="0.3">
      <c r="A10" t="s">
        <v>32</v>
      </c>
      <c r="B10" s="8">
        <f>+[6]Sheet1!A6</f>
        <v>1.2999999999999999E-2</v>
      </c>
    </row>
    <row r="11" spans="1:2" x14ac:dyDescent="0.3">
      <c r="A11" t="s">
        <v>37</v>
      </c>
      <c r="B11" s="8">
        <f>+[6]Sheet1!A7</f>
        <v>0</v>
      </c>
    </row>
    <row r="12" spans="1:2" x14ac:dyDescent="0.3">
      <c r="A12" t="s">
        <v>15</v>
      </c>
      <c r="B12" s="5">
        <f>+[6]Sheet1!A2</f>
        <v>2150.3969999999999</v>
      </c>
    </row>
    <row r="13" spans="1:2" x14ac:dyDescent="0.3">
      <c r="A13" s="28" t="s">
        <v>8</v>
      </c>
      <c r="B13" s="28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C32"/>
  <sheetViews>
    <sheetView showGridLines="0" topLeftCell="A22" zoomScaleNormal="100" workbookViewId="0">
      <selection activeCell="A32" sqref="A32:C32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  <col min="3" max="3" width="8.109375" style="3" bestFit="1" customWidth="1"/>
  </cols>
  <sheetData>
    <row r="1" spans="1:3" s="1" customFormat="1" x14ac:dyDescent="0.3">
      <c r="A1" s="26" t="s">
        <v>23</v>
      </c>
      <c r="B1" s="26"/>
      <c r="C1" s="26"/>
    </row>
    <row r="2" spans="1:3" x14ac:dyDescent="0.3">
      <c r="A2" s="27" t="s">
        <v>0</v>
      </c>
      <c r="B2" s="27"/>
      <c r="C2" s="27"/>
    </row>
    <row r="3" spans="1:3" ht="21.75" customHeight="1" x14ac:dyDescent="0.3">
      <c r="B3" s="29" t="s">
        <v>6</v>
      </c>
      <c r="C3" s="29"/>
    </row>
    <row r="4" spans="1:3" x14ac:dyDescent="0.3">
      <c r="A4" s="30" t="s">
        <v>30</v>
      </c>
      <c r="B4" s="30"/>
      <c r="C4" s="30"/>
    </row>
    <row r="5" spans="1:3" x14ac:dyDescent="0.3">
      <c r="B5" s="3" t="s">
        <v>1</v>
      </c>
      <c r="C5" s="3" t="s">
        <v>1</v>
      </c>
    </row>
    <row r="6" spans="1:3" x14ac:dyDescent="0.3">
      <c r="B6" s="6" t="s">
        <v>26</v>
      </c>
      <c r="C6" s="6" t="s">
        <v>27</v>
      </c>
    </row>
    <row r="7" spans="1:3" x14ac:dyDescent="0.3">
      <c r="A7" s="7" t="s">
        <v>29</v>
      </c>
      <c r="B7"/>
      <c r="C7"/>
    </row>
    <row r="8" spans="1:3" x14ac:dyDescent="0.3">
      <c r="A8" t="s">
        <v>24</v>
      </c>
      <c r="B8" s="8" t="str">
        <f>+[7]Sheet1!B9</f>
        <v>-0.136***</v>
      </c>
      <c r="C8" s="8"/>
    </row>
    <row r="9" spans="1:3" x14ac:dyDescent="0.3">
      <c r="B9" s="8">
        <f>+[7]Sheet1!B10</f>
        <v>-1.2E-2</v>
      </c>
      <c r="C9" s="8"/>
    </row>
    <row r="10" spans="1:3" x14ac:dyDescent="0.3">
      <c r="A10" t="s">
        <v>3</v>
      </c>
      <c r="B10" s="8" t="str">
        <f>+[7]Sheet1!B11</f>
        <v>0.050***</v>
      </c>
      <c r="C10" s="8"/>
    </row>
    <row r="11" spans="1:3" x14ac:dyDescent="0.3">
      <c r="B11" s="8">
        <f>+[7]Sheet1!B12</f>
        <v>-3.0000000000000001E-3</v>
      </c>
      <c r="C11" s="8"/>
    </row>
    <row r="12" spans="1:3" x14ac:dyDescent="0.3">
      <c r="A12" t="s">
        <v>21</v>
      </c>
      <c r="B12" s="8" t="str">
        <f>+[7]Sheet1!B13</f>
        <v>-0.0005***</v>
      </c>
      <c r="C12" s="8"/>
    </row>
    <row r="13" spans="1:3" x14ac:dyDescent="0.3">
      <c r="B13" s="8">
        <f>+[7]Sheet1!B14</f>
        <v>-4.0000000000000003E-5</v>
      </c>
      <c r="C13" s="8"/>
    </row>
    <row r="14" spans="1:3" x14ac:dyDescent="0.3">
      <c r="A14" t="s">
        <v>10</v>
      </c>
      <c r="B14" s="8" t="str">
        <f>+[7]Sheet1!B15</f>
        <v>0.247***</v>
      </c>
      <c r="C14" s="8"/>
    </row>
    <row r="15" spans="1:3" x14ac:dyDescent="0.3">
      <c r="B15" s="8">
        <f>+[7]Sheet1!B16</f>
        <v>-6.0000000000000001E-3</v>
      </c>
      <c r="C15" s="8"/>
    </row>
    <row r="16" spans="1:3" x14ac:dyDescent="0.3">
      <c r="A16" t="s">
        <v>11</v>
      </c>
      <c r="B16" s="8" t="str">
        <f>+[7]Sheet1!B17</f>
        <v>0.016***</v>
      </c>
      <c r="C16" s="8"/>
    </row>
    <row r="17" spans="1:3" x14ac:dyDescent="0.3">
      <c r="B17" s="8">
        <f>+[7]Sheet1!B18</f>
        <v>-1E-3</v>
      </c>
      <c r="C17" s="8"/>
    </row>
    <row r="18" spans="1:3" x14ac:dyDescent="0.3">
      <c r="A18" t="s">
        <v>12</v>
      </c>
      <c r="B18" s="8" t="str">
        <f>+[7]Sheet1!B19</f>
        <v>-0.0002***</v>
      </c>
      <c r="C18" s="8"/>
    </row>
    <row r="19" spans="1:3" x14ac:dyDescent="0.3">
      <c r="B19" s="8">
        <f>+[7]Sheet1!B20</f>
        <v>-2.0000000000000002E-5</v>
      </c>
      <c r="C19" s="8"/>
    </row>
    <row r="20" spans="1:3" x14ac:dyDescent="0.3">
      <c r="A20" t="s">
        <v>14</v>
      </c>
      <c r="B20" s="8" t="str">
        <f>+[7]Sheet1!B21</f>
        <v>0.063***</v>
      </c>
      <c r="C20" s="8"/>
    </row>
    <row r="21" spans="1:3" x14ac:dyDescent="0.3">
      <c r="B21" s="8">
        <f>+[7]Sheet1!B22</f>
        <v>-2E-3</v>
      </c>
      <c r="C21" s="8"/>
    </row>
    <row r="22" spans="1:3" x14ac:dyDescent="0.3">
      <c r="A22" t="s">
        <v>13</v>
      </c>
      <c r="B22" s="8" t="str">
        <f>+[7]Sheet1!B23</f>
        <v>-0.014***</v>
      </c>
      <c r="C22" s="8"/>
    </row>
    <row r="23" spans="1:3" x14ac:dyDescent="0.3">
      <c r="B23" s="8">
        <f>+[7]Sheet1!B24</f>
        <v>-1E-3</v>
      </c>
      <c r="C23" s="8"/>
    </row>
    <row r="24" spans="1:3" x14ac:dyDescent="0.3">
      <c r="A24" t="s">
        <v>25</v>
      </c>
      <c r="B24" s="8"/>
      <c r="C24" s="8" t="str">
        <f>+[7]Sheet1!C25</f>
        <v>-0.136***</v>
      </c>
    </row>
    <row r="25" spans="1:3" x14ac:dyDescent="0.3">
      <c r="B25" s="8"/>
      <c r="C25" s="8">
        <f>+[7]Sheet1!C26</f>
        <v>-1.2E-2</v>
      </c>
    </row>
    <row r="26" spans="1:3" x14ac:dyDescent="0.3">
      <c r="A26" t="s">
        <v>15</v>
      </c>
      <c r="B26" s="8" t="str">
        <f>+[7]Sheet1!B27</f>
        <v>6.139***</v>
      </c>
      <c r="C26" s="8">
        <f>+[7]Sheet1!C27</f>
        <v>0</v>
      </c>
    </row>
    <row r="27" spans="1:3" x14ac:dyDescent="0.3">
      <c r="B27" s="8">
        <f>+[7]Sheet1!B28</f>
        <v>-7.0999999999999994E-2</v>
      </c>
      <c r="C27" s="8">
        <f>+[7]Sheet1!C28</f>
        <v>-6.0000000000000001E-3</v>
      </c>
    </row>
    <row r="28" spans="1:3" x14ac:dyDescent="0.3">
      <c r="A28" s="30" t="s">
        <v>28</v>
      </c>
      <c r="B28" s="30"/>
      <c r="C28" s="30"/>
    </row>
    <row r="29" spans="1:3" x14ac:dyDescent="0.3">
      <c r="A29" t="s">
        <v>16</v>
      </c>
      <c r="B29" s="4">
        <f>+[7]Sheet1!B30</f>
        <v>9785</v>
      </c>
      <c r="C29" s="4">
        <f>+[7]Sheet1!C30</f>
        <v>9785</v>
      </c>
    </row>
    <row r="30" spans="1:3" ht="16.2" x14ac:dyDescent="0.3">
      <c r="A30" t="s">
        <v>17</v>
      </c>
      <c r="B30" s="23">
        <f>+[7]Sheet1!B31</f>
        <v>0.372</v>
      </c>
      <c r="C30" s="23">
        <f>+[7]Sheet1!C31</f>
        <v>1.2999999999999999E-2</v>
      </c>
    </row>
    <row r="31" spans="1:3" x14ac:dyDescent="0.3">
      <c r="A31" s="7" t="s">
        <v>31</v>
      </c>
      <c r="B31"/>
      <c r="C31"/>
    </row>
    <row r="32" spans="1:3" x14ac:dyDescent="0.3">
      <c r="A32" s="25" t="s">
        <v>18</v>
      </c>
      <c r="B32" s="25"/>
      <c r="C32" s="25"/>
    </row>
  </sheetData>
  <mergeCells count="6">
    <mergeCell ref="A32:C32"/>
    <mergeCell ref="A1:C1"/>
    <mergeCell ref="A2:C2"/>
    <mergeCell ref="B3:C3"/>
    <mergeCell ref="A4:C4"/>
    <mergeCell ref="A28:C28"/>
  </mergeCells>
  <pageMargins left="0.7" right="0.7" top="0.75" bottom="0.75" header="0.3" footer="0.3"/>
  <ignoredErrors>
    <ignoredError sqref="B6: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B23"/>
  <sheetViews>
    <sheetView showGridLines="0" zoomScaleNormal="100" workbookViewId="0">
      <selection activeCell="G7" sqref="G7"/>
    </sheetView>
  </sheetViews>
  <sheetFormatPr baseColWidth="10" defaultColWidth="9.109375" defaultRowHeight="14.4" x14ac:dyDescent="0.3"/>
  <cols>
    <col min="1" max="1" width="20" customWidth="1"/>
    <col min="2" max="2" width="14.33203125" style="3" customWidth="1"/>
  </cols>
  <sheetData>
    <row r="1" spans="1:2" s="1" customFormat="1" x14ac:dyDescent="0.3">
      <c r="A1" s="26" t="s">
        <v>34</v>
      </c>
      <c r="B1" s="26"/>
    </row>
    <row r="2" spans="1:2" x14ac:dyDescent="0.3">
      <c r="A2" s="27" t="s">
        <v>0</v>
      </c>
      <c r="B2" s="27"/>
    </row>
    <row r="3" spans="1:2" ht="28.5" customHeight="1" x14ac:dyDescent="0.3">
      <c r="B3" s="2" t="s">
        <v>6</v>
      </c>
    </row>
    <row r="4" spans="1:2" x14ac:dyDescent="0.3">
      <c r="A4" s="30" t="s">
        <v>30</v>
      </c>
      <c r="B4" s="30"/>
    </row>
    <row r="5" spans="1:2" x14ac:dyDescent="0.3">
      <c r="B5" s="3" t="s">
        <v>1</v>
      </c>
    </row>
    <row r="6" spans="1:2" x14ac:dyDescent="0.3">
      <c r="A6" s="7" t="s">
        <v>35</v>
      </c>
      <c r="B6"/>
    </row>
    <row r="7" spans="1:2" x14ac:dyDescent="0.3">
      <c r="A7" t="s">
        <v>3</v>
      </c>
      <c r="B7" s="8">
        <f>+[8]Sheet1!B8</f>
        <v>0</v>
      </c>
    </row>
    <row r="8" spans="1:2" x14ac:dyDescent="0.3">
      <c r="B8" s="8">
        <f>+[8]Sheet1!B9</f>
        <v>0</v>
      </c>
    </row>
    <row r="9" spans="1:2" x14ac:dyDescent="0.3">
      <c r="A9" t="s">
        <v>21</v>
      </c>
      <c r="B9" s="8">
        <f>+[8]Sheet1!B10</f>
        <v>0</v>
      </c>
    </row>
    <row r="10" spans="1:2" x14ac:dyDescent="0.3">
      <c r="B10" s="8">
        <f>+[8]Sheet1!B11</f>
        <v>0</v>
      </c>
    </row>
    <row r="11" spans="1:2" x14ac:dyDescent="0.3">
      <c r="A11" t="s">
        <v>24</v>
      </c>
      <c r="B11" s="8">
        <f>+[8]Sheet1!B12</f>
        <v>0</v>
      </c>
    </row>
    <row r="12" spans="1:2" x14ac:dyDescent="0.3">
      <c r="B12" s="8">
        <f>+[8]Sheet1!B13</f>
        <v>0</v>
      </c>
    </row>
    <row r="13" spans="1:2" x14ac:dyDescent="0.3">
      <c r="A13" t="s">
        <v>32</v>
      </c>
      <c r="B13" s="8">
        <f>+[8]Sheet1!B14</f>
        <v>0</v>
      </c>
    </row>
    <row r="14" spans="1:2" x14ac:dyDescent="0.3">
      <c r="B14" s="8">
        <f>+[8]Sheet1!B15</f>
        <v>0</v>
      </c>
    </row>
    <row r="15" spans="1:2" x14ac:dyDescent="0.3">
      <c r="A15" t="s">
        <v>33</v>
      </c>
      <c r="B15" s="8">
        <f>+[8]Sheet1!B16</f>
        <v>0</v>
      </c>
    </row>
    <row r="16" spans="1:2" x14ac:dyDescent="0.3">
      <c r="B16" s="8">
        <f>+[8]Sheet1!B17</f>
        <v>0</v>
      </c>
    </row>
    <row r="17" spans="1:2" x14ac:dyDescent="0.3">
      <c r="A17" t="s">
        <v>15</v>
      </c>
      <c r="B17" s="8">
        <f>+[8]Sheet1!B18</f>
        <v>0</v>
      </c>
    </row>
    <row r="18" spans="1:2" x14ac:dyDescent="0.3">
      <c r="B18" s="8">
        <f>+[8]Sheet1!B19</f>
        <v>0</v>
      </c>
    </row>
    <row r="19" spans="1:2" x14ac:dyDescent="0.3">
      <c r="A19" s="30" t="s">
        <v>28</v>
      </c>
      <c r="B19" s="30"/>
    </row>
    <row r="20" spans="1:2" x14ac:dyDescent="0.3">
      <c r="A20" t="s">
        <v>16</v>
      </c>
      <c r="B20" s="4">
        <f>+[8]Sheet1!B21</f>
        <v>0</v>
      </c>
    </row>
    <row r="21" spans="1:2" ht="16.2" x14ac:dyDescent="0.3">
      <c r="A21" t="s">
        <v>17</v>
      </c>
      <c r="B21" s="8">
        <f>+[8]Sheet1!B22</f>
        <v>0</v>
      </c>
    </row>
    <row r="22" spans="1:2" x14ac:dyDescent="0.3">
      <c r="A22" s="7" t="s">
        <v>36</v>
      </c>
      <c r="B22"/>
    </row>
    <row r="23" spans="1:2" x14ac:dyDescent="0.3">
      <c r="A23" s="25" t="s">
        <v>18</v>
      </c>
      <c r="B23" s="25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H38"/>
  <sheetViews>
    <sheetView showGridLines="0" workbookViewId="0">
      <selection activeCell="C27" sqref="C27"/>
    </sheetView>
  </sheetViews>
  <sheetFormatPr baseColWidth="10" defaultColWidth="11.44140625" defaultRowHeight="14.4" x14ac:dyDescent="0.3"/>
  <cols>
    <col min="1" max="1" width="23.44140625" customWidth="1"/>
  </cols>
  <sheetData>
    <row r="2" spans="1:6" x14ac:dyDescent="0.3">
      <c r="A2" s="33" t="s">
        <v>38</v>
      </c>
      <c r="B2" s="33"/>
      <c r="C2" s="33"/>
      <c r="D2" s="33"/>
      <c r="E2" s="33"/>
      <c r="F2" s="33"/>
    </row>
    <row r="3" spans="1:6" x14ac:dyDescent="0.3">
      <c r="A3" s="31" t="s">
        <v>54</v>
      </c>
      <c r="B3" s="32"/>
      <c r="C3" s="32"/>
      <c r="D3" s="32"/>
      <c r="E3" s="32"/>
      <c r="F3" s="32"/>
    </row>
    <row r="4" spans="1:6" x14ac:dyDescent="0.3">
      <c r="A4" s="9" t="s">
        <v>39</v>
      </c>
      <c r="B4" s="3" t="s">
        <v>40</v>
      </c>
      <c r="C4" s="3" t="s">
        <v>41</v>
      </c>
      <c r="D4" s="3" t="s">
        <v>43</v>
      </c>
      <c r="E4" s="3" t="s">
        <v>44</v>
      </c>
      <c r="F4" s="3" t="s">
        <v>45</v>
      </c>
    </row>
    <row r="5" spans="1:6" x14ac:dyDescent="0.3">
      <c r="A5" s="31" t="s">
        <v>55</v>
      </c>
      <c r="B5" s="31"/>
      <c r="C5" s="31"/>
      <c r="D5" s="31"/>
      <c r="E5" s="31"/>
      <c r="F5" s="31"/>
    </row>
    <row r="6" spans="1:6" x14ac:dyDescent="0.3">
      <c r="A6" s="9" t="s">
        <v>42</v>
      </c>
      <c r="B6" s="4">
        <v>9785</v>
      </c>
      <c r="C6" s="3">
        <v>49.942999999999998</v>
      </c>
      <c r="D6" s="3">
        <v>9.7080000000000002</v>
      </c>
      <c r="E6" s="3">
        <v>24</v>
      </c>
      <c r="F6" s="3">
        <v>72</v>
      </c>
    </row>
    <row r="7" spans="1:6" x14ac:dyDescent="0.3">
      <c r="A7" s="9" t="s">
        <v>10</v>
      </c>
      <c r="B7" s="4">
        <v>9785</v>
      </c>
      <c r="C7" s="3">
        <v>5.1360000000000001</v>
      </c>
      <c r="D7" s="3">
        <v>1.0089999999999999</v>
      </c>
      <c r="E7" s="3">
        <v>1</v>
      </c>
      <c r="F7" s="3">
        <v>9</v>
      </c>
    </row>
    <row r="8" spans="1:6" x14ac:dyDescent="0.3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</row>
    <row r="9" spans="1:6" x14ac:dyDescent="0.3">
      <c r="A9" s="9" t="s">
        <v>11</v>
      </c>
      <c r="B9" s="4">
        <v>9785</v>
      </c>
      <c r="C9" s="3">
        <v>20.193000000000001</v>
      </c>
      <c r="D9" s="3">
        <v>15.813000000000001</v>
      </c>
      <c r="E9" s="3">
        <v>0</v>
      </c>
      <c r="F9" s="3">
        <v>65</v>
      </c>
    </row>
    <row r="10" spans="1:6" x14ac:dyDescent="0.3">
      <c r="A10" s="9" t="s">
        <v>46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</row>
    <row r="11" spans="1:6" x14ac:dyDescent="0.3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</row>
    <row r="12" spans="1:6" x14ac:dyDescent="0.3">
      <c r="A12" s="31" t="s">
        <v>53</v>
      </c>
      <c r="B12" s="31"/>
      <c r="C12" s="31"/>
      <c r="D12" s="31"/>
      <c r="E12" s="31"/>
      <c r="F12" s="31"/>
    </row>
    <row r="14" spans="1:6" x14ac:dyDescent="0.3">
      <c r="A14" s="33" t="s">
        <v>56</v>
      </c>
      <c r="B14" s="33"/>
      <c r="C14" s="33"/>
      <c r="D14" s="33"/>
    </row>
    <row r="15" spans="1:6" x14ac:dyDescent="0.3">
      <c r="A15" s="31" t="s">
        <v>52</v>
      </c>
      <c r="B15" s="32"/>
      <c r="C15" s="32"/>
      <c r="D15" s="32"/>
      <c r="E15" s="32"/>
      <c r="F15" s="32"/>
    </row>
    <row r="16" spans="1:6" ht="28.8" x14ac:dyDescent="0.3">
      <c r="A16" s="10" t="s">
        <v>47</v>
      </c>
      <c r="B16" s="11" t="s">
        <v>48</v>
      </c>
      <c r="C16" s="11" t="s">
        <v>49</v>
      </c>
      <c r="D16" s="11" t="s">
        <v>50</v>
      </c>
    </row>
    <row r="17" spans="1:8" x14ac:dyDescent="0.3">
      <c r="A17" s="9" t="s">
        <v>51</v>
      </c>
      <c r="B17" s="5">
        <v>0.19053439999999999</v>
      </c>
      <c r="C17" s="5">
        <v>0.18761849999999999</v>
      </c>
      <c r="D17" s="5">
        <v>0.2011559</v>
      </c>
    </row>
    <row r="18" spans="1:8" x14ac:dyDescent="0.3">
      <c r="A18" s="9" t="s">
        <v>76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3">
      <c r="A19" s="9" t="s">
        <v>77</v>
      </c>
      <c r="B19" s="5">
        <v>1.6223208</v>
      </c>
      <c r="C19" s="5">
        <v>1.7076298000000001</v>
      </c>
      <c r="D19" s="5">
        <v>1.7615902000000001</v>
      </c>
    </row>
    <row r="20" spans="1:8" x14ac:dyDescent="0.3">
      <c r="A20" s="9" t="s">
        <v>78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3">
      <c r="A21" s="9" t="s">
        <v>79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3">
      <c r="A22" s="12" t="s">
        <v>80</v>
      </c>
      <c r="B22" s="24">
        <v>70.309981100000002</v>
      </c>
      <c r="C22" s="24">
        <v>68.686683799999997</v>
      </c>
      <c r="D22" s="24">
        <v>68.041010299999996</v>
      </c>
    </row>
    <row r="24" spans="1:8" x14ac:dyDescent="0.3">
      <c r="A24" s="33" t="s">
        <v>74</v>
      </c>
      <c r="B24" s="33"/>
      <c r="C24" s="33"/>
      <c r="D24" s="33"/>
      <c r="E24" s="33"/>
    </row>
    <row r="25" spans="1:8" x14ac:dyDescent="0.3">
      <c r="A25" s="31" t="s">
        <v>61</v>
      </c>
      <c r="B25" s="32"/>
      <c r="C25" s="32"/>
      <c r="D25" s="32"/>
      <c r="E25" s="32"/>
      <c r="F25" s="32"/>
    </row>
    <row r="26" spans="1:8" ht="43.2" x14ac:dyDescent="0.3">
      <c r="A26" s="13" t="s">
        <v>2</v>
      </c>
      <c r="B26" s="14" t="s">
        <v>57</v>
      </c>
      <c r="C26" s="14" t="s">
        <v>58</v>
      </c>
      <c r="D26" s="14" t="s">
        <v>59</v>
      </c>
      <c r="E26" s="14" t="s">
        <v>50</v>
      </c>
    </row>
    <row r="27" spans="1:8" x14ac:dyDescent="0.3">
      <c r="A27" s="15" t="s">
        <v>60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</row>
    <row r="28" spans="1:8" x14ac:dyDescent="0.3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</row>
    <row r="30" spans="1:8" x14ac:dyDescent="0.3">
      <c r="A30" s="33" t="s">
        <v>75</v>
      </c>
      <c r="B30" s="33"/>
      <c r="C30" s="33"/>
      <c r="D30" s="33"/>
      <c r="E30" s="33"/>
      <c r="F30" s="33"/>
      <c r="G30" s="33"/>
      <c r="H30" s="33"/>
    </row>
    <row r="31" spans="1:8" x14ac:dyDescent="0.3">
      <c r="A31" s="21" t="s">
        <v>73</v>
      </c>
      <c r="B31" s="9"/>
      <c r="C31" s="9"/>
      <c r="D31" s="9"/>
      <c r="E31" s="9"/>
      <c r="F31" s="9"/>
    </row>
    <row r="32" spans="1:8" ht="43.2" x14ac:dyDescent="0.3">
      <c r="A32" s="13" t="s">
        <v>62</v>
      </c>
      <c r="B32" s="14" t="s">
        <v>48</v>
      </c>
      <c r="C32" s="14" t="s">
        <v>49</v>
      </c>
      <c r="D32" s="14" t="s">
        <v>50</v>
      </c>
      <c r="E32" s="14" t="s">
        <v>64</v>
      </c>
      <c r="F32" s="14" t="s">
        <v>72</v>
      </c>
      <c r="G32" s="14" t="s">
        <v>65</v>
      </c>
      <c r="H32" s="14" t="s">
        <v>63</v>
      </c>
    </row>
    <row r="33" spans="1:8" x14ac:dyDescent="0.3">
      <c r="A33" s="15" t="s">
        <v>66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4">
        <v>2056</v>
      </c>
    </row>
    <row r="34" spans="1:8" x14ac:dyDescent="0.3">
      <c r="A34" t="s">
        <v>67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4">
        <v>1738</v>
      </c>
    </row>
    <row r="35" spans="1:8" x14ac:dyDescent="0.3">
      <c r="A35" t="s">
        <v>68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4">
        <v>2694</v>
      </c>
    </row>
    <row r="36" spans="1:8" x14ac:dyDescent="0.3">
      <c r="A36" t="s">
        <v>69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4">
        <v>1785</v>
      </c>
    </row>
    <row r="37" spans="1:8" x14ac:dyDescent="0.3">
      <c r="A37" t="s">
        <v>70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4">
        <v>1190</v>
      </c>
    </row>
    <row r="38" spans="1:8" x14ac:dyDescent="0.3">
      <c r="A38" s="16" t="s">
        <v>71</v>
      </c>
      <c r="B38" s="18">
        <v>10437.092000000001</v>
      </c>
      <c r="C38" s="18">
        <v>1882181.9</v>
      </c>
      <c r="D38" s="18">
        <v>2723351</v>
      </c>
      <c r="E38" s="22">
        <v>5</v>
      </c>
      <c r="F38" s="22">
        <v>2</v>
      </c>
      <c r="G38" s="22">
        <v>9</v>
      </c>
      <c r="H38" s="22">
        <v>322</v>
      </c>
    </row>
  </sheetData>
  <mergeCells count="9">
    <mergeCell ref="A30:H30"/>
    <mergeCell ref="A25:F25"/>
    <mergeCell ref="A24:E24"/>
    <mergeCell ref="A2:F2"/>
    <mergeCell ref="A3:F3"/>
    <mergeCell ref="A5:F5"/>
    <mergeCell ref="A12:F12"/>
    <mergeCell ref="A15:F15"/>
    <mergeCell ref="A14:D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Reg1</vt:lpstr>
      <vt:lpstr>T1</vt:lpstr>
      <vt:lpstr>Reg2</vt:lpstr>
      <vt:lpstr>T2</vt:lpstr>
      <vt:lpstr>Reg3</vt:lpstr>
      <vt:lpstr>T3</vt:lpstr>
      <vt:lpstr>Reg4</vt:lpstr>
      <vt:lpstr>Reg5</vt:lpstr>
      <vt:lpstr>Tablas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Merit Salome Tejeda Amaya</cp:lastModifiedBy>
  <dcterms:created xsi:type="dcterms:W3CDTF">2023-09-12T17:19:53Z</dcterms:created>
  <dcterms:modified xsi:type="dcterms:W3CDTF">2023-09-14T19:01:12Z</dcterms:modified>
</cp:coreProperties>
</file>