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ladislavchernienko/Desktop/Лабы/2.4.1/"/>
    </mc:Choice>
  </mc:AlternateContent>
  <xr:revisionPtr revIDLastSave="0" documentId="13_ncr:1_{DD022DF2-A383-E641-A682-7E6586F6EB83}" xr6:coauthVersionLast="47" xr6:coauthVersionMax="47" xr10:uidLastSave="{00000000-0000-0000-0000-000000000000}"/>
  <bookViews>
    <workbookView xWindow="0" yWindow="0" windowWidth="25600" windowHeight="16000" xr2:uid="{0BE3CA33-B88E-6044-B5C6-43CB4A10510C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19" i="1" l="1"/>
  <c r="K19" i="1"/>
  <c r="I22" i="1"/>
  <c r="I21" i="1"/>
  <c r="I20" i="1"/>
  <c r="M18" i="1"/>
  <c r="K18" i="1"/>
  <c r="I19" i="1"/>
  <c r="I18" i="1"/>
  <c r="I17" i="1"/>
  <c r="L19" i="1"/>
  <c r="M17" i="1"/>
  <c r="K17" i="1"/>
  <c r="I16" i="1"/>
  <c r="I15" i="1"/>
  <c r="I14" i="1"/>
  <c r="L18" i="1"/>
  <c r="M16" i="1"/>
  <c r="K16" i="1"/>
  <c r="I13" i="1"/>
  <c r="I12" i="1"/>
  <c r="I11" i="1"/>
  <c r="M15" i="1"/>
  <c r="K15" i="1"/>
  <c r="I10" i="1"/>
  <c r="I9" i="1"/>
  <c r="I8" i="1"/>
  <c r="L17" i="1"/>
  <c r="L16" i="1"/>
  <c r="L15" i="1"/>
  <c r="M14" i="1"/>
  <c r="K14" i="1"/>
  <c r="I7" i="1"/>
  <c r="I6" i="1"/>
  <c r="I5" i="1"/>
  <c r="L14" i="1"/>
  <c r="M13" i="1"/>
  <c r="K13" i="1"/>
  <c r="I4" i="1"/>
  <c r="I3" i="1"/>
  <c r="I2" i="1"/>
  <c r="L13" i="1"/>
  <c r="M12" i="1"/>
  <c r="K12" i="1"/>
  <c r="D34" i="1"/>
  <c r="D33" i="1"/>
  <c r="D32" i="1"/>
  <c r="K11" i="1"/>
  <c r="M11" i="1" s="1"/>
  <c r="L12" i="1"/>
  <c r="D31" i="1"/>
  <c r="D30" i="1"/>
  <c r="D29" i="1"/>
  <c r="L11" i="1"/>
  <c r="M10" i="1"/>
  <c r="K10" i="1"/>
  <c r="D28" i="1"/>
  <c r="D27" i="1"/>
  <c r="D26" i="1"/>
  <c r="L10" i="1"/>
  <c r="M9" i="1"/>
  <c r="K9" i="1"/>
  <c r="D25" i="1"/>
  <c r="D24" i="1"/>
  <c r="D23" i="1"/>
  <c r="L9" i="1"/>
  <c r="M8" i="1"/>
  <c r="K8" i="1"/>
  <c r="D22" i="1"/>
  <c r="D21" i="1"/>
  <c r="D20" i="1"/>
  <c r="L8" i="1"/>
  <c r="M7" i="1"/>
  <c r="K7" i="1"/>
  <c r="D19" i="1"/>
  <c r="D18" i="1"/>
  <c r="D17" i="1"/>
  <c r="L7" i="1"/>
  <c r="M6" i="1"/>
  <c r="K6" i="1"/>
  <c r="D16" i="1"/>
  <c r="D15" i="1"/>
  <c r="D14" i="1"/>
  <c r="L6" i="1"/>
  <c r="M5" i="1"/>
  <c r="K5" i="1"/>
  <c r="D13" i="1"/>
  <c r="D12" i="1"/>
  <c r="D11" i="1"/>
  <c r="L5" i="1"/>
  <c r="L4" i="1"/>
  <c r="M4" i="1"/>
  <c r="K4" i="1"/>
  <c r="D10" i="1"/>
  <c r="D9" i="1"/>
  <c r="D8" i="1"/>
  <c r="K2" i="1"/>
  <c r="M2" i="1" s="1"/>
  <c r="L2" i="1"/>
  <c r="K3" i="1"/>
  <c r="M3" i="1" s="1"/>
  <c r="L3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<sst xmlns="http://schemas.openxmlformats.org/spreadsheetml/2006/main" count="11" uniqueCount="7">
  <si>
    <t>T, °С</t>
  </si>
  <si>
    <t>h_1, мм</t>
  </si>
  <si>
    <t>h_2, мм</t>
  </si>
  <si>
    <t>∆h, мм</t>
  </si>
  <si>
    <t>1/T, К^(-1)</t>
  </si>
  <si>
    <t>∆h_ср, мм</t>
  </si>
  <si>
    <t>ln(∆h_ср), мм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</si>
</sst>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"/>
    <numFmt numFmtId="170" formatCode="0.0"/>
  </numFmts>
  <fonts count="1" x14ac:knownFonts="1">
    <font>
      <sz val="12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1" xfId="0" applyFill="1" applyBorder="1"/>
    <xf numFmtId="0" fontId="0" fillId="0" borderId="1" xfId="0" applyBorder="1" applyAlignment="1">
      <alignment horizontal="center" vertical="center"/>
    </xf>
    <xf numFmtId="0" fontId="0" fillId="0" borderId="1" xfId="0" applyBorder="1"/>
    <xf numFmtId="170" fontId="0" fillId="0" borderId="1" xfId="0" applyNumberFormat="1" applyBorder="1"/>
    <xf numFmtId="164" fontId="0" fillId="0" borderId="1" xfId="0" applyNumberFormat="1" applyBorder="1"/>
    <xf numFmtId="2" fontId="0" fillId="0" borderId="1" xfId="0" applyNumberForma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</a:t>
            </a:r>
            <a:r>
              <a:rPr lang="ru-RU" baseline="0"/>
              <a:t> зависимости </a:t>
            </a:r>
            <a:r>
              <a:rPr lang="en-US" baseline="0"/>
              <a:t>ln(∆h)</a:t>
            </a:r>
            <a:r>
              <a:rPr lang="ru-RU" baseline="0"/>
              <a:t> от </a:t>
            </a:r>
            <a:r>
              <a:rPr lang="en-US" baseline="0"/>
              <a:t>1/T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9779404970011744"/>
                  <c:y val="-0.4789592734480340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Лист1!$L$2:$L$19</c:f>
              <c:numCache>
                <c:formatCode>General</c:formatCode>
                <c:ptCount val="18"/>
                <c:pt idx="0">
                  <c:v>3.4129692832764505E-3</c:v>
                </c:pt>
                <c:pt idx="1">
                  <c:v>3.401244855617156E-3</c:v>
                </c:pt>
                <c:pt idx="2">
                  <c:v>3.3897156028609202E-3</c:v>
                </c:pt>
                <c:pt idx="3">
                  <c:v>3.3781501249915548E-3</c:v>
                </c:pt>
                <c:pt idx="4">
                  <c:v>3.367116737937304E-3</c:v>
                </c:pt>
                <c:pt idx="5">
                  <c:v>3.355029188753942E-3</c:v>
                </c:pt>
                <c:pt idx="6">
                  <c:v>3.3439224209998327E-3</c:v>
                </c:pt>
                <c:pt idx="7">
                  <c:v>3.3331111259249386E-3</c:v>
                </c:pt>
                <c:pt idx="8">
                  <c:v>3.3220384027639362E-3</c:v>
                </c:pt>
                <c:pt idx="9">
                  <c:v>3.3108197589723212E-3</c:v>
                </c:pt>
                <c:pt idx="10">
                  <c:v>3.3001122038149298E-3</c:v>
                </c:pt>
                <c:pt idx="11">
                  <c:v>3.289257285704888E-3</c:v>
                </c:pt>
                <c:pt idx="12">
                  <c:v>3.2789035346580103E-3</c:v>
                </c:pt>
                <c:pt idx="13">
                  <c:v>3.2677602771060718E-3</c:v>
                </c:pt>
                <c:pt idx="14">
                  <c:v>3.2567985670086306E-3</c:v>
                </c:pt>
                <c:pt idx="15">
                  <c:v>3.2463316452408775E-3</c:v>
                </c:pt>
                <c:pt idx="16">
                  <c:v>3.2357223750202231E-3</c:v>
                </c:pt>
                <c:pt idx="17">
                  <c:v>3.2252862441541686E-3</c:v>
                </c:pt>
              </c:numCache>
            </c:numRef>
          </c:xVal>
          <c:yVal>
            <c:numRef>
              <c:f>Лист1!$M$2:$M$19</c:f>
              <c:numCache>
                <c:formatCode>General</c:formatCode>
                <c:ptCount val="18"/>
                <c:pt idx="0">
                  <c:v>2.7058255060800991</c:v>
                </c:pt>
                <c:pt idx="1">
                  <c:v>2.7058255060800991</c:v>
                </c:pt>
                <c:pt idx="2">
                  <c:v>2.7365296724240786</c:v>
                </c:pt>
                <c:pt idx="3">
                  <c:v>2.7642204725692645</c:v>
                </c:pt>
                <c:pt idx="4">
                  <c:v>2.813410716760036</c:v>
                </c:pt>
                <c:pt idx="5">
                  <c:v>2.871679624884012</c:v>
                </c:pt>
                <c:pt idx="6">
                  <c:v>2.9391619220655967</c:v>
                </c:pt>
                <c:pt idx="7">
                  <c:v>3.0106208860477417</c:v>
                </c:pt>
                <c:pt idx="8">
                  <c:v>3.0849634072819336</c:v>
                </c:pt>
                <c:pt idx="9">
                  <c:v>3.1541595101485096</c:v>
                </c:pt>
                <c:pt idx="10">
                  <c:v>3.2202082701019794</c:v>
                </c:pt>
                <c:pt idx="11">
                  <c:v>3.2921262866077936</c:v>
                </c:pt>
                <c:pt idx="12">
                  <c:v>3.3649943329981951</c:v>
                </c:pt>
                <c:pt idx="13">
                  <c:v>3.429676852984024</c:v>
                </c:pt>
                <c:pt idx="14">
                  <c:v>3.4904285153900982</c:v>
                </c:pt>
                <c:pt idx="15">
                  <c:v>3.5562999892147955</c:v>
                </c:pt>
                <c:pt idx="16">
                  <c:v>3.6180992720528891</c:v>
                </c:pt>
                <c:pt idx="17">
                  <c:v>3.6821904659631399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BB-BF47-A801-960575B4F1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4026399"/>
        <c:axId val="520154223"/>
      </c:scatterChart>
      <c:valAx>
        <c:axId val="514026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20154223"/>
        <c:crosses val="autoZero"/>
        <c:crossBetween val="midCat"/>
      </c:valAx>
      <c:valAx>
        <c:axId val="520154223"/>
        <c:scaling>
          <c:orientation val="minMax"/>
          <c:min val="2.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4026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9408</xdr:colOff>
      <xdr:row>0</xdr:row>
      <xdr:rowOff>0</xdr:rowOff>
    </xdr:from>
    <xdr:to>
      <xdr:col>20</xdr:col>
      <xdr:colOff>9408</xdr:colOff>
      <xdr:row>14</xdr:row>
      <xdr:rowOff>7528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6434C5D2-BBB6-C30D-E5AD-5C7C6042D6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59D40-E79A-B14C-B10C-0830E949F7EE}">
  <dimension ref="A1:M34"/>
  <sheetViews>
    <sheetView tabSelected="1" topLeftCell="F1" zoomScale="135" workbookViewId="0">
      <selection activeCell="Q20" sqref="Q20"/>
    </sheetView>
  </sheetViews>
  <sheetFormatPr baseColWidth="10" defaultRowHeight="16" x14ac:dyDescent="0.2"/>
  <cols>
    <col min="1" max="1" width="11.1640625" customWidth="1"/>
    <col min="2" max="2" width="12.6640625" bestFit="1" customWidth="1"/>
    <col min="6" max="6" width="11.5" customWidth="1"/>
    <col min="11" max="11" width="12.6640625" bestFit="1" customWidth="1"/>
    <col min="13" max="13" width="11.83203125" customWidth="1"/>
  </cols>
  <sheetData>
    <row r="1" spans="1:13" x14ac:dyDescent="0.2">
      <c r="A1" s="1" t="s">
        <v>0</v>
      </c>
      <c r="B1" s="1" t="s">
        <v>1</v>
      </c>
      <c r="C1" s="1" t="s">
        <v>2</v>
      </c>
      <c r="D1" s="1" t="s">
        <v>3</v>
      </c>
      <c r="F1" s="1" t="s">
        <v>0</v>
      </c>
      <c r="G1" s="1" t="s">
        <v>1</v>
      </c>
      <c r="H1" s="1" t="s">
        <v>2</v>
      </c>
      <c r="I1" s="1" t="s">
        <v>3</v>
      </c>
      <c r="K1" s="1" t="s">
        <v>5</v>
      </c>
      <c r="L1" s="1" t="s">
        <v>4</v>
      </c>
      <c r="M1" s="1" t="s">
        <v>6</v>
      </c>
    </row>
    <row r="2" spans="1:13" x14ac:dyDescent="0.2">
      <c r="A2" s="6">
        <v>20</v>
      </c>
      <c r="B2" s="3">
        <v>76.2</v>
      </c>
      <c r="C2" s="4">
        <v>61</v>
      </c>
      <c r="D2" s="3">
        <f>B2-C2</f>
        <v>15.200000000000003</v>
      </c>
      <c r="F2" s="6">
        <v>31.02</v>
      </c>
      <c r="G2" s="3">
        <v>82.6</v>
      </c>
      <c r="H2" s="3">
        <v>55.8</v>
      </c>
      <c r="I2" s="3">
        <f>G2-H2</f>
        <v>26.799999999999997</v>
      </c>
      <c r="K2" s="4">
        <f>AVERAGE(D2:D4)</f>
        <v>14.966666666666667</v>
      </c>
      <c r="L2" s="3">
        <f>1/(A2+273)</f>
        <v>3.4129692832764505E-3</v>
      </c>
      <c r="M2" s="4">
        <f>LN(K2)</f>
        <v>2.7058255060800991</v>
      </c>
    </row>
    <row r="3" spans="1:13" x14ac:dyDescent="0.2">
      <c r="A3" s="6"/>
      <c r="B3" s="4">
        <v>76</v>
      </c>
      <c r="C3" s="3">
        <v>61.1</v>
      </c>
      <c r="D3" s="3">
        <f>B3-C3</f>
        <v>14.899999999999999</v>
      </c>
      <c r="F3" s="6"/>
      <c r="G3" s="3">
        <v>82.7</v>
      </c>
      <c r="H3">
        <v>55.8</v>
      </c>
      <c r="I3" s="3">
        <f>G3-H3</f>
        <v>26.900000000000006</v>
      </c>
      <c r="K3" s="4">
        <f>AVERAGE(D5:D7)</f>
        <v>14.966666666666669</v>
      </c>
      <c r="L3" s="3">
        <f>1/(A5+273)</f>
        <v>3.401244855617156E-3</v>
      </c>
      <c r="M3" s="4">
        <f>LN(K3)</f>
        <v>2.7058255060800991</v>
      </c>
    </row>
    <row r="4" spans="1:13" x14ac:dyDescent="0.2">
      <c r="A4" s="6"/>
      <c r="B4" s="3">
        <v>76.099999999999994</v>
      </c>
      <c r="C4" s="3">
        <v>61.3</v>
      </c>
      <c r="D4" s="3">
        <f>B4-C4</f>
        <v>14.799999999999997</v>
      </c>
      <c r="F4" s="6"/>
      <c r="G4" s="3">
        <v>82.7</v>
      </c>
      <c r="H4" s="3">
        <v>55.7</v>
      </c>
      <c r="I4" s="4">
        <f>G4-H4</f>
        <v>27</v>
      </c>
      <c r="K4" s="4">
        <f>AVERAGE(D8:D10)</f>
        <v>15.43333333333333</v>
      </c>
      <c r="L4" s="3">
        <f>1/(A8+273)</f>
        <v>3.3897156028609202E-3</v>
      </c>
      <c r="M4" s="4">
        <f>LN(K4)</f>
        <v>2.7365296724240786</v>
      </c>
    </row>
    <row r="5" spans="1:13" x14ac:dyDescent="0.2">
      <c r="A5" s="2">
        <v>21.01</v>
      </c>
      <c r="B5" s="3">
        <v>76.2</v>
      </c>
      <c r="C5" s="3">
        <v>61.3</v>
      </c>
      <c r="D5" s="3">
        <f>B5-C5</f>
        <v>14.900000000000006</v>
      </c>
      <c r="F5" s="6">
        <v>31.98</v>
      </c>
      <c r="G5" s="3">
        <v>83.7</v>
      </c>
      <c r="H5" s="3">
        <v>54.8</v>
      </c>
      <c r="I5" s="3">
        <f>G5-H5</f>
        <v>28.900000000000006</v>
      </c>
      <c r="K5" s="4">
        <f>AVERAGE(D11:D13)</f>
        <v>15.866666666666667</v>
      </c>
      <c r="L5" s="5">
        <f>1/(A11+273)</f>
        <v>3.3781501249915548E-3</v>
      </c>
      <c r="M5" s="4">
        <f>LN(K5)</f>
        <v>2.7642204725692645</v>
      </c>
    </row>
    <row r="6" spans="1:13" x14ac:dyDescent="0.2">
      <c r="A6" s="2"/>
      <c r="B6" s="3">
        <v>76.400000000000006</v>
      </c>
      <c r="C6" s="3">
        <v>61.3</v>
      </c>
      <c r="D6" s="3">
        <f>B6-C6</f>
        <v>15.100000000000009</v>
      </c>
      <c r="F6" s="6"/>
      <c r="G6" s="3">
        <v>83.7</v>
      </c>
      <c r="H6" s="3">
        <v>54.7</v>
      </c>
      <c r="I6" s="4">
        <f>G6-H6</f>
        <v>29</v>
      </c>
      <c r="K6" s="4">
        <f>AVERAGE(D14:D16)</f>
        <v>16.666666666666661</v>
      </c>
      <c r="L6" s="3">
        <f>1/(A14+273)</f>
        <v>3.367116737937304E-3</v>
      </c>
      <c r="M6" s="4">
        <f>LN(K6)</f>
        <v>2.813410716760036</v>
      </c>
    </row>
    <row r="7" spans="1:13" x14ac:dyDescent="0.2">
      <c r="A7" s="2"/>
      <c r="B7" s="3">
        <v>76.099999999999994</v>
      </c>
      <c r="C7" s="3">
        <v>61.2</v>
      </c>
      <c r="D7" s="3">
        <f>B7-C7</f>
        <v>14.899999999999991</v>
      </c>
      <c r="F7" s="6"/>
      <c r="G7" s="3">
        <v>83.8</v>
      </c>
      <c r="H7" s="3">
        <v>54.9</v>
      </c>
      <c r="I7" s="3">
        <f>G7-H7</f>
        <v>28.9</v>
      </c>
      <c r="K7" s="4">
        <f>AVERAGE(D17:D19)</f>
        <v>17.666666666666664</v>
      </c>
      <c r="L7" s="3">
        <f>1/(A17+273)</f>
        <v>3.355029188753942E-3</v>
      </c>
      <c r="M7" s="4">
        <f>LN(K7)</f>
        <v>2.871679624884012</v>
      </c>
    </row>
    <row r="8" spans="1:13" x14ac:dyDescent="0.2">
      <c r="A8" s="2">
        <v>22.01</v>
      </c>
      <c r="B8" s="3">
        <v>76.599999999999994</v>
      </c>
      <c r="C8" s="3">
        <v>61.1</v>
      </c>
      <c r="D8" s="3">
        <f>B8-C8</f>
        <v>15.499999999999993</v>
      </c>
      <c r="F8" s="6">
        <v>33.020000000000003</v>
      </c>
      <c r="G8" s="3">
        <v>84.8</v>
      </c>
      <c r="H8" s="4">
        <v>54</v>
      </c>
      <c r="I8" s="3">
        <f>G8-H8</f>
        <v>30.799999999999997</v>
      </c>
      <c r="K8" s="3">
        <f>AVERAGE(D20:D22)</f>
        <v>18.900000000000002</v>
      </c>
      <c r="L8" s="3">
        <f>1/(A20+273)</f>
        <v>3.3439224209998327E-3</v>
      </c>
      <c r="M8" s="4">
        <f>LN(K8)</f>
        <v>2.9391619220655967</v>
      </c>
    </row>
    <row r="9" spans="1:13" x14ac:dyDescent="0.2">
      <c r="A9" s="2"/>
      <c r="B9" s="3">
        <v>76.3</v>
      </c>
      <c r="C9" s="4">
        <v>61</v>
      </c>
      <c r="D9" s="3">
        <f>B9-C9</f>
        <v>15.299999999999997</v>
      </c>
      <c r="F9" s="6"/>
      <c r="G9" s="3">
        <v>84.8</v>
      </c>
      <c r="H9" s="3">
        <v>53.9</v>
      </c>
      <c r="I9" s="3">
        <f>G9-H9</f>
        <v>30.9</v>
      </c>
      <c r="K9" s="3">
        <f>AVERAGE(D23:D25)</f>
        <v>20.3</v>
      </c>
      <c r="L9" s="3">
        <f>1/(A23+273)</f>
        <v>3.3331111259249386E-3</v>
      </c>
      <c r="M9" s="4">
        <f>LN(K9)</f>
        <v>3.0106208860477417</v>
      </c>
    </row>
    <row r="10" spans="1:13" x14ac:dyDescent="0.2">
      <c r="A10" s="2"/>
      <c r="B10" s="3">
        <v>76.5</v>
      </c>
      <c r="C10" s="4">
        <v>61</v>
      </c>
      <c r="D10" s="3">
        <f>B10-C10</f>
        <v>15.5</v>
      </c>
      <c r="F10" s="6"/>
      <c r="G10" s="3">
        <v>84.8</v>
      </c>
      <c r="H10" s="3">
        <v>53.9</v>
      </c>
      <c r="I10" s="3">
        <f>G10-H10</f>
        <v>30.9</v>
      </c>
      <c r="K10" s="4">
        <f>AVERAGE(D26:D28)</f>
        <v>21.866666666666664</v>
      </c>
      <c r="L10" s="3">
        <f>1/(A26+273)</f>
        <v>3.3220384027639362E-3</v>
      </c>
      <c r="M10" s="4">
        <f>LN(K10)</f>
        <v>3.0849634072819336</v>
      </c>
    </row>
    <row r="11" spans="1:13" x14ac:dyDescent="0.2">
      <c r="A11" s="2">
        <v>23.02</v>
      </c>
      <c r="B11" s="3">
        <v>76.7</v>
      </c>
      <c r="C11" s="3">
        <v>60.9</v>
      </c>
      <c r="D11" s="3">
        <f>B11-C11</f>
        <v>15.800000000000004</v>
      </c>
      <c r="F11" s="6">
        <v>34.049999999999997</v>
      </c>
      <c r="G11" s="3">
        <v>85.9</v>
      </c>
      <c r="H11" s="3">
        <v>53.1</v>
      </c>
      <c r="I11" s="3">
        <f>G11-H11</f>
        <v>32.800000000000004</v>
      </c>
      <c r="K11" s="4">
        <f>AVERAGE(D29:D31)</f>
        <v>23.433333333333337</v>
      </c>
      <c r="L11" s="3">
        <f>1/(A29+273)</f>
        <v>3.3108197589723212E-3</v>
      </c>
      <c r="M11" s="4">
        <f>LN(K11)</f>
        <v>3.1541595101485096</v>
      </c>
    </row>
    <row r="12" spans="1:13" x14ac:dyDescent="0.2">
      <c r="A12" s="2"/>
      <c r="B12" s="3">
        <v>76.8</v>
      </c>
      <c r="C12" s="3">
        <v>60.9</v>
      </c>
      <c r="D12" s="3">
        <f>B12-C12</f>
        <v>15.899999999999999</v>
      </c>
      <c r="F12" s="6"/>
      <c r="G12" s="3">
        <v>85.8</v>
      </c>
      <c r="H12" s="3">
        <v>53.1</v>
      </c>
      <c r="I12" s="3">
        <f>G12-H12</f>
        <v>32.699999999999996</v>
      </c>
      <c r="K12" s="4">
        <f>AVERAGE(D32:D34)</f>
        <v>25.033333333333331</v>
      </c>
      <c r="L12" s="3">
        <f>1/(A32+273)</f>
        <v>3.3001122038149298E-3</v>
      </c>
      <c r="M12" s="4">
        <f>LN(K12)</f>
        <v>3.2202082701019794</v>
      </c>
    </row>
    <row r="13" spans="1:13" x14ac:dyDescent="0.2">
      <c r="A13" s="2"/>
      <c r="B13" s="3">
        <v>76.8</v>
      </c>
      <c r="C13" s="3">
        <v>60.9</v>
      </c>
      <c r="D13" s="3">
        <f>B13-C13</f>
        <v>15.899999999999999</v>
      </c>
      <c r="F13" s="6"/>
      <c r="G13" s="3">
        <v>85.9</v>
      </c>
      <c r="H13" s="4">
        <v>53</v>
      </c>
      <c r="I13" s="3">
        <f>G13-H13</f>
        <v>32.900000000000006</v>
      </c>
      <c r="K13" s="3">
        <f>AVERAGE(I2:I4)</f>
        <v>26.900000000000002</v>
      </c>
      <c r="L13" s="3">
        <f>1/(F2+273)</f>
        <v>3.289257285704888E-3</v>
      </c>
      <c r="M13" s="4">
        <f>LN(K13)</f>
        <v>3.2921262866077936</v>
      </c>
    </row>
    <row r="14" spans="1:13" x14ac:dyDescent="0.2">
      <c r="A14" s="6">
        <v>23.99</v>
      </c>
      <c r="B14" s="3">
        <v>77.3</v>
      </c>
      <c r="C14" s="3">
        <v>60.6</v>
      </c>
      <c r="D14" s="3">
        <f>B14-C14</f>
        <v>16.699999999999996</v>
      </c>
      <c r="F14" s="6">
        <v>35.04</v>
      </c>
      <c r="G14" s="4">
        <v>87</v>
      </c>
      <c r="H14" s="3">
        <v>52.1</v>
      </c>
      <c r="I14" s="3">
        <f>G14-H14</f>
        <v>34.9</v>
      </c>
      <c r="K14" s="4">
        <f>AVERAGE(I5:I7)</f>
        <v>28.933333333333337</v>
      </c>
      <c r="L14" s="5">
        <f>1/(F5+273)</f>
        <v>3.2789035346580103E-3</v>
      </c>
      <c r="M14" s="4">
        <f>LN(K14)</f>
        <v>3.3649943329981951</v>
      </c>
    </row>
    <row r="15" spans="1:13" x14ac:dyDescent="0.2">
      <c r="A15" s="6"/>
      <c r="B15" s="3">
        <v>77.099999999999994</v>
      </c>
      <c r="C15" s="3">
        <v>60.5</v>
      </c>
      <c r="D15" s="3">
        <f>B15-C15</f>
        <v>16.599999999999994</v>
      </c>
      <c r="F15" s="6"/>
      <c r="G15" s="4">
        <v>87</v>
      </c>
      <c r="H15" s="3">
        <v>52.1</v>
      </c>
      <c r="I15" s="3">
        <f>G15-H15</f>
        <v>34.9</v>
      </c>
      <c r="K15" s="4">
        <f>AVERAGE(I8:I10)</f>
        <v>30.866666666666664</v>
      </c>
      <c r="L15" s="3">
        <f>1/(F8+273)</f>
        <v>3.2677602771060718E-3</v>
      </c>
      <c r="M15" s="4">
        <f>LN(K15)</f>
        <v>3.429676852984024</v>
      </c>
    </row>
    <row r="16" spans="1:13" x14ac:dyDescent="0.2">
      <c r="A16" s="6"/>
      <c r="B16" s="3">
        <v>77.3</v>
      </c>
      <c r="C16" s="3">
        <v>60.6</v>
      </c>
      <c r="D16" s="3">
        <f>B16-C16</f>
        <v>16.699999999999996</v>
      </c>
      <c r="F16" s="6"/>
      <c r="G16" s="3">
        <v>87.2</v>
      </c>
      <c r="H16" s="3">
        <v>51.9</v>
      </c>
      <c r="I16" s="3">
        <f>G16-H16</f>
        <v>35.300000000000004</v>
      </c>
      <c r="K16" s="3">
        <f>AVERAGE(I11:I13)</f>
        <v>32.800000000000004</v>
      </c>
      <c r="L16" s="3">
        <f>1/(F11+273)</f>
        <v>3.2567985670086306E-3</v>
      </c>
      <c r="M16" s="4">
        <f>LN(K16)</f>
        <v>3.4904285153900982</v>
      </c>
    </row>
    <row r="17" spans="1:13" x14ac:dyDescent="0.2">
      <c r="A17" s="6">
        <v>25.06</v>
      </c>
      <c r="B17" s="3">
        <v>77.7</v>
      </c>
      <c r="C17" s="3">
        <v>60.1</v>
      </c>
      <c r="D17" s="3">
        <f>B17-C17</f>
        <v>17.600000000000001</v>
      </c>
      <c r="F17" s="6">
        <v>36.049999999999997</v>
      </c>
      <c r="G17" s="3">
        <v>88.3</v>
      </c>
      <c r="H17" s="3">
        <v>51</v>
      </c>
      <c r="I17" s="3">
        <f>G17-H17</f>
        <v>37.299999999999997</v>
      </c>
      <c r="K17" s="4">
        <f>AVERAGE(I14:I16)</f>
        <v>35.033333333333331</v>
      </c>
      <c r="L17" s="3">
        <f>1/(F14+273)</f>
        <v>3.2463316452408775E-3</v>
      </c>
      <c r="M17" s="4">
        <f>LN(K17)</f>
        <v>3.5562999892147955</v>
      </c>
    </row>
    <row r="18" spans="1:13" x14ac:dyDescent="0.2">
      <c r="A18" s="6"/>
      <c r="B18" s="3">
        <v>77.8</v>
      </c>
      <c r="C18" s="4">
        <v>60</v>
      </c>
      <c r="D18" s="3">
        <f>B18-C18</f>
        <v>17.799999999999997</v>
      </c>
      <c r="F18" s="6"/>
      <c r="G18" s="3">
        <v>88.3</v>
      </c>
      <c r="H18" s="3">
        <v>50.9</v>
      </c>
      <c r="I18" s="3">
        <f>G18-H18</f>
        <v>37.4</v>
      </c>
      <c r="K18" s="4">
        <f>AVERAGE(I17:I19)</f>
        <v>37.266666666666659</v>
      </c>
      <c r="L18" s="3">
        <f>1/(F17+273)</f>
        <v>3.2357223750202231E-3</v>
      </c>
      <c r="M18" s="4">
        <f>LN(K18)</f>
        <v>3.6180992720528891</v>
      </c>
    </row>
    <row r="19" spans="1:13" x14ac:dyDescent="0.2">
      <c r="A19" s="6"/>
      <c r="B19" s="3">
        <v>77.599999999999994</v>
      </c>
      <c r="C19" s="4">
        <v>60</v>
      </c>
      <c r="D19" s="3">
        <f>B19-C19</f>
        <v>17.599999999999994</v>
      </c>
      <c r="F19" s="6"/>
      <c r="G19" s="3">
        <v>88.1</v>
      </c>
      <c r="H19" s="3">
        <v>51</v>
      </c>
      <c r="I19" s="3">
        <f>G19-H19</f>
        <v>37.099999999999994</v>
      </c>
      <c r="K19" s="4">
        <f>AVERAGE(I20:I22)</f>
        <v>39.733333333333334</v>
      </c>
      <c r="L19" s="3">
        <f>1/(F20+273)</f>
        <v>3.2252862441541686E-3</v>
      </c>
      <c r="M19" s="4">
        <f>LN(K19)</f>
        <v>3.6821904659631399</v>
      </c>
    </row>
    <row r="20" spans="1:13" x14ac:dyDescent="0.2">
      <c r="A20" s="6">
        <v>26.05</v>
      </c>
      <c r="B20" s="3">
        <v>78.400000000000006</v>
      </c>
      <c r="C20" s="3">
        <v>59.5</v>
      </c>
      <c r="D20" s="3">
        <f>B20-C20</f>
        <v>18.900000000000006</v>
      </c>
      <c r="F20" s="6">
        <v>37.049999999999997</v>
      </c>
      <c r="G20" s="3">
        <v>89.4</v>
      </c>
      <c r="H20" s="3">
        <v>49.8</v>
      </c>
      <c r="I20" s="3">
        <f>G20-H20</f>
        <v>39.600000000000009</v>
      </c>
    </row>
    <row r="21" spans="1:13" x14ac:dyDescent="0.2">
      <c r="A21" s="6"/>
      <c r="B21" s="3">
        <v>78.5</v>
      </c>
      <c r="C21" s="3">
        <v>59.5</v>
      </c>
      <c r="D21" s="4">
        <f>B21-C21</f>
        <v>19</v>
      </c>
      <c r="F21" s="6"/>
      <c r="G21" s="3">
        <v>89.6</v>
      </c>
      <c r="H21" s="3">
        <v>49.8</v>
      </c>
      <c r="I21" s="3">
        <f>G21-H21</f>
        <v>39.799999999999997</v>
      </c>
    </row>
    <row r="22" spans="1:13" x14ac:dyDescent="0.2">
      <c r="A22" s="6"/>
      <c r="B22" s="3">
        <v>78.400000000000006</v>
      </c>
      <c r="C22" s="3">
        <v>59.6</v>
      </c>
      <c r="D22" s="3">
        <f>B22-C22</f>
        <v>18.800000000000004</v>
      </c>
      <c r="F22" s="6"/>
      <c r="G22" s="3">
        <v>89.6</v>
      </c>
      <c r="H22" s="3">
        <v>49.8</v>
      </c>
      <c r="I22" s="3">
        <f>G22-H22</f>
        <v>39.799999999999997</v>
      </c>
    </row>
    <row r="23" spans="1:13" x14ac:dyDescent="0.2">
      <c r="A23" s="6">
        <v>27.02</v>
      </c>
      <c r="B23" s="4">
        <v>79</v>
      </c>
      <c r="C23" s="3">
        <v>58.8</v>
      </c>
      <c r="D23" s="3">
        <f>B23-C23</f>
        <v>20.200000000000003</v>
      </c>
    </row>
    <row r="24" spans="1:13" x14ac:dyDescent="0.2">
      <c r="A24" s="6"/>
      <c r="B24" s="4">
        <v>79</v>
      </c>
      <c r="C24" s="3">
        <v>58.8</v>
      </c>
      <c r="D24" s="3">
        <f>B24-C24</f>
        <v>20.200000000000003</v>
      </c>
    </row>
    <row r="25" spans="1:13" x14ac:dyDescent="0.2">
      <c r="A25" s="6"/>
      <c r="B25" s="3">
        <v>79.3</v>
      </c>
      <c r="C25" s="3">
        <v>58.8</v>
      </c>
      <c r="D25" s="3">
        <f>B25-C25</f>
        <v>20.5</v>
      </c>
    </row>
    <row r="26" spans="1:13" x14ac:dyDescent="0.2">
      <c r="A26" s="6">
        <v>28.02</v>
      </c>
      <c r="B26" s="4">
        <v>80</v>
      </c>
      <c r="C26" s="3">
        <v>58.2</v>
      </c>
      <c r="D26" s="3">
        <f>B26-C26</f>
        <v>21.799999999999997</v>
      </c>
    </row>
    <row r="27" spans="1:13" x14ac:dyDescent="0.2">
      <c r="A27" s="6"/>
      <c r="B27" s="3">
        <v>80.099999999999994</v>
      </c>
      <c r="C27" s="3">
        <v>58.2</v>
      </c>
      <c r="D27" s="3">
        <f>B27-C27</f>
        <v>21.899999999999991</v>
      </c>
    </row>
    <row r="28" spans="1:13" x14ac:dyDescent="0.2">
      <c r="A28" s="6"/>
      <c r="B28" s="4">
        <v>80</v>
      </c>
      <c r="C28" s="3">
        <v>58.1</v>
      </c>
      <c r="D28" s="3">
        <f>B28-C28</f>
        <v>21.9</v>
      </c>
    </row>
    <row r="29" spans="1:13" x14ac:dyDescent="0.2">
      <c r="A29" s="6">
        <v>29.04</v>
      </c>
      <c r="B29" s="3">
        <v>80.7</v>
      </c>
      <c r="C29" s="3">
        <v>57.4</v>
      </c>
      <c r="D29" s="3">
        <f>B29-C29</f>
        <v>23.300000000000004</v>
      </c>
    </row>
    <row r="30" spans="1:13" x14ac:dyDescent="0.2">
      <c r="A30" s="6"/>
      <c r="B30" s="3">
        <v>80.900000000000006</v>
      </c>
      <c r="C30" s="3">
        <v>57.4</v>
      </c>
      <c r="D30" s="3">
        <f>B30-C30</f>
        <v>23.500000000000007</v>
      </c>
    </row>
    <row r="31" spans="1:13" x14ac:dyDescent="0.2">
      <c r="A31" s="6"/>
      <c r="B31" s="3">
        <v>80.8</v>
      </c>
      <c r="C31" s="3">
        <v>57.3</v>
      </c>
      <c r="D31" s="3">
        <f>B31-C31</f>
        <v>23.5</v>
      </c>
    </row>
    <row r="32" spans="1:13" x14ac:dyDescent="0.2">
      <c r="A32" s="6">
        <v>30.02</v>
      </c>
      <c r="B32" s="3">
        <v>81.599999999999994</v>
      </c>
      <c r="C32" s="3">
        <v>56.7</v>
      </c>
      <c r="D32" s="3">
        <f>B32-C32</f>
        <v>24.899999999999991</v>
      </c>
    </row>
    <row r="33" spans="1:4" x14ac:dyDescent="0.2">
      <c r="A33" s="6"/>
      <c r="B33" s="3">
        <v>81.7</v>
      </c>
      <c r="C33" s="3">
        <v>56.7</v>
      </c>
      <c r="D33" s="4">
        <f>B33-C33</f>
        <v>25</v>
      </c>
    </row>
    <row r="34" spans="1:4" x14ac:dyDescent="0.2">
      <c r="A34" s="6"/>
      <c r="B34" s="3">
        <v>81.900000000000006</v>
      </c>
      <c r="C34" s="3">
        <v>56.7</v>
      </c>
      <c r="D34" s="3">
        <f>B34-C34</f>
        <v>25.200000000000003</v>
      </c>
    </row>
  </sheetData>
  <mergeCells count="18">
    <mergeCell ref="F17:F19"/>
    <mergeCell ref="F20:F22"/>
    <mergeCell ref="A20:A22"/>
    <mergeCell ref="A23:A25"/>
    <mergeCell ref="A26:A28"/>
    <mergeCell ref="A29:A31"/>
    <mergeCell ref="A32:A34"/>
    <mergeCell ref="F2:F4"/>
    <mergeCell ref="F5:F7"/>
    <mergeCell ref="F8:F10"/>
    <mergeCell ref="F11:F13"/>
    <mergeCell ref="F14:F16"/>
    <mergeCell ref="A17:A19"/>
    <mergeCell ref="A2:A4"/>
    <mergeCell ref="A5:A7"/>
    <mergeCell ref="A8:A10"/>
    <mergeCell ref="A11:A13"/>
    <mergeCell ref="A14:A1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2022-04-25T06:09:03Z</dcterms:created>
  <dcterms:modified xsi:type="dcterms:W3CDTF">2022-04-25T09:03:26Z</dcterms:modified>
</cp:coreProperties>
</file>