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"/>
    </mc:Choice>
  </mc:AlternateContent>
  <xr:revisionPtr revIDLastSave="727" documentId="8_{8DC15F8E-1E57-4CBA-8657-72B12D772935}" xr6:coauthVersionLast="47" xr6:coauthVersionMax="47" xr10:uidLastSave="{0D30FFA5-A76C-46C0-9E1B-4EFB27E6A425}"/>
  <bookViews>
    <workbookView xWindow="-120" yWindow="-120" windowWidth="38640" windowHeight="15840" activeTab="3" xr2:uid="{05B644AA-31FF-4C98-95AB-980B1DBC3657}"/>
  </bookViews>
  <sheets>
    <sheet name="Sheet2" sheetId="2" r:id="rId1"/>
    <sheet name="Sheet1" sheetId="1" r:id="rId2"/>
    <sheet name="Comparison" sheetId="3" r:id="rId3"/>
    <sheet name="data set 별 정리" sheetId="5" r:id="rId4"/>
    <sheet name="Flag 별 정리" sheetId="4" r:id="rId5"/>
  </sheets>
  <definedNames>
    <definedName name="_xlnm._FilterDatabase" localSheetId="2" hidden="1">Comparison!$A$3:$U$23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59" i="4" l="1"/>
  <c r="AH59" i="4"/>
  <c r="AK59" i="4" s="1"/>
  <c r="AI59" i="4"/>
  <c r="AJ59" i="4"/>
  <c r="AL59" i="4" s="1"/>
  <c r="AG60" i="4"/>
  <c r="AH60" i="4"/>
  <c r="AI60" i="4"/>
  <c r="AJ60" i="4"/>
  <c r="AL60" i="4" s="1"/>
  <c r="AK60" i="4"/>
  <c r="AG61" i="4"/>
  <c r="AH61" i="4"/>
  <c r="AI61" i="4"/>
  <c r="AJ61" i="4"/>
  <c r="AL61" i="4" s="1"/>
  <c r="AK61" i="4"/>
  <c r="AG52" i="4"/>
  <c r="AH52" i="4"/>
  <c r="AK52" i="4" s="1"/>
  <c r="AI52" i="4"/>
  <c r="AJ52" i="4"/>
  <c r="AL52" i="4" s="1"/>
  <c r="AG53" i="4"/>
  <c r="AH53" i="4"/>
  <c r="AI53" i="4"/>
  <c r="AJ53" i="4"/>
  <c r="AK53" i="4"/>
  <c r="AL53" i="4"/>
  <c r="AG54" i="4"/>
  <c r="AH54" i="4"/>
  <c r="AK54" i="4" s="1"/>
  <c r="AI54" i="4"/>
  <c r="AJ54" i="4"/>
  <c r="AL54" i="4" s="1"/>
  <c r="AG45" i="4"/>
  <c r="AH45" i="4"/>
  <c r="AK45" i="4" s="1"/>
  <c r="AI45" i="4"/>
  <c r="AJ45" i="4"/>
  <c r="AL45" i="4"/>
  <c r="AG46" i="4"/>
  <c r="AH46" i="4"/>
  <c r="AI46" i="4"/>
  <c r="AJ46" i="4"/>
  <c r="AK46" i="4"/>
  <c r="AL46" i="4"/>
  <c r="AG47" i="4"/>
  <c r="AH47" i="4"/>
  <c r="AK47" i="4" s="1"/>
  <c r="AI47" i="4"/>
  <c r="AJ47" i="4"/>
  <c r="AL47" i="4"/>
  <c r="AG104" i="4"/>
  <c r="AH104" i="4"/>
  <c r="AI104" i="4"/>
  <c r="AG105" i="4"/>
  <c r="AH105" i="4"/>
  <c r="AI105" i="4"/>
  <c r="AG106" i="4"/>
  <c r="AH106" i="4"/>
  <c r="AI106" i="4"/>
  <c r="AG107" i="4"/>
  <c r="AH107" i="4"/>
  <c r="AI107" i="4"/>
  <c r="AG108" i="4"/>
  <c r="AH108" i="4"/>
  <c r="AI108" i="4"/>
  <c r="AG109" i="4"/>
  <c r="AH109" i="4"/>
  <c r="AI109" i="4"/>
  <c r="AG110" i="4"/>
  <c r="AH110" i="4"/>
  <c r="AI110" i="4"/>
  <c r="AG111" i="4"/>
  <c r="AH111" i="4"/>
  <c r="AI111" i="4"/>
  <c r="AG112" i="4"/>
  <c r="AH112" i="4"/>
  <c r="AI112" i="4"/>
  <c r="AG113" i="4"/>
  <c r="AH113" i="4"/>
  <c r="AI113" i="4"/>
  <c r="AG114" i="4"/>
  <c r="AH114" i="4"/>
  <c r="AI114" i="4"/>
  <c r="AG115" i="4"/>
  <c r="AH115" i="4"/>
  <c r="AI115" i="4"/>
  <c r="AG116" i="4"/>
  <c r="AH116" i="4"/>
  <c r="AI116" i="4"/>
  <c r="AG117" i="4"/>
  <c r="AH117" i="4"/>
  <c r="AI117" i="4"/>
  <c r="AG118" i="4"/>
  <c r="AH118" i="4"/>
  <c r="AI118" i="4"/>
  <c r="AG119" i="4"/>
  <c r="AH119" i="4"/>
  <c r="AI119" i="4"/>
  <c r="AG120" i="4"/>
  <c r="AH120" i="4"/>
  <c r="AI120" i="4"/>
  <c r="AG85" i="4"/>
  <c r="AH85" i="4"/>
  <c r="AI85" i="4"/>
  <c r="AG86" i="4"/>
  <c r="AH86" i="4"/>
  <c r="AI86" i="4"/>
  <c r="AG87" i="4"/>
  <c r="AH87" i="4"/>
  <c r="AI87" i="4"/>
  <c r="AG88" i="4"/>
  <c r="AH88" i="4"/>
  <c r="AI88" i="4"/>
  <c r="AG89" i="4"/>
  <c r="AH89" i="4"/>
  <c r="AI89" i="4"/>
  <c r="AG90" i="4"/>
  <c r="AH90" i="4"/>
  <c r="AI90" i="4"/>
  <c r="AG91" i="4"/>
  <c r="AH91" i="4"/>
  <c r="AI91" i="4"/>
  <c r="AG92" i="4"/>
  <c r="AH92" i="4"/>
  <c r="AI92" i="4"/>
  <c r="AG93" i="4"/>
  <c r="AH93" i="4"/>
  <c r="AI93" i="4"/>
  <c r="AG94" i="4"/>
  <c r="AH94" i="4"/>
  <c r="AI94" i="4"/>
  <c r="AG95" i="4"/>
  <c r="AH95" i="4"/>
  <c r="AI95" i="4"/>
  <c r="AG96" i="4"/>
  <c r="AH96" i="4"/>
  <c r="AI96" i="4"/>
  <c r="AG97" i="4"/>
  <c r="AH97" i="4"/>
  <c r="AI97" i="4"/>
  <c r="AG98" i="4"/>
  <c r="AH98" i="4"/>
  <c r="AI98" i="4"/>
  <c r="AG99" i="4"/>
  <c r="AH99" i="4"/>
  <c r="AI99" i="4"/>
  <c r="AG100" i="4"/>
  <c r="AH100" i="4"/>
  <c r="AI100" i="4"/>
  <c r="AG101" i="4"/>
  <c r="AH101" i="4"/>
  <c r="AI101" i="4"/>
  <c r="AG66" i="4"/>
  <c r="AH66" i="4"/>
  <c r="AI66" i="4"/>
  <c r="AG67" i="4"/>
  <c r="AH67" i="4"/>
  <c r="AI67" i="4"/>
  <c r="AG68" i="4"/>
  <c r="AH68" i="4"/>
  <c r="AI68" i="4"/>
  <c r="AG69" i="4"/>
  <c r="AH69" i="4"/>
  <c r="AI69" i="4"/>
  <c r="AG70" i="4"/>
  <c r="AH70" i="4"/>
  <c r="AI70" i="4"/>
  <c r="AG71" i="4"/>
  <c r="AH71" i="4"/>
  <c r="AI71" i="4"/>
  <c r="AG72" i="4"/>
  <c r="AH72" i="4"/>
  <c r="AI72" i="4"/>
  <c r="AG73" i="4"/>
  <c r="AH73" i="4"/>
  <c r="AI73" i="4"/>
  <c r="AG74" i="4"/>
  <c r="AH74" i="4"/>
  <c r="AI74" i="4"/>
  <c r="AG75" i="4"/>
  <c r="AH75" i="4"/>
  <c r="AI75" i="4"/>
  <c r="AG76" i="4"/>
  <c r="AH76" i="4"/>
  <c r="AI76" i="4"/>
  <c r="AG77" i="4"/>
  <c r="AH77" i="4"/>
  <c r="AI77" i="4"/>
  <c r="AG78" i="4"/>
  <c r="AH78" i="4"/>
  <c r="AI78" i="4"/>
  <c r="AG79" i="4"/>
  <c r="AH79" i="4"/>
  <c r="AI79" i="4"/>
  <c r="AG80" i="4"/>
  <c r="AH80" i="4"/>
  <c r="AI80" i="4"/>
  <c r="AG81" i="4"/>
  <c r="AH81" i="4"/>
  <c r="AI81" i="4"/>
  <c r="AG82" i="4"/>
  <c r="AH82" i="4"/>
  <c r="AI82" i="4"/>
  <c r="AG30" i="4"/>
  <c r="AH30" i="4"/>
  <c r="AI30" i="4"/>
  <c r="AG31" i="4"/>
  <c r="AH31" i="4"/>
  <c r="AI31" i="4" s="1"/>
  <c r="AG32" i="4"/>
  <c r="AH32" i="4"/>
  <c r="AI32" i="4"/>
  <c r="AG33" i="4"/>
  <c r="AH33" i="4"/>
  <c r="AI33" i="4" s="1"/>
  <c r="AG34" i="4"/>
  <c r="AI34" i="4" s="1"/>
  <c r="AH34" i="4"/>
  <c r="AG35" i="4"/>
  <c r="AH35" i="4"/>
  <c r="AI35" i="4" s="1"/>
  <c r="AG36" i="4"/>
  <c r="AH36" i="4"/>
  <c r="AI36" i="4"/>
  <c r="AG37" i="4"/>
  <c r="AH37" i="4"/>
  <c r="AI37" i="4" s="1"/>
  <c r="AG38" i="4"/>
  <c r="AH38" i="4"/>
  <c r="AI38" i="4"/>
  <c r="AG17" i="4"/>
  <c r="AH17" i="4"/>
  <c r="AI17" i="4" s="1"/>
  <c r="AG18" i="4"/>
  <c r="AH18" i="4"/>
  <c r="AI18" i="4"/>
  <c r="AG19" i="4"/>
  <c r="AH19" i="4"/>
  <c r="AI19" i="4"/>
  <c r="AG20" i="4"/>
  <c r="AH20" i="4"/>
  <c r="AI20" i="4" s="1"/>
  <c r="AG21" i="4"/>
  <c r="AH21" i="4"/>
  <c r="AI21" i="4" s="1"/>
  <c r="AG22" i="4"/>
  <c r="AH22" i="4"/>
  <c r="AI22" i="4"/>
  <c r="AG23" i="4"/>
  <c r="AH23" i="4"/>
  <c r="AI23" i="4"/>
  <c r="AG24" i="4"/>
  <c r="AH24" i="4"/>
  <c r="AI24" i="4" s="1"/>
  <c r="AG25" i="4"/>
  <c r="AH25" i="4"/>
  <c r="AI25" i="4" s="1"/>
  <c r="AG4" i="4"/>
  <c r="AH4" i="4"/>
  <c r="AI4" i="4"/>
  <c r="AG5" i="4"/>
  <c r="AH5" i="4"/>
  <c r="AI5" i="4" s="1"/>
  <c r="AG6" i="4"/>
  <c r="AH6" i="4"/>
  <c r="AI6" i="4" s="1"/>
  <c r="AG7" i="4"/>
  <c r="AH7" i="4"/>
  <c r="AI7" i="4" s="1"/>
  <c r="AG8" i="4"/>
  <c r="AH8" i="4"/>
  <c r="AI8" i="4"/>
  <c r="AG9" i="4"/>
  <c r="AH9" i="4"/>
  <c r="AI9" i="4" s="1"/>
  <c r="AG10" i="4"/>
  <c r="AH10" i="4"/>
  <c r="AI10" i="4" s="1"/>
  <c r="AG11" i="4"/>
  <c r="AH11" i="4"/>
  <c r="AI11" i="4" s="1"/>
  <c r="AG12" i="4"/>
  <c r="AH12" i="4"/>
  <c r="AI12" i="4"/>
  <c r="E6" i="3"/>
  <c r="F6" i="3"/>
  <c r="G6" i="3"/>
  <c r="H6" i="3"/>
  <c r="I6" i="3"/>
  <c r="J6" i="3"/>
  <c r="K6" i="3"/>
  <c r="N6" i="3"/>
  <c r="O6" i="3"/>
  <c r="R6" i="3"/>
  <c r="S6" i="3"/>
  <c r="E7" i="3"/>
  <c r="F7" i="3"/>
  <c r="G7" i="3"/>
  <c r="H7" i="3"/>
  <c r="I7" i="3"/>
  <c r="J7" i="3"/>
  <c r="K7" i="3"/>
  <c r="N7" i="3"/>
  <c r="O7" i="3"/>
  <c r="R7" i="3"/>
  <c r="S7" i="3"/>
  <c r="E8" i="3"/>
  <c r="F8" i="3"/>
  <c r="G8" i="3"/>
  <c r="H8" i="3"/>
  <c r="I8" i="3"/>
  <c r="J8" i="3"/>
  <c r="K8" i="3"/>
  <c r="N8" i="3"/>
  <c r="O8" i="3"/>
  <c r="R8" i="3"/>
  <c r="S8" i="3"/>
  <c r="E9" i="3"/>
  <c r="F9" i="3"/>
  <c r="G9" i="3"/>
  <c r="H9" i="3"/>
  <c r="I9" i="3"/>
  <c r="J9" i="3"/>
  <c r="K9" i="3"/>
  <c r="N9" i="3"/>
  <c r="O9" i="3"/>
  <c r="R9" i="3"/>
  <c r="S9" i="3"/>
  <c r="E10" i="3"/>
  <c r="F10" i="3"/>
  <c r="G10" i="3"/>
  <c r="H10" i="3"/>
  <c r="I10" i="3"/>
  <c r="J10" i="3"/>
  <c r="K10" i="3"/>
  <c r="N10" i="3"/>
  <c r="O10" i="3"/>
  <c r="R10" i="3"/>
  <c r="S10" i="3"/>
  <c r="E11" i="3"/>
  <c r="F11" i="3"/>
  <c r="G11" i="3"/>
  <c r="H11" i="3"/>
  <c r="I11" i="3"/>
  <c r="J11" i="3"/>
  <c r="K11" i="3"/>
  <c r="N11" i="3"/>
  <c r="O11" i="3"/>
  <c r="R11" i="3"/>
  <c r="S11" i="3"/>
  <c r="E12" i="3"/>
  <c r="F12" i="3"/>
  <c r="G12" i="3"/>
  <c r="H12" i="3"/>
  <c r="I12" i="3"/>
  <c r="J12" i="3"/>
  <c r="K12" i="3"/>
  <c r="N12" i="3"/>
  <c r="O12" i="3"/>
  <c r="R12" i="3"/>
  <c r="S12" i="3"/>
  <c r="E13" i="3"/>
  <c r="F13" i="3"/>
  <c r="G13" i="3"/>
  <c r="H13" i="3"/>
  <c r="I13" i="3"/>
  <c r="J13" i="3"/>
  <c r="K13" i="3"/>
  <c r="N13" i="3"/>
  <c r="O13" i="3"/>
  <c r="R13" i="3"/>
  <c r="S13" i="3"/>
  <c r="E14" i="3"/>
  <c r="F14" i="3"/>
  <c r="G14" i="3"/>
  <c r="H14" i="3"/>
  <c r="I14" i="3"/>
  <c r="J14" i="3"/>
  <c r="K14" i="3"/>
  <c r="N14" i="3"/>
  <c r="O14" i="3"/>
  <c r="R14" i="3"/>
  <c r="S14" i="3"/>
  <c r="E15" i="3"/>
  <c r="F15" i="3"/>
  <c r="G15" i="3"/>
  <c r="H15" i="3"/>
  <c r="I15" i="3"/>
  <c r="J15" i="3"/>
  <c r="K15" i="3"/>
  <c r="N15" i="3"/>
  <c r="O15" i="3"/>
  <c r="R15" i="3"/>
  <c r="S15" i="3"/>
  <c r="E16" i="3"/>
  <c r="F16" i="3"/>
  <c r="G16" i="3"/>
  <c r="H16" i="3"/>
  <c r="I16" i="3"/>
  <c r="J16" i="3"/>
  <c r="K16" i="3"/>
  <c r="N16" i="3"/>
  <c r="O16" i="3"/>
  <c r="R16" i="3"/>
  <c r="S16" i="3"/>
  <c r="E17" i="3"/>
  <c r="F17" i="3"/>
  <c r="G17" i="3"/>
  <c r="H17" i="3"/>
  <c r="I17" i="3"/>
  <c r="J17" i="3"/>
  <c r="K17" i="3"/>
  <c r="N17" i="3"/>
  <c r="O17" i="3"/>
  <c r="R17" i="3"/>
  <c r="S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8" i="3"/>
  <c r="F28" i="3"/>
  <c r="G28" i="3"/>
  <c r="H28" i="3"/>
  <c r="I28" i="3"/>
  <c r="J28" i="3"/>
  <c r="K28" i="3"/>
  <c r="N28" i="3"/>
  <c r="O28" i="3"/>
  <c r="R28" i="3"/>
  <c r="S28" i="3"/>
  <c r="E29" i="3"/>
  <c r="F29" i="3"/>
  <c r="G29" i="3"/>
  <c r="H29" i="3"/>
  <c r="I29" i="3"/>
  <c r="J29" i="3"/>
  <c r="K29" i="3"/>
  <c r="N29" i="3"/>
  <c r="O29" i="3"/>
  <c r="R29" i="3"/>
  <c r="S29" i="3"/>
  <c r="E30" i="3"/>
  <c r="F30" i="3"/>
  <c r="G30" i="3"/>
  <c r="H30" i="3"/>
  <c r="I30" i="3"/>
  <c r="J30" i="3"/>
  <c r="K30" i="3"/>
  <c r="N30" i="3"/>
  <c r="O30" i="3"/>
  <c r="R30" i="3"/>
  <c r="S30" i="3"/>
  <c r="E31" i="3"/>
  <c r="F31" i="3"/>
  <c r="G31" i="3"/>
  <c r="H31" i="3"/>
  <c r="I31" i="3"/>
  <c r="J31" i="3"/>
  <c r="K31" i="3"/>
  <c r="N31" i="3"/>
  <c r="O31" i="3"/>
  <c r="R31" i="3"/>
  <c r="S31" i="3"/>
  <c r="E32" i="3"/>
  <c r="F32" i="3"/>
  <c r="G32" i="3"/>
  <c r="H32" i="3"/>
  <c r="I32" i="3"/>
  <c r="J32" i="3"/>
  <c r="K32" i="3"/>
  <c r="N32" i="3"/>
  <c r="O32" i="3"/>
  <c r="R32" i="3"/>
  <c r="S32" i="3"/>
  <c r="E33" i="3"/>
  <c r="F33" i="3"/>
  <c r="G33" i="3"/>
  <c r="H33" i="3"/>
  <c r="I33" i="3"/>
  <c r="J33" i="3"/>
  <c r="K33" i="3"/>
  <c r="N33" i="3"/>
  <c r="O33" i="3"/>
  <c r="R33" i="3"/>
  <c r="S33" i="3"/>
  <c r="E34" i="3"/>
  <c r="F34" i="3"/>
  <c r="G34" i="3"/>
  <c r="H34" i="3"/>
  <c r="I34" i="3"/>
  <c r="J34" i="3"/>
  <c r="K34" i="3"/>
  <c r="N34" i="3"/>
  <c r="O34" i="3"/>
  <c r="R34" i="3"/>
  <c r="S34" i="3"/>
  <c r="E35" i="3"/>
  <c r="F35" i="3"/>
  <c r="G35" i="3"/>
  <c r="H35" i="3"/>
  <c r="I35" i="3"/>
  <c r="J35" i="3"/>
  <c r="K35" i="3"/>
  <c r="N35" i="3"/>
  <c r="O35" i="3"/>
  <c r="R35" i="3"/>
  <c r="S35" i="3"/>
  <c r="E36" i="3"/>
  <c r="F36" i="3"/>
  <c r="G36" i="3"/>
  <c r="H36" i="3"/>
  <c r="I36" i="3"/>
  <c r="J36" i="3"/>
  <c r="K36" i="3"/>
  <c r="N36" i="3"/>
  <c r="O36" i="3"/>
  <c r="R36" i="3"/>
  <c r="S36" i="3"/>
  <c r="E37" i="3"/>
  <c r="F37" i="3"/>
  <c r="G37" i="3"/>
  <c r="H37" i="3"/>
  <c r="I37" i="3"/>
  <c r="J37" i="3"/>
  <c r="K37" i="3"/>
  <c r="N37" i="3"/>
  <c r="O37" i="3"/>
  <c r="R37" i="3"/>
  <c r="S37" i="3"/>
  <c r="E38" i="3"/>
  <c r="F38" i="3"/>
  <c r="G38" i="3"/>
  <c r="H38" i="3"/>
  <c r="I38" i="3"/>
  <c r="J38" i="3"/>
  <c r="K38" i="3"/>
  <c r="N38" i="3"/>
  <c r="O38" i="3"/>
  <c r="R38" i="3"/>
  <c r="S38" i="3"/>
  <c r="E39" i="3"/>
  <c r="F39" i="3"/>
  <c r="G39" i="3"/>
  <c r="H39" i="3"/>
  <c r="I39" i="3"/>
  <c r="J39" i="3"/>
  <c r="K39" i="3"/>
  <c r="N39" i="3"/>
  <c r="O39" i="3"/>
  <c r="R39" i="3"/>
  <c r="S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E50" i="3"/>
  <c r="F50" i="3"/>
  <c r="G50" i="3"/>
  <c r="H50" i="3"/>
  <c r="I50" i="3"/>
  <c r="J50" i="3"/>
  <c r="K50" i="3"/>
  <c r="N50" i="3"/>
  <c r="O50" i="3"/>
  <c r="R50" i="3"/>
  <c r="S50" i="3"/>
  <c r="E51" i="3"/>
  <c r="F51" i="3"/>
  <c r="G51" i="3"/>
  <c r="H51" i="3"/>
  <c r="I51" i="3"/>
  <c r="J51" i="3"/>
  <c r="K51" i="3"/>
  <c r="N51" i="3"/>
  <c r="O51" i="3"/>
  <c r="R51" i="3"/>
  <c r="S51" i="3"/>
  <c r="E52" i="3"/>
  <c r="F52" i="3"/>
  <c r="G52" i="3"/>
  <c r="H52" i="3"/>
  <c r="I52" i="3"/>
  <c r="J52" i="3"/>
  <c r="K52" i="3"/>
  <c r="N52" i="3"/>
  <c r="O52" i="3"/>
  <c r="R52" i="3"/>
  <c r="S52" i="3"/>
  <c r="E53" i="3"/>
  <c r="F53" i="3"/>
  <c r="G53" i="3"/>
  <c r="H53" i="3"/>
  <c r="I53" i="3"/>
  <c r="J53" i="3"/>
  <c r="K53" i="3"/>
  <c r="N53" i="3"/>
  <c r="O53" i="3"/>
  <c r="R53" i="3"/>
  <c r="S53" i="3"/>
  <c r="E54" i="3"/>
  <c r="F54" i="3"/>
  <c r="G54" i="3"/>
  <c r="H54" i="3"/>
  <c r="I54" i="3"/>
  <c r="J54" i="3"/>
  <c r="K54" i="3"/>
  <c r="N54" i="3"/>
  <c r="O54" i="3"/>
  <c r="R54" i="3"/>
  <c r="S54" i="3"/>
  <c r="E55" i="3"/>
  <c r="F55" i="3"/>
  <c r="G55" i="3"/>
  <c r="H55" i="3"/>
  <c r="I55" i="3"/>
  <c r="J55" i="3"/>
  <c r="K55" i="3"/>
  <c r="N55" i="3"/>
  <c r="O55" i="3"/>
  <c r="R55" i="3"/>
  <c r="S55" i="3"/>
  <c r="E56" i="3"/>
  <c r="F56" i="3"/>
  <c r="G56" i="3"/>
  <c r="H56" i="3"/>
  <c r="I56" i="3"/>
  <c r="J56" i="3"/>
  <c r="K56" i="3"/>
  <c r="N56" i="3"/>
  <c r="O56" i="3"/>
  <c r="R56" i="3"/>
  <c r="S56" i="3"/>
  <c r="E57" i="3"/>
  <c r="F57" i="3"/>
  <c r="G57" i="3"/>
  <c r="H57" i="3"/>
  <c r="I57" i="3"/>
  <c r="J57" i="3"/>
  <c r="K57" i="3"/>
  <c r="N57" i="3"/>
  <c r="O57" i="3"/>
  <c r="R57" i="3"/>
  <c r="S57" i="3"/>
  <c r="E58" i="3"/>
  <c r="F58" i="3"/>
  <c r="G58" i="3"/>
  <c r="H58" i="3"/>
  <c r="I58" i="3"/>
  <c r="J58" i="3"/>
  <c r="K58" i="3"/>
  <c r="N58" i="3"/>
  <c r="O58" i="3"/>
  <c r="R58" i="3"/>
  <c r="S58" i="3"/>
  <c r="E59" i="3"/>
  <c r="F59" i="3"/>
  <c r="G59" i="3"/>
  <c r="H59" i="3"/>
  <c r="I59" i="3"/>
  <c r="J59" i="3"/>
  <c r="K59" i="3"/>
  <c r="N59" i="3"/>
  <c r="O59" i="3"/>
  <c r="R59" i="3"/>
  <c r="S59" i="3"/>
  <c r="E60" i="3"/>
  <c r="F60" i="3"/>
  <c r="G60" i="3"/>
  <c r="H60" i="3"/>
  <c r="I60" i="3"/>
  <c r="J60" i="3"/>
  <c r="K60" i="3"/>
  <c r="N60" i="3"/>
  <c r="O60" i="3"/>
  <c r="R60" i="3"/>
  <c r="S60" i="3"/>
  <c r="E61" i="3"/>
  <c r="F61" i="3"/>
  <c r="G61" i="3"/>
  <c r="H61" i="3"/>
  <c r="I61" i="3"/>
  <c r="J61" i="3"/>
  <c r="K61" i="3"/>
  <c r="N61" i="3"/>
  <c r="O61" i="3"/>
  <c r="R61" i="3"/>
  <c r="S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H123" i="1"/>
  <c r="G123" i="1"/>
  <c r="F123" i="1"/>
  <c r="N123" i="1"/>
  <c r="M123" i="1"/>
  <c r="L123" i="1"/>
  <c r="J123" i="1"/>
  <c r="I123" i="1"/>
  <c r="K123" i="1"/>
  <c r="C53" i="3"/>
  <c r="D53" i="3"/>
  <c r="C52" i="3"/>
  <c r="D52" i="3"/>
  <c r="C36" i="3"/>
  <c r="D36" i="3"/>
  <c r="D7" i="4"/>
  <c r="C7" i="4"/>
  <c r="C50" i="3"/>
  <c r="D50" i="3"/>
  <c r="C51" i="3"/>
  <c r="D51" i="3"/>
  <c r="C54" i="3"/>
  <c r="D54" i="3"/>
  <c r="C56" i="3"/>
  <c r="D56" i="3"/>
  <c r="C57" i="3"/>
  <c r="D57" i="3"/>
  <c r="C58" i="3"/>
  <c r="D58" i="3"/>
  <c r="C59" i="3"/>
  <c r="D59" i="3"/>
  <c r="C60" i="3"/>
  <c r="D60" i="3"/>
  <c r="C62" i="3"/>
  <c r="D62" i="3"/>
  <c r="C63" i="3"/>
  <c r="D63" i="3"/>
  <c r="C64" i="3"/>
  <c r="D64" i="3"/>
  <c r="C65" i="3"/>
  <c r="D65" i="3"/>
  <c r="C66" i="3"/>
  <c r="D66" i="3"/>
  <c r="C28" i="3"/>
  <c r="D28" i="3"/>
  <c r="C29" i="3"/>
  <c r="D29" i="3"/>
  <c r="C30" i="3"/>
  <c r="D30" i="3"/>
  <c r="C31" i="3"/>
  <c r="D31" i="3"/>
  <c r="C32" i="3"/>
  <c r="D32" i="3"/>
  <c r="C34" i="3"/>
  <c r="D34" i="3"/>
  <c r="C35" i="3"/>
  <c r="D35" i="3"/>
  <c r="C37" i="3"/>
  <c r="D37" i="3"/>
  <c r="C38" i="3"/>
  <c r="D38" i="3"/>
  <c r="C40" i="3"/>
  <c r="D40" i="3"/>
  <c r="C41" i="3"/>
  <c r="D41" i="3"/>
  <c r="C42" i="3"/>
  <c r="D42" i="3"/>
  <c r="C43" i="3"/>
  <c r="D43" i="3"/>
  <c r="C44" i="3"/>
  <c r="D44" i="3"/>
  <c r="C6" i="3"/>
  <c r="D6" i="3"/>
  <c r="C7" i="3"/>
  <c r="D7" i="3"/>
  <c r="C8" i="3"/>
  <c r="D8" i="3"/>
  <c r="C9" i="3"/>
  <c r="D9" i="3"/>
  <c r="C10" i="3"/>
  <c r="D10" i="3"/>
  <c r="C12" i="3"/>
  <c r="D12" i="3"/>
  <c r="C13" i="3"/>
  <c r="D13" i="3"/>
  <c r="C14" i="3"/>
  <c r="D14" i="3"/>
  <c r="C15" i="3"/>
  <c r="D15" i="3"/>
  <c r="C16" i="3"/>
  <c r="D16" i="3"/>
  <c r="C18" i="3"/>
  <c r="D18" i="3"/>
  <c r="C19" i="3"/>
  <c r="D19" i="3"/>
  <c r="C20" i="3"/>
  <c r="D20" i="3"/>
  <c r="C21" i="3"/>
  <c r="D21" i="3"/>
  <c r="C22" i="3"/>
  <c r="D22" i="3"/>
  <c r="M82" i="2"/>
  <c r="L82" i="2"/>
  <c r="K82" i="2"/>
  <c r="J82" i="2"/>
  <c r="I82" i="2"/>
  <c r="H82" i="2"/>
  <c r="G82" i="2"/>
  <c r="F82" i="2"/>
  <c r="E82" i="2"/>
  <c r="M73" i="2"/>
  <c r="L73" i="2"/>
  <c r="K73" i="2"/>
  <c r="J73" i="2"/>
  <c r="I73" i="2"/>
  <c r="H73" i="2"/>
  <c r="G73" i="2"/>
  <c r="F73" i="2"/>
  <c r="E73" i="2"/>
  <c r="M64" i="2"/>
  <c r="L64" i="2"/>
  <c r="K64" i="2"/>
  <c r="J64" i="2"/>
  <c r="I64" i="2"/>
  <c r="H64" i="2"/>
  <c r="G64" i="2"/>
  <c r="F64" i="2"/>
  <c r="E64" i="2"/>
  <c r="M58" i="2"/>
  <c r="L58" i="2"/>
  <c r="K58" i="2"/>
  <c r="J58" i="2"/>
  <c r="I58" i="2"/>
  <c r="H58" i="2"/>
  <c r="G58" i="2"/>
  <c r="F58" i="2"/>
  <c r="E58" i="2"/>
  <c r="M52" i="2"/>
  <c r="L52" i="2"/>
  <c r="K52" i="2"/>
  <c r="J52" i="2"/>
  <c r="I52" i="2"/>
  <c r="H52" i="2"/>
  <c r="G52" i="2"/>
  <c r="F52" i="2"/>
  <c r="E52" i="2"/>
  <c r="M43" i="2"/>
  <c r="L43" i="2"/>
  <c r="K43" i="2"/>
  <c r="J43" i="2"/>
  <c r="I43" i="2"/>
  <c r="H43" i="2"/>
  <c r="G43" i="2"/>
  <c r="F43" i="2"/>
  <c r="E43" i="2"/>
  <c r="M37" i="2"/>
  <c r="L37" i="2"/>
  <c r="K37" i="2"/>
  <c r="J37" i="2"/>
  <c r="I37" i="2"/>
  <c r="H37" i="2"/>
  <c r="G37" i="2"/>
  <c r="F37" i="2"/>
  <c r="E37" i="2"/>
  <c r="M31" i="2"/>
  <c r="L31" i="2"/>
  <c r="K31" i="2"/>
  <c r="J31" i="2"/>
  <c r="I31" i="2"/>
  <c r="H31" i="2"/>
  <c r="G31" i="2"/>
  <c r="F31" i="2"/>
  <c r="E31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N141" i="1"/>
  <c r="M141" i="1"/>
  <c r="L141" i="1"/>
  <c r="K141" i="1"/>
  <c r="J141" i="1"/>
  <c r="I141" i="1"/>
  <c r="H141" i="1"/>
  <c r="G141" i="1"/>
  <c r="F141" i="1"/>
  <c r="N132" i="1"/>
  <c r="M132" i="1"/>
  <c r="L132" i="1"/>
  <c r="K132" i="1"/>
  <c r="J132" i="1"/>
  <c r="I132" i="1"/>
  <c r="H132" i="1"/>
  <c r="G132" i="1"/>
  <c r="F132" i="1"/>
  <c r="T75" i="1"/>
  <c r="S75" i="1"/>
  <c r="R75" i="1"/>
  <c r="Q75" i="1"/>
  <c r="P75" i="1"/>
  <c r="T81" i="1"/>
  <c r="S81" i="1"/>
  <c r="R81" i="1"/>
  <c r="Q81" i="1"/>
  <c r="P81" i="1"/>
  <c r="O81" i="1"/>
  <c r="N81" i="1"/>
  <c r="M81" i="1"/>
  <c r="L81" i="1"/>
  <c r="K81" i="1"/>
  <c r="O75" i="1"/>
  <c r="N75" i="1"/>
  <c r="M75" i="1"/>
  <c r="L75" i="1"/>
  <c r="K75" i="1"/>
  <c r="J81" i="1"/>
  <c r="I81" i="1"/>
  <c r="H81" i="1"/>
  <c r="G81" i="1"/>
  <c r="F81" i="1"/>
  <c r="J75" i="1"/>
  <c r="I75" i="1"/>
  <c r="H75" i="1"/>
  <c r="G75" i="1"/>
  <c r="F75" i="1"/>
  <c r="T69" i="1"/>
  <c r="S69" i="1"/>
  <c r="R69" i="1"/>
  <c r="Q69" i="1"/>
  <c r="P69" i="1"/>
  <c r="O69" i="1"/>
  <c r="N69" i="1"/>
  <c r="M69" i="1"/>
  <c r="L69" i="1"/>
  <c r="K69" i="1"/>
  <c r="G69" i="1"/>
  <c r="H69" i="1"/>
  <c r="I69" i="1"/>
  <c r="J69" i="1"/>
  <c r="F69" i="1"/>
  <c r="N117" i="1"/>
  <c r="M117" i="1"/>
  <c r="L117" i="1"/>
  <c r="K117" i="1"/>
  <c r="J117" i="1"/>
  <c r="I117" i="1"/>
  <c r="H117" i="1"/>
  <c r="G117" i="1"/>
  <c r="F117" i="1"/>
  <c r="N111" i="1"/>
  <c r="M111" i="1"/>
  <c r="L111" i="1"/>
  <c r="K111" i="1"/>
  <c r="J111" i="1"/>
  <c r="I111" i="1"/>
  <c r="H111" i="1"/>
  <c r="G111" i="1"/>
  <c r="F111" i="1"/>
  <c r="N102" i="1"/>
  <c r="M102" i="1"/>
  <c r="L102" i="1"/>
  <c r="K102" i="1"/>
  <c r="J102" i="1"/>
  <c r="I102" i="1"/>
  <c r="H102" i="1"/>
  <c r="G102" i="1"/>
  <c r="F102" i="1"/>
  <c r="N96" i="1"/>
  <c r="M96" i="1"/>
  <c r="L96" i="1"/>
  <c r="K96" i="1"/>
  <c r="J96" i="1"/>
  <c r="I96" i="1"/>
  <c r="H96" i="1"/>
  <c r="G96" i="1"/>
  <c r="F96" i="1"/>
  <c r="G90" i="1"/>
  <c r="H90" i="1"/>
  <c r="I90" i="1"/>
  <c r="J90" i="1"/>
  <c r="K90" i="1"/>
  <c r="L90" i="1"/>
  <c r="M90" i="1"/>
  <c r="N90" i="1"/>
  <c r="F90" i="1"/>
  <c r="V156" i="1"/>
  <c r="U156" i="1"/>
  <c r="T156" i="1"/>
  <c r="V162" i="1"/>
  <c r="U162" i="1"/>
  <c r="T162" i="1"/>
  <c r="V150" i="1"/>
  <c r="U150" i="1"/>
  <c r="T150" i="1"/>
  <c r="S156" i="1"/>
  <c r="R156" i="1"/>
  <c r="Q156" i="1"/>
  <c r="S162" i="1"/>
  <c r="R162" i="1"/>
  <c r="Q162" i="1"/>
  <c r="S150" i="1"/>
  <c r="R150" i="1"/>
  <c r="Q150" i="1"/>
  <c r="P156" i="1"/>
  <c r="O156" i="1"/>
  <c r="N156" i="1"/>
  <c r="P162" i="1"/>
  <c r="O162" i="1"/>
  <c r="N162" i="1"/>
  <c r="P150" i="1"/>
  <c r="O150" i="1"/>
  <c r="N150" i="1"/>
  <c r="M162" i="1"/>
  <c r="M156" i="1"/>
  <c r="M150" i="1"/>
</calcChain>
</file>

<file path=xl/sharedStrings.xml><?xml version="1.0" encoding="utf-8"?>
<sst xmlns="http://schemas.openxmlformats.org/spreadsheetml/2006/main" count="1141" uniqueCount="227">
  <si>
    <t>Introduction</t>
    <phoneticPr fontId="1" type="noConversion"/>
  </si>
  <si>
    <t>1) Background</t>
    <phoneticPr fontId="1" type="noConversion"/>
  </si>
  <si>
    <t xml:space="preserve">- 미생물 데이터와 같이 계층 구조 (Hierarchy)를 가진 데이터의 표현 학습 </t>
    <phoneticPr fontId="1" type="noConversion"/>
  </si>
  <si>
    <t>- 계층상 가까운 노드는 표현 공간에서도 가깝게 위치해야함</t>
    <phoneticPr fontId="1" type="noConversion"/>
  </si>
  <si>
    <t>- 혐기소화 미생물 특징: Bacteria, Archaea가 공존/상호의존하며 메탄 생성 메커니즘 이룸. 둘은 계통학적으로는 멀리 떨어져 있지만 이러한 관계로 인해 syntrophic relation을 갖는 bacteria 와 archaea 는 embedding space 에서 고유한 매핑 관계를 형성할 것</t>
    <phoneticPr fontId="1" type="noConversion"/>
  </si>
  <si>
    <t xml:space="preserve">- relative abundance 만 넣게 되면 미생물 군집 간의 관계성에 대한 정보 x, hierarchy가 고려되면 space 안에서 비슷한 미생물 군집이 비슷한 원인을 제공하여 결과를 제시 </t>
  </si>
  <si>
    <t>0) Dataset</t>
    <phoneticPr fontId="1" type="noConversion"/>
  </si>
  <si>
    <t>type</t>
    <phoneticPr fontId="1" type="noConversion"/>
  </si>
  <si>
    <t>nwk</t>
    <phoneticPr fontId="1" type="noConversion"/>
  </si>
  <si>
    <t>single domain</t>
    <phoneticPr fontId="1" type="noConversion"/>
  </si>
  <si>
    <t>root = BAC/ARC</t>
    <phoneticPr fontId="1" type="noConversion"/>
  </si>
  <si>
    <t>merged domain</t>
    <phoneticPr fontId="1" type="noConversion"/>
  </si>
  <si>
    <t>root = domain</t>
    <phoneticPr fontId="1" type="noConversion"/>
  </si>
  <si>
    <t>1) Stability indicator</t>
    <phoneticPr fontId="1" type="noConversion"/>
  </si>
  <si>
    <t>[result]</t>
    <phoneticPr fontId="1" type="noConversion"/>
  </si>
  <si>
    <t>imbalanced dataset handling in multi-output classification</t>
    <phoneticPr fontId="1" type="noConversion"/>
  </si>
  <si>
    <t>Indicator</t>
  </si>
  <si>
    <t>Parameter / Metric</t>
  </si>
  <si>
    <t>Normal Range</t>
  </si>
  <si>
    <t>Warning Flag Threshold</t>
  </si>
  <si>
    <t>Associated Risk</t>
  </si>
  <si>
    <t>ref</t>
    <phoneticPr fontId="1" type="noConversion"/>
  </si>
  <si>
    <t>Positive</t>
    <phoneticPr fontId="1" type="noConversion"/>
  </si>
  <si>
    <t>negative</t>
    <phoneticPr fontId="1" type="noConversion"/>
  </si>
  <si>
    <t>1) loss fucntion: nn.BCEWithLogitsLoss with pos_weight [1],[2]</t>
    <phoneticPr fontId="1" type="noConversion"/>
  </si>
  <si>
    <t>Acid-Base Balance</t>
  </si>
  <si>
    <t>pH</t>
    <phoneticPr fontId="1" type="noConversion"/>
  </si>
  <si>
    <t>6.8 – 7.8</t>
  </si>
  <si>
    <t>&lt; 6.5 or &gt; 8.0</t>
    <phoneticPr fontId="1" type="noConversion"/>
  </si>
  <si>
    <t>Souring or free ammonia toxicity</t>
  </si>
  <si>
    <t>[1]</t>
    <phoneticPr fontId="1" type="noConversion"/>
  </si>
  <si>
    <t>2) evaluation metrics: mcc, AUPR [3][4]</t>
    <phoneticPr fontId="1" type="noConversion"/>
  </si>
  <si>
    <t>Buffer Capacity</t>
  </si>
  <si>
    <t>TVFA/Alk</t>
    <phoneticPr fontId="1" type="noConversion"/>
  </si>
  <si>
    <t>&lt; 0.30</t>
    <phoneticPr fontId="1" type="noConversion"/>
  </si>
  <si>
    <t>&gt;=0.30</t>
    <phoneticPr fontId="1" type="noConversion"/>
  </si>
  <si>
    <t>Destruction of bicarbonate buffer</t>
  </si>
  <si>
    <t>[1],[2]</t>
    <phoneticPr fontId="1" type="noConversion"/>
  </si>
  <si>
    <t>Acid Accumulation</t>
  </si>
  <si>
    <t>HPr/Hac</t>
    <phoneticPr fontId="1" type="noConversion"/>
  </si>
  <si>
    <t>&lt; 1.0</t>
    <phoneticPr fontId="1" type="noConversion"/>
  </si>
  <si>
    <t>(&gt; 1.4 and HPr &gt; 0.1) or HPr &gt;=0.8</t>
    <phoneticPr fontId="1" type="noConversion"/>
  </si>
  <si>
    <t>Syntrophic acetogenesis failure</t>
  </si>
  <si>
    <t>[1],[3]</t>
    <phoneticPr fontId="1" type="noConversion"/>
  </si>
  <si>
    <r>
      <t>[1] Cui, Y., Jia, M., Lin, T. Y., Song, Y., &amp; Belongie, S. (2019, June). Class-balanced loss based on effective number of samples. In </t>
    </r>
    <r>
      <rPr>
        <i/>
        <sz val="10"/>
        <color rgb="FF222222"/>
        <rFont val="Arial"/>
        <family val="2"/>
      </rPr>
      <t>2019 IEEE/CVF conference on computer vision and pattern recognition (CVPR)</t>
    </r>
    <r>
      <rPr>
        <sz val="10"/>
        <color rgb="FF222222"/>
        <rFont val="Arial"/>
        <family val="2"/>
      </rPr>
      <t> (pp. 9260-9269). IEEE.</t>
    </r>
    <phoneticPr fontId="1" type="noConversion"/>
  </si>
  <si>
    <t>Ammonia Toxicity</t>
  </si>
  <si>
    <t>TAN</t>
    <phoneticPr fontId="1" type="noConversion"/>
  </si>
  <si>
    <t>&lt; 1,500mg/L</t>
    <phoneticPr fontId="1" type="noConversion"/>
  </si>
  <si>
    <t>&gt; 2,500 mg/L</t>
    <phoneticPr fontId="1" type="noConversion"/>
  </si>
  <si>
    <t>Methanogenic growth inhibition</t>
  </si>
  <si>
    <t>[3]</t>
    <phoneticPr fontId="1" type="noConversion"/>
  </si>
  <si>
    <t>[2] Lin, T. Y., Goyal, P., Girshick, R., He, K., &amp; Dollár, P. (2017). Focal loss for dense object detection. In Proceedings of the IEEE international conference on computer vision (pp. 2980-2988).</t>
    <phoneticPr fontId="1" type="noConversion"/>
  </si>
  <si>
    <t>Biogas Quality</t>
  </si>
  <si>
    <t>CH4</t>
    <phoneticPr fontId="1" type="noConversion"/>
  </si>
  <si>
    <t>55% - 70%</t>
    <phoneticPr fontId="1" type="noConversion"/>
  </si>
  <si>
    <t>&lt; 50%</t>
    <phoneticPr fontId="1" type="noConversion"/>
  </si>
  <si>
    <t>Shift to acidogenesis / gas loss</t>
  </si>
  <si>
    <t>[3] Richardson, E., Trevizani, R., Greenbaum, J. A., Carter, H., Nielsen, M., &amp; Peters, B. (2024). The receiver operating characteristic curve accurately assesses imbalanced datasets. Patterns, 5(6).</t>
    <phoneticPr fontId="1" type="noConversion"/>
  </si>
  <si>
    <t>challenge: imbalanced result</t>
    <phoneticPr fontId="1" type="noConversion"/>
  </si>
  <si>
    <t>[4] Chicco, D., &amp; Jurman, G. (2020). The advantages of the Matthews correlation coefficient (MCC) over F1 score and accuracy in binary classification evaluation. BMC genomics, 21(1), 6.</t>
    <phoneticPr fontId="1" type="noConversion"/>
  </si>
  <si>
    <t>[1] Boe, K., Batstone, D. J., Steyer, J.-P., &amp; Angelidaki, I. (2010). State indicators for monitoring the anaerobic digestion process. Water Research, 44(20), 5973–5980. https://doi.org/10.1016/j.watres.2010.07.043</t>
    <phoneticPr fontId="1" type="noConversion"/>
  </si>
  <si>
    <t>[2] Chen, L., Zheng, T., Cao, Q., Zhou, Y., Liu, X., &amp; Li, D. (2020). Early warning of instability during mesophilic anaerobic digestion of chicken manure. Applied Ecology and Environmental Research, 18(1), 331–343. https://doi.org/10.15666/aeer/1801_331343</t>
    <phoneticPr fontId="1" type="noConversion"/>
  </si>
  <si>
    <t>[3] Singh, A., Schnürer, A., Dolfing, J., &amp; Westerholm, M. (2023). Syntrophic entanglements for propionate and acetate oxidation under thermophilic and high-ammonia conditions. The ISME Journal, 17(11), 1966–1978. https://doi.org/10.1038/s41396-023-01504-y</t>
    <phoneticPr fontId="1" type="noConversion"/>
  </si>
  <si>
    <t>2) Benchmark model</t>
    <phoneticPr fontId="1" type="noConversion"/>
  </si>
  <si>
    <t>Phylo-spec</t>
    <phoneticPr fontId="1" type="noConversion"/>
  </si>
  <si>
    <t>o</t>
    <phoneticPr fontId="1" type="noConversion"/>
  </si>
  <si>
    <t>x</t>
    <phoneticPr fontId="1" type="noConversion"/>
  </si>
  <si>
    <t>tree -&gt; keep as live scaffold -&gt; 1D convolution</t>
    <phoneticPr fontId="1" type="noConversion"/>
  </si>
  <si>
    <t>DeepPhylo</t>
    <phoneticPr fontId="1" type="noConversion"/>
  </si>
  <si>
    <t xml:space="preserve">tree -&gt; distance matrix , PCA embedding </t>
    <phoneticPr fontId="1" type="noConversion"/>
  </si>
  <si>
    <t>Result</t>
    <phoneticPr fontId="1" type="noConversion"/>
  </si>
  <si>
    <t>ARC</t>
  </si>
  <si>
    <t>BAC</t>
  </si>
  <si>
    <t>Evaluation metric for multiple output classification</t>
    <phoneticPr fontId="1" type="noConversion"/>
  </si>
  <si>
    <t>Flag</t>
  </si>
  <si>
    <t>acid_base_balance</t>
  </si>
  <si>
    <t>buffer_capacity</t>
  </si>
  <si>
    <t>acid_accumulation</t>
  </si>
  <si>
    <t>ammonia_toxicity</t>
  </si>
  <si>
    <t>biogas_quality</t>
  </si>
  <si>
    <t>Macro-avg</t>
  </si>
  <si>
    <t>merged</t>
  </si>
  <si>
    <t>MetaDR</t>
  </si>
  <si>
    <t>RF</t>
  </si>
  <si>
    <t>DeepPhylo</t>
  </si>
  <si>
    <t>MetaDR</t>
    <phoneticPr fontId="1" type="noConversion"/>
  </si>
  <si>
    <t>Phylospec</t>
  </si>
  <si>
    <t>Phylospec</t>
    <phoneticPr fontId="1" type="noConversion"/>
  </si>
  <si>
    <t>MCC</t>
    <phoneticPr fontId="1" type="noConversion"/>
  </si>
  <si>
    <t>AUPR</t>
    <phoneticPr fontId="1" type="noConversion"/>
  </si>
  <si>
    <t>Phylum</t>
  </si>
  <si>
    <t>Class</t>
  </si>
  <si>
    <t>Order</t>
  </si>
  <si>
    <t>Family</t>
  </si>
  <si>
    <t>Genus</t>
  </si>
  <si>
    <t>Dataset</t>
  </si>
  <si>
    <t>XGBoost</t>
  </si>
  <si>
    <t>GLMNET</t>
  </si>
  <si>
    <t xml:space="preserve">- MCC : optimized threshold for each target variable </t>
  </si>
  <si>
    <t>- F2 score: emphasize the Recall since FN is more 치명적 than FP when assessing digesters' state</t>
  </si>
  <si>
    <t>- macro average</t>
  </si>
  <si>
    <t>- workflow : AUPR 기반 모델 선택 -&gt; 검증 시점 MCC 기반 threshold 최적화 -&gt; test data: multiple evaluation metrics</t>
  </si>
  <si>
    <t xml:space="preserve">- AUPR: threshold independent -&gt; good for baseline since if AUPR 상승중 but MCC 낮음 -&gt; 모델 성능은 좋지만 threshold 잘못 선택된 것; TN 수가 너무 커서 지표를 왜곡시키는 것 방지 since it neglects TN value, </t>
  </si>
  <si>
    <t>- low resolution at species level (~ 80% unclassified), high dimensional  =&gt; built trees, taxonomic classification at genus level</t>
  </si>
  <si>
    <t>- Conventionally, when using genomic datasets as input features, many research made each feature variable independently {a1,a2,b1,b2 …}</t>
  </si>
  <si>
    <t>- this does not capture the relationship between taxon which can cause information loss</t>
  </si>
  <si>
    <t>-&gt; simply grafting two top tips will give L=2 -&gt; larger distance than actual tips distance (1.35) -&gt; Fragment insertion (SEPP) based on SILVA database</t>
    <phoneticPr fontId="1" type="noConversion"/>
  </si>
  <si>
    <t>3) BAC&amp;ARC relationship</t>
    <phoneticPr fontId="1" type="noConversion"/>
  </si>
  <si>
    <t>network analysis</t>
    <phoneticPr fontId="1" type="noConversion"/>
  </si>
  <si>
    <t>co-occurrence network analysis : 누구와 누구가 같이 관찰되는가 (GNN - Water Res)</t>
    <phoneticPr fontId="1" type="noConversion"/>
  </si>
  <si>
    <t>proposed: 환경변수의 영향을 먼제 제거한 뒤 살아남은 순수한 상관관계를 계통수 상의 거리 단축으로 변환</t>
    <phoneticPr fontId="1" type="noConversion"/>
  </si>
  <si>
    <t>proposed</t>
    <phoneticPr fontId="1" type="noConversion"/>
  </si>
  <si>
    <t>relative abundance correlation</t>
    <phoneticPr fontId="1" type="noConversion"/>
  </si>
  <si>
    <t>OLS residuals</t>
    <phoneticPr fontId="1" type="noConversion"/>
  </si>
  <si>
    <t>Edge generation</t>
    <phoneticPr fontId="1" type="noConversion"/>
  </si>
  <si>
    <t>Target</t>
    <phoneticPr fontId="1" type="noConversion"/>
  </si>
  <si>
    <t>every microbes</t>
    <phoneticPr fontId="1" type="noConversion"/>
  </si>
  <si>
    <t>only bac x arc</t>
    <phoneticPr fontId="1" type="noConversion"/>
  </si>
  <si>
    <t>output</t>
    <phoneticPr fontId="1" type="noConversion"/>
  </si>
  <si>
    <t>graph dataset</t>
    <phoneticPr fontId="1" type="noConversion"/>
  </si>
  <si>
    <t>transformed to shortcut in euclidean space</t>
    <phoneticPr fontId="1" type="noConversion"/>
  </si>
  <si>
    <t>Proposed workflow</t>
    <phoneticPr fontId="1" type="noConversion"/>
  </si>
  <si>
    <t>교란변수 제거 (CLR변환, OLS) &gt; Bacteria x Archaea Spearman's correlation &gt; generate shortcut branch on phylogenetic tree</t>
    <phoneticPr fontId="1" type="noConversion"/>
  </si>
  <si>
    <t>- cross validation (5 folds): small number of samples</t>
    <phoneticPr fontId="1" type="noConversion"/>
  </si>
  <si>
    <t>- same sites sampled under same type of train/test data since they are dependent</t>
    <phoneticPr fontId="1" type="noConversion"/>
  </si>
  <si>
    <t>n_pos</t>
    <phoneticPr fontId="12" type="noConversion"/>
  </si>
  <si>
    <t>prevalence</t>
    <phoneticPr fontId="12" type="noConversion"/>
  </si>
  <si>
    <t>F2</t>
    <phoneticPr fontId="1" type="noConversion"/>
  </si>
  <si>
    <t>1) TaxLevel</t>
  </si>
  <si>
    <t>Model</t>
    <phoneticPr fontId="1" type="noConversion"/>
  </si>
  <si>
    <t>ML model</t>
    <phoneticPr fontId="1" type="noConversion"/>
  </si>
  <si>
    <t>Relative abundance</t>
    <phoneticPr fontId="1" type="noConversion"/>
  </si>
  <si>
    <t>hierarchical topology</t>
    <phoneticPr fontId="1" type="noConversion"/>
  </si>
  <si>
    <t>branch length</t>
    <phoneticPr fontId="1" type="noConversion"/>
  </si>
  <si>
    <t>BAC&amp;ARC</t>
    <phoneticPr fontId="1" type="noConversion"/>
  </si>
  <si>
    <t>Merged dataset</t>
    <phoneticPr fontId="1" type="noConversion"/>
  </si>
  <si>
    <t>1) Taxa-level</t>
    <phoneticPr fontId="1" type="noConversion"/>
  </si>
  <si>
    <t>2) Genus-tree</t>
    <phoneticPr fontId="1" type="noConversion"/>
  </si>
  <si>
    <t>2) ASV-tree</t>
    <phoneticPr fontId="12" type="noConversion"/>
  </si>
  <si>
    <t>60epoch, 10 patience, early stopping</t>
    <phoneticPr fontId="1" type="noConversion"/>
  </si>
  <si>
    <t xml:space="preserve">covariates:T, HRT, Q_total, Season, substrate_avg_pH,Alk, COD, sCOD, Protein, Lipid,Protein, TC, TVFAs </t>
    <phoneticPr fontId="1" type="noConversion"/>
  </si>
  <si>
    <t>2. hierarchy (tree) + relative abundance</t>
  </si>
  <si>
    <t>3. hierahcy (tree) + cross-domain + relative abundance</t>
  </si>
  <si>
    <t>1. Taxlevel (Random Forest, KNN, NNET, XGBoost, GLMNET) relative abundance</t>
  </si>
  <si>
    <t>3) Genus-tree</t>
    <phoneticPr fontId="12" type="noConversion"/>
  </si>
  <si>
    <t>4) ASV-tree + cross-domain</t>
    <phoneticPr fontId="12" type="noConversion"/>
  </si>
  <si>
    <t>5) Genus-tree + cross-domain</t>
    <phoneticPr fontId="12" type="noConversion"/>
  </si>
  <si>
    <t>3) Genus-tree + cross-domain</t>
    <phoneticPr fontId="1" type="noConversion"/>
  </si>
  <si>
    <t>4) ASV-tree</t>
    <phoneticPr fontId="1" type="noConversion"/>
  </si>
  <si>
    <t>5) ASV-tree + cross-domain</t>
    <phoneticPr fontId="1" type="noConversion"/>
  </si>
  <si>
    <t>MCC</t>
  </si>
  <si>
    <t>n_pos</t>
  </si>
  <si>
    <t>prevalence</t>
  </si>
  <si>
    <t>AUPR</t>
  </si>
  <si>
    <t>F2</t>
  </si>
  <si>
    <t>Evaluation metric comparison (source: Sheet2)</t>
  </si>
  <si>
    <t>- ASV tree &lt; Genus tree: MetaDR, Phylo-spec</t>
    <phoneticPr fontId="1" type="noConversion"/>
  </si>
  <si>
    <t>- Genus tree &lt; ASV tree: Deepphylo</t>
    <phoneticPr fontId="1" type="noConversion"/>
  </si>
  <si>
    <t>- Genus tree + cross domain  &gt; Genus: o</t>
    <phoneticPr fontId="1" type="noConversion"/>
  </si>
  <si>
    <t>- ASV tree + cross domain &gt; ASV : x</t>
    <phoneticPr fontId="1" type="noConversion"/>
  </si>
  <si>
    <t>cross domain</t>
  </si>
  <si>
    <t>ASV</t>
  </si>
  <si>
    <t>TaxLevel</t>
  </si>
  <si>
    <t>ASV-tree</t>
  </si>
  <si>
    <t>Genus-tree</t>
  </si>
  <si>
    <t>Genus-tree + cross-domain</t>
  </si>
  <si>
    <t>ASV-tree + cross-domain</t>
  </si>
  <si>
    <t>flag</t>
    <phoneticPr fontId="1" type="noConversion"/>
  </si>
  <si>
    <t>dataset</t>
    <phoneticPr fontId="1" type="noConversion"/>
  </si>
  <si>
    <t>Fig 1 — Genus-tree vs ASV-tree by model (avg over the 3 flags)</t>
  </si>
  <si>
    <t>Model / Dataset</t>
  </si>
  <si>
    <t>Δ (Genus − ASV)</t>
  </si>
  <si>
    <t>DeepPhylo – ARC</t>
  </si>
  <si>
    <t>DeepPhylo – BAC</t>
  </si>
  <si>
    <t>DeepPhylo – merged</t>
  </si>
  <si>
    <t>MetaDR – ARC</t>
  </si>
  <si>
    <t>MetaDR – BAC</t>
  </si>
  <si>
    <t>MetaDR – merged</t>
  </si>
  <si>
    <t>Phylospec – ARC</t>
  </si>
  <si>
    <t>Phylospec – BAC</t>
  </si>
  <si>
    <t>Phylospec – merged</t>
  </si>
  <si>
    <t>Model / Dataset</t>
    <phoneticPr fontId="1" type="noConversion"/>
  </si>
  <si>
    <t>ASV-tree</t>
    <phoneticPr fontId="1" type="noConversion"/>
  </si>
  <si>
    <t>Genus-tree</t>
    <phoneticPr fontId="1" type="noConversion"/>
  </si>
  <si>
    <t>Δ (Genus − ASV)</t>
    <phoneticPr fontId="1" type="noConversion"/>
  </si>
  <si>
    <t>DeepPhylo – ARC</t>
    <phoneticPr fontId="1" type="noConversion"/>
  </si>
  <si>
    <t>DeepPhylo – BAC</t>
    <phoneticPr fontId="1" type="noConversion"/>
  </si>
  <si>
    <t>DeepPhylo – merged</t>
    <phoneticPr fontId="1" type="noConversion"/>
  </si>
  <si>
    <t>MetaDR – ARC</t>
    <phoneticPr fontId="1" type="noConversion"/>
  </si>
  <si>
    <t>MetaDR – BAC</t>
    <phoneticPr fontId="1" type="noConversion"/>
  </si>
  <si>
    <t>MetaDR – merged</t>
    <phoneticPr fontId="1" type="noConversion"/>
  </si>
  <si>
    <t>Phylospec – ARC</t>
    <phoneticPr fontId="1" type="noConversion"/>
  </si>
  <si>
    <t>Phylospec – BAC</t>
    <phoneticPr fontId="1" type="noConversion"/>
  </si>
  <si>
    <t>Phylospec – merged</t>
    <phoneticPr fontId="1" type="noConversion"/>
  </si>
  <si>
    <t>Fig 3 — Flag-wise performance across model types and hierarchy inputs (avg over ARC/BAC/merged)</t>
  </si>
  <si>
    <t>Model · hierarchy input</t>
  </si>
  <si>
    <t>TaxLevel · Phylum</t>
  </si>
  <si>
    <t>TaxLevel · Class</t>
  </si>
  <si>
    <t>TaxLevel · Order</t>
  </si>
  <si>
    <t>TaxLevel · Family</t>
  </si>
  <si>
    <t>TaxLevel · Genus</t>
  </si>
  <si>
    <t>DeepPhylo · ASV-tree</t>
  </si>
  <si>
    <t>DeepPhylo · Genus-tree</t>
  </si>
  <si>
    <t>DeepPhylo · Genus-tree+CD</t>
  </si>
  <si>
    <t>DeepPhylo · ASV-tree+CD</t>
  </si>
  <si>
    <t>MetaDR · ASV-tree</t>
  </si>
  <si>
    <t>MetaDR · Genus-tree</t>
  </si>
  <si>
    <t>MetaDR · Genus-tree+CD</t>
  </si>
  <si>
    <t>MetaDR · ASV-tree+CD</t>
  </si>
  <si>
    <t>Phylospec · ASV-tree</t>
  </si>
  <si>
    <t>Phylospec · Genus-tree</t>
  </si>
  <si>
    <t>Phylospec · Genus-tree+CD</t>
  </si>
  <si>
    <t>Phylospec · ASV-tree+CD</t>
  </si>
  <si>
    <t>Δ vs no cross-domain</t>
  </si>
  <si>
    <t>Note: each value = mean of the 3 flags for that model/dataset. Δ &gt; 0 (green) = Genus-tree better.</t>
  </si>
  <si>
    <t>Note: merged dataset only — cross-domain runs exist only for merged. Δ &gt; 0 (green) = cross-domain helps.</t>
  </si>
  <si>
    <t>Note: rows without '+CD' average ARC/BAC/merged; '+CD' rows reflect the merged dataset only (no ARC/BAC cross-domain runs).</t>
  </si>
  <si>
    <t>Index</t>
  </si>
  <si>
    <t>Fig 2 — DeepPhylo: effect of cross-domain injection, by flag (merged dataset)</t>
  </si>
  <si>
    <t>Flag</t>
    <phoneticPr fontId="1" type="noConversion"/>
  </si>
  <si>
    <t>ASV-tree + cross-domain</t>
    <phoneticPr fontId="1" type="noConversion"/>
  </si>
  <si>
    <t>Genus-tree + cross-domain</t>
    <phoneticPr fontId="1" type="noConversion"/>
  </si>
  <si>
    <t>Δ ASV (CD − base)</t>
    <phoneticPr fontId="1" type="noConversion"/>
  </si>
  <si>
    <t>Δ Genus (CD − base)</t>
    <phoneticPr fontId="1" type="noConversion"/>
  </si>
  <si>
    <t>acid_base_balance</t>
    <phoneticPr fontId="1" type="noConversion"/>
  </si>
  <si>
    <t>acid_accumulation</t>
    <phoneticPr fontId="1" type="noConversion"/>
  </si>
  <si>
    <t>ammonia_toxicity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</si>
</sst>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373734"/>
      <name val="Segoe UI"/>
      <family val="2"/>
    </font>
    <font>
      <sz val="11"/>
      <color rgb="FF121212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i/>
      <sz val="9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/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0" fillId="0" borderId="0" xfId="0" quotePrefix="1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>
      <alignment vertical="center"/>
    </xf>
    <xf numFmtId="0" fontId="0" fillId="0" borderId="0" xfId="0" applyAlignment="1"/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2" xfId="0" applyBorder="1" applyAlignment="1"/>
    <xf numFmtId="2" fontId="0" fillId="0" borderId="12" xfId="0" applyNumberFormat="1" applyBorder="1" applyAlignment="1"/>
    <xf numFmtId="2" fontId="0" fillId="0" borderId="11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/>
    <xf numFmtId="0" fontId="6" fillId="3" borderId="19" xfId="0" applyFont="1" applyFill="1" applyBorder="1" applyAlignment="1"/>
    <xf numFmtId="2" fontId="6" fillId="3" borderId="19" xfId="0" applyNumberFormat="1" applyFont="1" applyFill="1" applyBorder="1" applyAlignment="1"/>
    <xf numFmtId="2" fontId="9" fillId="3" borderId="5" xfId="0" applyNumberFormat="1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/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top" wrapText="1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0" fillId="0" borderId="25" xfId="0" applyBorder="1" applyAlignment="1"/>
    <xf numFmtId="2" fontId="0" fillId="0" borderId="25" xfId="0" applyNumberFormat="1" applyBorder="1" applyAlignment="1"/>
    <xf numFmtId="2" fontId="0" fillId="0" borderId="24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0" fillId="0" borderId="26" xfId="0" applyBorder="1">
      <alignment vertical="center"/>
    </xf>
    <xf numFmtId="1" fontId="0" fillId="0" borderId="26" xfId="0" applyNumberFormat="1" applyBorder="1">
      <alignment vertical="center"/>
    </xf>
    <xf numFmtId="176" fontId="0" fillId="0" borderId="26" xfId="0" applyNumberFormat="1" applyBorder="1">
      <alignment vertical="center"/>
    </xf>
    <xf numFmtId="177" fontId="0" fillId="6" borderId="26" xfId="0" applyNumberFormat="1" applyFill="1" applyBorder="1">
      <alignment vertical="center"/>
    </xf>
    <xf numFmtId="177" fontId="0" fillId="8" borderId="26" xfId="0" applyNumberFormat="1" applyFill="1" applyBorder="1">
      <alignment vertical="center"/>
    </xf>
    <xf numFmtId="177" fontId="0" fillId="9" borderId="26" xfId="0" applyNumberFormat="1" applyFill="1" applyBorder="1">
      <alignment vertical="center"/>
    </xf>
    <xf numFmtId="177" fontId="0" fillId="10" borderId="26" xfId="0" applyNumberFormat="1" applyFill="1" applyBorder="1">
      <alignment vertical="center"/>
    </xf>
    <xf numFmtId="0" fontId="0" fillId="0" borderId="27" xfId="0" applyBorder="1">
      <alignment vertical="center"/>
    </xf>
    <xf numFmtId="1" fontId="0" fillId="0" borderId="27" xfId="0" applyNumberFormat="1" applyBorder="1">
      <alignment vertical="center"/>
    </xf>
    <xf numFmtId="176" fontId="0" fillId="0" borderId="27" xfId="0" applyNumberFormat="1" applyBorder="1">
      <alignment vertical="center"/>
    </xf>
    <xf numFmtId="177" fontId="0" fillId="6" borderId="27" xfId="0" applyNumberFormat="1" applyFill="1" applyBorder="1">
      <alignment vertical="center"/>
    </xf>
    <xf numFmtId="177" fontId="0" fillId="7" borderId="27" xfId="0" applyNumberFormat="1" applyFill="1" applyBorder="1">
      <alignment vertical="center"/>
    </xf>
    <xf numFmtId="177" fontId="0" fillId="8" borderId="27" xfId="0" applyNumberFormat="1" applyFill="1" applyBorder="1">
      <alignment vertical="center"/>
    </xf>
    <xf numFmtId="177" fontId="0" fillId="9" borderId="27" xfId="0" applyNumberFormat="1" applyFill="1" applyBorder="1">
      <alignment vertical="center"/>
    </xf>
    <xf numFmtId="177" fontId="0" fillId="10" borderId="27" xfId="0" applyNumberFormat="1" applyFill="1" applyBorder="1">
      <alignment vertical="center"/>
    </xf>
    <xf numFmtId="0" fontId="19" fillId="5" borderId="0" xfId="0" applyFont="1" applyFill="1" applyAlignment="1">
      <alignment horizontal="center" vertical="center"/>
    </xf>
    <xf numFmtId="0" fontId="15" fillId="0" borderId="27" xfId="0" applyFont="1" applyBorder="1">
      <alignment vertical="center"/>
    </xf>
    <xf numFmtId="1" fontId="15" fillId="0" borderId="27" xfId="0" applyNumberFormat="1" applyFont="1" applyBorder="1">
      <alignment vertical="center"/>
    </xf>
    <xf numFmtId="176" fontId="15" fillId="0" borderId="27" xfId="0" applyNumberFormat="1" applyFont="1" applyBorder="1">
      <alignment vertical="center"/>
    </xf>
    <xf numFmtId="177" fontId="15" fillId="6" borderId="27" xfId="0" applyNumberFormat="1" applyFont="1" applyFill="1" applyBorder="1">
      <alignment vertical="center"/>
    </xf>
    <xf numFmtId="177" fontId="15" fillId="8" borderId="27" xfId="0" applyNumberFormat="1" applyFont="1" applyFill="1" applyBorder="1">
      <alignment vertical="center"/>
    </xf>
    <xf numFmtId="177" fontId="15" fillId="9" borderId="27" xfId="0" applyNumberFormat="1" applyFont="1" applyFill="1" applyBorder="1">
      <alignment vertical="center"/>
    </xf>
    <xf numFmtId="177" fontId="15" fillId="10" borderId="27" xfId="0" applyNumberFormat="1" applyFont="1" applyFill="1" applyBorder="1">
      <alignment vertical="center"/>
    </xf>
    <xf numFmtId="0" fontId="0" fillId="11" borderId="26" xfId="0" applyFill="1" applyBorder="1">
      <alignment vertical="center"/>
    </xf>
    <xf numFmtId="0" fontId="0" fillId="11" borderId="27" xfId="0" applyFill="1" applyBorder="1">
      <alignment vertical="center"/>
    </xf>
    <xf numFmtId="0" fontId="0" fillId="12" borderId="27" xfId="0" applyFill="1" applyBorder="1">
      <alignment vertical="center"/>
    </xf>
    <xf numFmtId="0" fontId="0" fillId="12" borderId="0" xfId="0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5" xfId="0" applyBorder="1" applyAlignment="1"/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2" fontId="6" fillId="3" borderId="12" xfId="0" applyNumberFormat="1" applyFont="1" applyFill="1" applyBorder="1" applyAlignment="1">
      <alignment horizontal="center" vertical="center"/>
    </xf>
    <xf numFmtId="2" fontId="6" fillId="3" borderId="14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8" fillId="6" borderId="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18" fillId="7" borderId="28" xfId="0" applyFont="1" applyFill="1" applyBorder="1" applyAlignment="1">
      <alignment horizontal="center" vertical="center"/>
    </xf>
    <xf numFmtId="0" fontId="19" fillId="5" borderId="28" xfId="0" applyFont="1" applyFill="1" applyBorder="1" applyAlignment="1">
      <alignment horizontal="center" vertical="center"/>
    </xf>
    <xf numFmtId="177" fontId="0" fillId="7" borderId="25" xfId="0" applyNumberFormat="1" applyFill="1" applyBorder="1">
      <alignment vertical="center"/>
    </xf>
    <xf numFmtId="177" fontId="0" fillId="7" borderId="2" xfId="0" applyNumberFormat="1" applyFill="1" applyBorder="1">
      <alignment vertical="center"/>
    </xf>
    <xf numFmtId="177" fontId="15" fillId="7" borderId="2" xfId="0" applyNumberFormat="1" applyFont="1" applyFill="1" applyBorder="1">
      <alignment vertical="center"/>
    </xf>
    <xf numFmtId="0" fontId="18" fillId="8" borderId="28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center" vertical="center"/>
    </xf>
    <xf numFmtId="177" fontId="0" fillId="0" borderId="27" xfId="0" applyNumberFormat="1" applyFill="1" applyBorder="1">
      <alignment vertical="center"/>
    </xf>
    <xf numFmtId="177" fontId="0" fillId="0" borderId="2" xfId="0" applyNumberFormat="1" applyFill="1" applyBorder="1">
      <alignment vertical="center"/>
    </xf>
    <xf numFmtId="0" fontId="15" fillId="0" borderId="0" xfId="0" applyFont="1">
      <alignment vertical="center"/>
    </xf>
    <xf numFmtId="177" fontId="0" fillId="0" borderId="0" xfId="0" applyNumberFormat="1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4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DeepPhylo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set 별 정리'!$U$3</c:f>
              <c:strCache>
                <c:ptCount val="1"/>
                <c:pt idx="0">
                  <c:v>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정리'!$U$4:$U$6</c:f>
              <c:numCache>
                <c:formatCode>0.000</c:formatCode>
                <c:ptCount val="3"/>
                <c:pt idx="0">
                  <c:v>0.15</c:v>
                </c:pt>
                <c:pt idx="1">
                  <c:v>0.02</c:v>
                </c:pt>
                <c:pt idx="2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D-2346-96F9-CBD526477818}"/>
            </c:ext>
          </c:extLst>
        </c:ser>
        <c:ser>
          <c:idx val="1"/>
          <c:order val="1"/>
          <c:tx>
            <c:strRef>
              <c:f>'data set 별 정리'!$V$3</c:f>
              <c:strCache>
                <c:ptCount val="1"/>
                <c:pt idx="0">
                  <c:v>BAC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정리'!$V$4:$V$6</c:f>
              <c:numCache>
                <c:formatCode>0.000</c:formatCode>
                <c:ptCount val="3"/>
                <c:pt idx="0">
                  <c:v>0.28000000000000003</c:v>
                </c:pt>
                <c:pt idx="1">
                  <c:v>0.05</c:v>
                </c:pt>
                <c:pt idx="2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D-2346-96F9-CBD526477818}"/>
            </c:ext>
          </c:extLst>
        </c:ser>
        <c:ser>
          <c:idx val="2"/>
          <c:order val="2"/>
          <c:tx>
            <c:strRef>
              <c:f>'data set 별 정리'!$W$3</c:f>
              <c:strCache>
                <c:ptCount val="1"/>
                <c:pt idx="0">
                  <c:v>merged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정리'!$W$4:$W$6</c:f>
              <c:numCache>
                <c:formatCode>0.000</c:formatCode>
                <c:ptCount val="3"/>
                <c:pt idx="0">
                  <c:v>0.35</c:v>
                </c:pt>
                <c:pt idx="1">
                  <c:v>0.04</c:v>
                </c:pt>
                <c:pt idx="2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D-2346-96F9-CBD526477818}"/>
            </c:ext>
          </c:extLst>
        </c:ser>
        <c:ser>
          <c:idx val="3"/>
          <c:order val="3"/>
          <c:tx>
            <c:strRef>
              <c:f>'data set 별 정리'!$X$3</c:f>
              <c:strCache>
                <c:ptCount val="1"/>
                <c:pt idx="0">
                  <c:v>cross domain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정리'!$X$4:$X$6</c:f>
              <c:numCache>
                <c:formatCode>0.000</c:formatCode>
                <c:ptCount val="3"/>
                <c:pt idx="0">
                  <c:v>0.2555</c:v>
                </c:pt>
                <c:pt idx="1">
                  <c:v>0.1241</c:v>
                </c:pt>
                <c:pt idx="2">
                  <c:v>0.56969999999999998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D-2346-96F9-CBD526477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727807"/>
        <c:axId val="560729599"/>
      </c:barChart>
      <c:catAx>
        <c:axId val="5607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29599"/>
        <c:crosses val="autoZero"/>
        <c:auto val="1"/>
        <c:lblAlgn val="ctr"/>
        <c:lblOffset val="100"/>
        <c:noMultiLvlLbl val="0"/>
      </c:catAx>
      <c:valAx>
        <c:axId val="5607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MetaDR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set 별 정리'!$AA$3</c:f>
              <c:strCache>
                <c:ptCount val="1"/>
                <c:pt idx="0">
                  <c:v>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정리'!$AA$4:$AA$6</c:f>
              <c:numCache>
                <c:formatCode>0.000</c:formatCode>
                <c:ptCount val="3"/>
                <c:pt idx="0">
                  <c:v>0.2801109093597402</c:v>
                </c:pt>
                <c:pt idx="1">
                  <c:v>0.16238319856239999</c:v>
                </c:pt>
                <c:pt idx="2">
                  <c:v>0.4659537573381845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C-6B45-B5DA-87605508CA2A}"/>
            </c:ext>
          </c:extLst>
        </c:ser>
        <c:ser>
          <c:idx val="1"/>
          <c:order val="1"/>
          <c:tx>
            <c:strRef>
              <c:f>'data set 별 정리'!$AB$3</c:f>
              <c:strCache>
                <c:ptCount val="1"/>
                <c:pt idx="0">
                  <c:v>BAC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정리'!$AB$4:$AB$6</c:f>
              <c:numCache>
                <c:formatCode>0.000</c:formatCode>
                <c:ptCount val="3"/>
                <c:pt idx="0">
                  <c:v>0.28248574107230762</c:v>
                </c:pt>
                <c:pt idx="1">
                  <c:v>5.1701860594590997E-2</c:v>
                </c:pt>
                <c:pt idx="2">
                  <c:v>0.64317580576372624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C-6B45-B5DA-87605508CA2A}"/>
            </c:ext>
          </c:extLst>
        </c:ser>
        <c:ser>
          <c:idx val="2"/>
          <c:order val="2"/>
          <c:tx>
            <c:strRef>
              <c:f>'data set 별 정리'!$AC$3</c:f>
              <c:strCache>
                <c:ptCount val="1"/>
                <c:pt idx="0">
                  <c:v>merged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정리'!$AC$4:$AC$6</c:f>
              <c:numCache>
                <c:formatCode>0.000</c:formatCode>
                <c:ptCount val="3"/>
                <c:pt idx="0">
                  <c:v>0.31782197948522511</c:v>
                </c:pt>
                <c:pt idx="1">
                  <c:v>0.15957805213997139</c:v>
                </c:pt>
                <c:pt idx="2">
                  <c:v>0.62256923945283416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C-6B45-B5DA-87605508C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727807"/>
        <c:axId val="560729599"/>
      </c:barChart>
      <c:catAx>
        <c:axId val="5607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29599"/>
        <c:crosses val="autoZero"/>
        <c:auto val="1"/>
        <c:lblAlgn val="ctr"/>
        <c:lblOffset val="100"/>
        <c:noMultiLvlLbl val="0"/>
      </c:catAx>
      <c:valAx>
        <c:axId val="5607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PhyloSpec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set 별 정리'!$AF$3</c:f>
              <c:strCache>
                <c:ptCount val="1"/>
                <c:pt idx="0">
                  <c:v>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정리'!$AF$4:$AF$6</c:f>
              <c:numCache>
                <c:formatCode>0.000</c:formatCode>
                <c:ptCount val="3"/>
                <c:pt idx="0">
                  <c:v>0.23</c:v>
                </c:pt>
                <c:pt idx="1">
                  <c:v>0.13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5-AD43-A8C2-9BCE0F8F37B5}"/>
            </c:ext>
          </c:extLst>
        </c:ser>
        <c:ser>
          <c:idx val="1"/>
          <c:order val="1"/>
          <c:tx>
            <c:strRef>
              <c:f>'data set 별 정리'!$AG$3</c:f>
              <c:strCache>
                <c:ptCount val="1"/>
                <c:pt idx="0">
                  <c:v>BAC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정리'!$AG$4:$AG$6</c:f>
              <c:numCache>
                <c:formatCode>0.000</c:formatCode>
                <c:ptCount val="3"/>
                <c:pt idx="0">
                  <c:v>0.34</c:v>
                </c:pt>
                <c:pt idx="1">
                  <c:v>0.13</c:v>
                </c:pt>
                <c:pt idx="2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5-AD43-A8C2-9BCE0F8F37B5}"/>
            </c:ext>
          </c:extLst>
        </c:ser>
        <c:ser>
          <c:idx val="2"/>
          <c:order val="2"/>
          <c:tx>
            <c:strRef>
              <c:f>'data set 별 정리'!$AH$3</c:f>
              <c:strCache>
                <c:ptCount val="1"/>
                <c:pt idx="0">
                  <c:v>merged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set 별 정리'!$T$4:$T$6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'data set 별 정리'!$AH$4:$AH$6</c:f>
              <c:numCache>
                <c:formatCode>0.000</c:formatCode>
                <c:ptCount val="3"/>
                <c:pt idx="0">
                  <c:v>0.32</c:v>
                </c:pt>
                <c:pt idx="1">
                  <c:v>0.1</c:v>
                </c:pt>
                <c:pt idx="2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85-AD43-A8C2-9BCE0F8F3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727807"/>
        <c:axId val="560729599"/>
      </c:barChart>
      <c:catAx>
        <c:axId val="5607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29599"/>
        <c:crosses val="autoZero"/>
        <c:auto val="1"/>
        <c:lblAlgn val="ctr"/>
        <c:lblOffset val="100"/>
        <c:noMultiLvlLbl val="0"/>
      </c:catAx>
      <c:valAx>
        <c:axId val="5607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정리'!$X$11</c:f>
              <c:strCache>
                <c:ptCount val="1"/>
                <c:pt idx="0">
                  <c:v>ASV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정리'!$W$12:$W$14</c:f>
              <c:strCache>
                <c:ptCount val="3"/>
                <c:pt idx="0">
                  <c:v>DeepPhylo</c:v>
                </c:pt>
                <c:pt idx="1">
                  <c:v>MetaDR</c:v>
                </c:pt>
                <c:pt idx="2">
                  <c:v>Phylospec</c:v>
                </c:pt>
              </c:strCache>
            </c:strRef>
          </c:cat>
          <c:val>
            <c:numRef>
              <c:f>'Flag 별 정리'!$X$12:$X$14</c:f>
              <c:numCache>
                <c:formatCode>0.000</c:formatCode>
                <c:ptCount val="3"/>
                <c:pt idx="0">
                  <c:v>0.35</c:v>
                </c:pt>
                <c:pt idx="1">
                  <c:v>0.18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6-E443-BFCE-DA0EEC996696}"/>
            </c:ext>
          </c:extLst>
        </c:ser>
        <c:ser>
          <c:idx val="1"/>
          <c:order val="1"/>
          <c:tx>
            <c:strRef>
              <c:f>'Flag 별 정리'!$Y$11</c:f>
              <c:strCache>
                <c:ptCount val="1"/>
                <c:pt idx="0">
                  <c:v>Genus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정리'!$W$12:$W$14</c:f>
              <c:strCache>
                <c:ptCount val="3"/>
                <c:pt idx="0">
                  <c:v>DeepPhylo</c:v>
                </c:pt>
                <c:pt idx="1">
                  <c:v>MetaDR</c:v>
                </c:pt>
                <c:pt idx="2">
                  <c:v>Phylospec</c:v>
                </c:pt>
              </c:strCache>
            </c:strRef>
          </c:cat>
          <c:val>
            <c:numRef>
              <c:f>'Flag 별 정리'!$Y$12:$Y$14</c:f>
              <c:numCache>
                <c:formatCode>0.000</c:formatCode>
                <c:ptCount val="3"/>
                <c:pt idx="0">
                  <c:v>0.2449390044497595</c:v>
                </c:pt>
                <c:pt idx="1">
                  <c:v>0.31782197948522511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6-E443-BFCE-DA0EEC996696}"/>
            </c:ext>
          </c:extLst>
        </c:ser>
        <c:ser>
          <c:idx val="2"/>
          <c:order val="2"/>
          <c:tx>
            <c:strRef>
              <c:f>'Flag 별 정리'!$Z$11</c:f>
              <c:strCache>
                <c:ptCount val="1"/>
                <c:pt idx="0">
                  <c:v>ASV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'Flag 별 정리'!$W$12:$W$14</c:f>
              <c:strCache>
                <c:ptCount val="3"/>
                <c:pt idx="0">
                  <c:v>DeepPhylo</c:v>
                </c:pt>
                <c:pt idx="1">
                  <c:v>MetaDR</c:v>
                </c:pt>
                <c:pt idx="2">
                  <c:v>Phylospec</c:v>
                </c:pt>
              </c:strCache>
            </c:strRef>
          </c:cat>
          <c:val>
            <c:numRef>
              <c:f>'Flag 별 정리'!$Z$12:$Z$14</c:f>
              <c:numCache>
                <c:formatCode>0.000</c:formatCode>
                <c:ptCount val="3"/>
                <c:pt idx="0">
                  <c:v>0.04</c:v>
                </c:pt>
                <c:pt idx="1">
                  <c:v>-0.02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6-E443-BFCE-DA0EEC996696}"/>
            </c:ext>
          </c:extLst>
        </c:ser>
        <c:ser>
          <c:idx val="3"/>
          <c:order val="3"/>
          <c:tx>
            <c:strRef>
              <c:f>'Flag 별 정리'!$AA$11</c:f>
              <c:strCache>
                <c:ptCount val="1"/>
                <c:pt idx="0">
                  <c:v>Genus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'Flag 별 정리'!$W$12:$W$14</c:f>
              <c:strCache>
                <c:ptCount val="3"/>
                <c:pt idx="0">
                  <c:v>DeepPhylo</c:v>
                </c:pt>
                <c:pt idx="1">
                  <c:v>MetaDR</c:v>
                </c:pt>
                <c:pt idx="2">
                  <c:v>Phylospec</c:v>
                </c:pt>
              </c:strCache>
            </c:strRef>
          </c:cat>
          <c:val>
            <c:numRef>
              <c:f>'Flag 별 정리'!$AA$12:$AA$14</c:f>
              <c:numCache>
                <c:formatCode>0.000</c:formatCode>
                <c:ptCount val="3"/>
                <c:pt idx="0">
                  <c:v>9.4263370089226806E-2</c:v>
                </c:pt>
                <c:pt idx="1">
                  <c:v>0.15957805213997139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6-E443-BFCE-DA0EEC996696}"/>
            </c:ext>
          </c:extLst>
        </c:ser>
        <c:ser>
          <c:idx val="4"/>
          <c:order val="4"/>
          <c:tx>
            <c:strRef>
              <c:f>'Flag 별 정리'!$AB$11</c:f>
              <c:strCache>
                <c:ptCount val="1"/>
                <c:pt idx="0">
                  <c:v>ASV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'Flag 별 정리'!$W$12:$W$14</c:f>
              <c:strCache>
                <c:ptCount val="3"/>
                <c:pt idx="0">
                  <c:v>DeepPhylo</c:v>
                </c:pt>
                <c:pt idx="1">
                  <c:v>MetaDR</c:v>
                </c:pt>
                <c:pt idx="2">
                  <c:v>Phylospec</c:v>
                </c:pt>
              </c:strCache>
            </c:strRef>
          </c:cat>
          <c:val>
            <c:numRef>
              <c:f>'Flag 별 정리'!$AB$12:$AB$14</c:f>
              <c:numCache>
                <c:formatCode>0.000</c:formatCode>
                <c:ptCount val="3"/>
                <c:pt idx="0">
                  <c:v>0.61</c:v>
                </c:pt>
                <c:pt idx="1">
                  <c:v>0.56000000000000005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B6-E443-BFCE-DA0EEC996696}"/>
            </c:ext>
          </c:extLst>
        </c:ser>
        <c:ser>
          <c:idx val="5"/>
          <c:order val="5"/>
          <c:tx>
            <c:strRef>
              <c:f>'Flag 별 정리'!$AC$11</c:f>
              <c:strCache>
                <c:ptCount val="1"/>
                <c:pt idx="0">
                  <c:v>Genus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'Flag 별 정리'!$W$12:$W$14</c:f>
              <c:strCache>
                <c:ptCount val="3"/>
                <c:pt idx="0">
                  <c:v>DeepPhylo</c:v>
                </c:pt>
                <c:pt idx="1">
                  <c:v>MetaDR</c:v>
                </c:pt>
                <c:pt idx="2">
                  <c:v>Phylospec</c:v>
                </c:pt>
              </c:strCache>
            </c:strRef>
          </c:cat>
          <c:val>
            <c:numRef>
              <c:f>'Flag 별 정리'!$AC$12:$AC$14</c:f>
              <c:numCache>
                <c:formatCode>0.000</c:formatCode>
                <c:ptCount val="3"/>
                <c:pt idx="0">
                  <c:v>0.36399765051157551</c:v>
                </c:pt>
                <c:pt idx="1">
                  <c:v>0.62256923945283416</c:v>
                </c:pt>
                <c:pt idx="2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B6-E443-BFCE-DA0EEC996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38751"/>
        <c:axId val="571746367"/>
      </c:barChart>
      <c:catAx>
        <c:axId val="57173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46367"/>
        <c:crosses val="autoZero"/>
        <c:auto val="1"/>
        <c:lblAlgn val="ctr"/>
        <c:lblOffset val="100"/>
        <c:noMultiLvlLbl val="0"/>
      </c:catAx>
      <c:valAx>
        <c:axId val="5717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3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1 (MCC) — Genus-tree vs ASV-tree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정리'!$AG$3</c:f>
              <c:strCache>
                <c:ptCount val="1"/>
                <c:pt idx="0">
                  <c:v>ASV-tree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정리'!$AF$4:$AF$12</c:f>
              <c:strCache>
                <c:ptCount val="9"/>
                <c:pt idx="0">
                  <c:v>DeepPhylo – ARC</c:v>
                </c:pt>
                <c:pt idx="1">
                  <c:v>DeepPhylo – BAC</c:v>
                </c:pt>
                <c:pt idx="2">
                  <c:v>DeepPhylo – merged</c:v>
                </c:pt>
                <c:pt idx="3">
                  <c:v>MetaDR – ARC</c:v>
                </c:pt>
                <c:pt idx="4">
                  <c:v>MetaDR – BAC</c:v>
                </c:pt>
                <c:pt idx="5">
                  <c:v>MetaDR – merged</c:v>
                </c:pt>
                <c:pt idx="6">
                  <c:v>Phylospec – ARC</c:v>
                </c:pt>
                <c:pt idx="7">
                  <c:v>Phylospec – BAC</c:v>
                </c:pt>
                <c:pt idx="8">
                  <c:v>Phylospec – merged</c:v>
                </c:pt>
              </c:strCache>
            </c:strRef>
          </c:cat>
          <c:val>
            <c:numRef>
              <c:f>'Flag 별 정리'!$AG$4:$AG$12</c:f>
              <c:numCache>
                <c:formatCode>0.000</c:formatCode>
                <c:ptCount val="9"/>
                <c:pt idx="0">
                  <c:v>0.23333333333333331</c:v>
                </c:pt>
                <c:pt idx="1">
                  <c:v>0.3133333333333333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0.32333333333333336</c:v>
                </c:pt>
                <c:pt idx="5">
                  <c:v>0.24000000000000002</c:v>
                </c:pt>
                <c:pt idx="6">
                  <c:v>0.27666666666666667</c:v>
                </c:pt>
                <c:pt idx="7">
                  <c:v>0.21666666666666665</c:v>
                </c:pt>
                <c:pt idx="8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5-4025-BA48-05FFE24934F0}"/>
            </c:ext>
          </c:extLst>
        </c:ser>
        <c:ser>
          <c:idx val="1"/>
          <c:order val="1"/>
          <c:tx>
            <c:strRef>
              <c:f>'Flag 별 정리'!$AH$3</c:f>
              <c:strCache>
                <c:ptCount val="1"/>
                <c:pt idx="0">
                  <c:v>Genus-tree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정리'!$AF$4:$AF$12</c:f>
              <c:strCache>
                <c:ptCount val="9"/>
                <c:pt idx="0">
                  <c:v>DeepPhylo – ARC</c:v>
                </c:pt>
                <c:pt idx="1">
                  <c:v>DeepPhylo – BAC</c:v>
                </c:pt>
                <c:pt idx="2">
                  <c:v>DeepPhylo – merged</c:v>
                </c:pt>
                <c:pt idx="3">
                  <c:v>MetaDR – ARC</c:v>
                </c:pt>
                <c:pt idx="4">
                  <c:v>MetaDR – BAC</c:v>
                </c:pt>
                <c:pt idx="5">
                  <c:v>MetaDR – merged</c:v>
                </c:pt>
                <c:pt idx="6">
                  <c:v>Phylospec – ARC</c:v>
                </c:pt>
                <c:pt idx="7">
                  <c:v>Phylospec – BAC</c:v>
                </c:pt>
                <c:pt idx="8">
                  <c:v>Phylospec – merged</c:v>
                </c:pt>
              </c:strCache>
            </c:strRef>
          </c:cat>
          <c:val>
            <c:numRef>
              <c:f>'Flag 별 정리'!$AH$4:$AH$12</c:f>
              <c:numCache>
                <c:formatCode>0.000</c:formatCode>
                <c:ptCount val="9"/>
                <c:pt idx="0">
                  <c:v>5.5715695876713933E-2</c:v>
                </c:pt>
                <c:pt idx="1">
                  <c:v>0.25766606690672528</c:v>
                </c:pt>
                <c:pt idx="2">
                  <c:v>0.23440000835018729</c:v>
                </c:pt>
                <c:pt idx="3">
                  <c:v>0.302815955086775</c:v>
                </c:pt>
                <c:pt idx="4">
                  <c:v>0.325787802476875</c:v>
                </c:pt>
                <c:pt idx="5">
                  <c:v>0.36665642369267665</c:v>
                </c:pt>
                <c:pt idx="6">
                  <c:v>0.26666666666666666</c:v>
                </c:pt>
                <c:pt idx="7">
                  <c:v>0.34333333333333332</c:v>
                </c:pt>
                <c:pt idx="8">
                  <c:v>0.29666666666666669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5-4025-BA48-05FFE2493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055583"/>
        <c:axId val="983284959"/>
      </c:barChart>
      <c:catAx>
        <c:axId val="12790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284959"/>
        <c:crosses val="autoZero"/>
        <c:auto val="1"/>
        <c:lblAlgn val="ctr"/>
        <c:lblOffset val="100"/>
        <c:noMultiLvlLbl val="0"/>
      </c:catAx>
      <c:valAx>
        <c:axId val="9832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905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1 (AUPR) — Genus-tree vs ASV-tree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정리'!$AG$16</c:f>
              <c:strCache>
                <c:ptCount val="1"/>
                <c:pt idx="0">
                  <c:v>ASV-tree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정리'!$AF$17:$AF$25</c:f>
              <c:strCache>
                <c:ptCount val="9"/>
                <c:pt idx="0">
                  <c:v>DeepPhylo – ARC</c:v>
                </c:pt>
                <c:pt idx="1">
                  <c:v>DeepPhylo – BAC</c:v>
                </c:pt>
                <c:pt idx="2">
                  <c:v>DeepPhylo – merged</c:v>
                </c:pt>
                <c:pt idx="3">
                  <c:v>MetaDR – ARC</c:v>
                </c:pt>
                <c:pt idx="4">
                  <c:v>MetaDR – BAC</c:v>
                </c:pt>
                <c:pt idx="5">
                  <c:v>MetaDR – merged</c:v>
                </c:pt>
                <c:pt idx="6">
                  <c:v>Phylospec – ARC</c:v>
                </c:pt>
                <c:pt idx="7">
                  <c:v>Phylospec – BAC</c:v>
                </c:pt>
                <c:pt idx="8">
                  <c:v>Phylospec – merged</c:v>
                </c:pt>
              </c:strCache>
            </c:strRef>
          </c:cat>
          <c:val>
            <c:numRef>
              <c:f>'Flag 별 정리'!$AG$17:$AG$25</c:f>
              <c:numCache>
                <c:formatCode>0.000</c:formatCode>
                <c:ptCount val="9"/>
                <c:pt idx="0">
                  <c:v>0.32</c:v>
                </c:pt>
                <c:pt idx="1">
                  <c:v>0.31297345905990936</c:v>
                </c:pt>
                <c:pt idx="2">
                  <c:v>0.36000000000000004</c:v>
                </c:pt>
                <c:pt idx="3">
                  <c:v>0.27543124734820235</c:v>
                </c:pt>
                <c:pt idx="4">
                  <c:v>0.35000000000000003</c:v>
                </c:pt>
                <c:pt idx="5">
                  <c:v>0.3133333333333333</c:v>
                </c:pt>
                <c:pt idx="6">
                  <c:v>0.3833333333333333</c:v>
                </c:pt>
                <c:pt idx="7">
                  <c:v>0.33666666666666667</c:v>
                </c:pt>
                <c:pt idx="8">
                  <c:v>0.33666666666666667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7-445D-B669-46C619671813}"/>
            </c:ext>
          </c:extLst>
        </c:ser>
        <c:ser>
          <c:idx val="1"/>
          <c:order val="1"/>
          <c:tx>
            <c:strRef>
              <c:f>'Flag 별 정리'!$AH$16</c:f>
              <c:strCache>
                <c:ptCount val="1"/>
                <c:pt idx="0">
                  <c:v>Genus-tree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정리'!$AF$17:$AF$25</c:f>
              <c:strCache>
                <c:ptCount val="9"/>
                <c:pt idx="0">
                  <c:v>DeepPhylo – ARC</c:v>
                </c:pt>
                <c:pt idx="1">
                  <c:v>DeepPhylo – BAC</c:v>
                </c:pt>
                <c:pt idx="2">
                  <c:v>DeepPhylo – merged</c:v>
                </c:pt>
                <c:pt idx="3">
                  <c:v>MetaDR – ARC</c:v>
                </c:pt>
                <c:pt idx="4">
                  <c:v>MetaDR – BAC</c:v>
                </c:pt>
                <c:pt idx="5">
                  <c:v>MetaDR – merged</c:v>
                </c:pt>
                <c:pt idx="6">
                  <c:v>Phylospec – ARC</c:v>
                </c:pt>
                <c:pt idx="7">
                  <c:v>Phylospec – BAC</c:v>
                </c:pt>
                <c:pt idx="8">
                  <c:v>Phylospec – merged</c:v>
                </c:pt>
              </c:strCache>
            </c:strRef>
          </c:cat>
          <c:val>
            <c:numRef>
              <c:f>'Flag 별 정리'!$AH$17:$AH$25</c:f>
              <c:numCache>
                <c:formatCode>0.000</c:formatCode>
                <c:ptCount val="9"/>
                <c:pt idx="0">
                  <c:v>0.15745659064815395</c:v>
                </c:pt>
                <c:pt idx="1">
                  <c:v>0.25501209904476302</c:v>
                </c:pt>
                <c:pt idx="2">
                  <c:v>0.28042513313248435</c:v>
                </c:pt>
                <c:pt idx="3">
                  <c:v>0.30341229646423096</c:v>
                </c:pt>
                <c:pt idx="4">
                  <c:v>0.34008961288835132</c:v>
                </c:pt>
                <c:pt idx="5">
                  <c:v>0.31802355281619987</c:v>
                </c:pt>
                <c:pt idx="6">
                  <c:v>0.27666666666666667</c:v>
                </c:pt>
                <c:pt idx="7">
                  <c:v>0.40666666666666668</c:v>
                </c:pt>
                <c:pt idx="8">
                  <c:v>0.35333333333333333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7-445D-B669-46C619671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050943"/>
        <c:axId val="983314719"/>
      </c:barChart>
      <c:catAx>
        <c:axId val="127905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314719"/>
        <c:crosses val="autoZero"/>
        <c:auto val="1"/>
        <c:lblAlgn val="ctr"/>
        <c:lblOffset val="100"/>
        <c:noMultiLvlLbl val="0"/>
      </c:catAx>
      <c:valAx>
        <c:axId val="98331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905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1 (F2) — Genus-tree vs ASV-tree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정리'!$AG$29</c:f>
              <c:strCache>
                <c:ptCount val="1"/>
                <c:pt idx="0">
                  <c:v>ASV-tree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정리'!$AF$30:$AF$38</c:f>
              <c:strCache>
                <c:ptCount val="9"/>
                <c:pt idx="0">
                  <c:v>DeepPhylo – ARC</c:v>
                </c:pt>
                <c:pt idx="1">
                  <c:v>DeepPhylo – BAC</c:v>
                </c:pt>
                <c:pt idx="2">
                  <c:v>DeepPhylo – merged</c:v>
                </c:pt>
                <c:pt idx="3">
                  <c:v>MetaDR – ARC</c:v>
                </c:pt>
                <c:pt idx="4">
                  <c:v>MetaDR – BAC</c:v>
                </c:pt>
                <c:pt idx="5">
                  <c:v>MetaDR – merged</c:v>
                </c:pt>
                <c:pt idx="6">
                  <c:v>Phylospec – ARC</c:v>
                </c:pt>
                <c:pt idx="7">
                  <c:v>Phylospec – BAC</c:v>
                </c:pt>
                <c:pt idx="8">
                  <c:v>Phylospec – merged</c:v>
                </c:pt>
              </c:strCache>
            </c:strRef>
          </c:cat>
          <c:val>
            <c:numRef>
              <c:f>'Flag 별 정리'!$AG$30:$AG$38</c:f>
              <c:numCache>
                <c:formatCode>0.000</c:formatCode>
                <c:ptCount val="9"/>
                <c:pt idx="0">
                  <c:v>0.42</c:v>
                </c:pt>
                <c:pt idx="1">
                  <c:v>0.46333333333333337</c:v>
                </c:pt>
                <c:pt idx="2">
                  <c:v>0.49333333333333335</c:v>
                </c:pt>
                <c:pt idx="3">
                  <c:v>0.34333333333333332</c:v>
                </c:pt>
                <c:pt idx="4">
                  <c:v>0.47666666666666663</c:v>
                </c:pt>
                <c:pt idx="5">
                  <c:v>0.40333333333333332</c:v>
                </c:pt>
                <c:pt idx="6">
                  <c:v>0.43333333333333335</c:v>
                </c:pt>
                <c:pt idx="7">
                  <c:v>0.38666666666666671</c:v>
                </c:pt>
                <c:pt idx="8">
                  <c:v>0.46666666666666662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7-49AA-A3AA-0568511A227B}"/>
            </c:ext>
          </c:extLst>
        </c:ser>
        <c:ser>
          <c:idx val="1"/>
          <c:order val="1"/>
          <c:tx>
            <c:strRef>
              <c:f>'Flag 별 정리'!$AH$29</c:f>
              <c:strCache>
                <c:ptCount val="1"/>
                <c:pt idx="0">
                  <c:v>Genus-tree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정리'!$AF$30:$AF$38</c:f>
              <c:strCache>
                <c:ptCount val="9"/>
                <c:pt idx="0">
                  <c:v>DeepPhylo – ARC</c:v>
                </c:pt>
                <c:pt idx="1">
                  <c:v>DeepPhylo – BAC</c:v>
                </c:pt>
                <c:pt idx="2">
                  <c:v>DeepPhylo – merged</c:v>
                </c:pt>
                <c:pt idx="3">
                  <c:v>MetaDR – ARC</c:v>
                </c:pt>
                <c:pt idx="4">
                  <c:v>MetaDR – BAC</c:v>
                </c:pt>
                <c:pt idx="5">
                  <c:v>MetaDR – merged</c:v>
                </c:pt>
                <c:pt idx="6">
                  <c:v>Phylospec – ARC</c:v>
                </c:pt>
                <c:pt idx="7">
                  <c:v>Phylospec – BAC</c:v>
                </c:pt>
                <c:pt idx="8">
                  <c:v>Phylospec – merged</c:v>
                </c:pt>
              </c:strCache>
            </c:strRef>
          </c:cat>
          <c:val>
            <c:numRef>
              <c:f>'Flag 별 정리'!$AH$30:$AH$38</c:f>
              <c:numCache>
                <c:formatCode>0.000</c:formatCode>
                <c:ptCount val="9"/>
                <c:pt idx="0">
                  <c:v>0.24784979531387616</c:v>
                </c:pt>
                <c:pt idx="1">
                  <c:v>0.43976504205378131</c:v>
                </c:pt>
                <c:pt idx="2">
                  <c:v>0.42037615071728335</c:v>
                </c:pt>
                <c:pt idx="3">
                  <c:v>0.48718906100874332</c:v>
                </c:pt>
                <c:pt idx="4">
                  <c:v>0.48267306888633899</c:v>
                </c:pt>
                <c:pt idx="5">
                  <c:v>0.53730109533588166</c:v>
                </c:pt>
                <c:pt idx="6">
                  <c:v>0.44666666666666671</c:v>
                </c:pt>
                <c:pt idx="7">
                  <c:v>0.49</c:v>
                </c:pt>
                <c:pt idx="8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7-49AA-A3AA-0568511A2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096415"/>
        <c:axId val="983318559"/>
      </c:barChart>
      <c:catAx>
        <c:axId val="12790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318559"/>
        <c:crosses val="autoZero"/>
        <c:auto val="1"/>
        <c:lblAlgn val="ctr"/>
        <c:lblOffset val="100"/>
        <c:noMultiLvlLbl val="0"/>
      </c:catAx>
      <c:valAx>
        <c:axId val="9833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909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3 (MCC) — flag-wise performance by model &amp; hierarchy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'Flag 별 정리'!$AG$65</c:f>
              <c:strCache>
                <c:ptCount val="1"/>
                <c:pt idx="0">
                  <c:v>acid_base_balance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'Flag 별 정리'!$AF$66:$AF$82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정리'!$AG$66:$AG$82</c:f>
              <c:numCache>
                <c:formatCode>0.000</c:formatCode>
                <c:ptCount val="17"/>
                <c:pt idx="0">
                  <c:v>0.29699590034988965</c:v>
                </c:pt>
                <c:pt idx="1">
                  <c:v>0.21983427016781931</c:v>
                </c:pt>
                <c:pt idx="2">
                  <c:v>0.24596686912920265</c:v>
                </c:pt>
                <c:pt idx="3">
                  <c:v>0.24176548575397003</c:v>
                </c:pt>
                <c:pt idx="4">
                  <c:v>0.127851836927145</c:v>
                </c:pt>
                <c:pt idx="5">
                  <c:v>0.26</c:v>
                </c:pt>
                <c:pt idx="6">
                  <c:v>0.19216863402404036</c:v>
                </c:pt>
                <c:pt idx="7">
                  <c:v>0.27</c:v>
                </c:pt>
                <c:pt idx="8">
                  <c:v>0.2555</c:v>
                </c:pt>
                <c:pt idx="9">
                  <c:v>0.17333333333333334</c:v>
                </c:pt>
                <c:pt idx="10">
                  <c:v>0.293472876639091</c:v>
                </c:pt>
                <c:pt idx="11">
                  <c:v>0.2838</c:v>
                </c:pt>
                <c:pt idx="12">
                  <c:v>0.14580000000000001</c:v>
                </c:pt>
                <c:pt idx="13">
                  <c:v>0.24</c:v>
                </c:pt>
                <c:pt idx="14">
                  <c:v>0.29666666666666669</c:v>
                </c:pt>
                <c:pt idx="15">
                  <c:v>0.35</c:v>
                </c:pt>
                <c:pt idx="16">
                  <c:v>0.311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D-4CDA-A543-15933A4D0252}"/>
            </c:ext>
          </c:extLst>
        </c:ser>
        <c:ser>
          <c:idx val="1"/>
          <c:order val="1"/>
          <c:tx>
            <c:strRef>
              <c:f>'Flag 별 정리'!$AH$65</c:f>
              <c:strCache>
                <c:ptCount val="1"/>
                <c:pt idx="0">
                  <c:v>acid_accumulation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'Flag 별 정리'!$AF$66:$AF$82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정리'!$AH$66:$AH$82</c:f>
              <c:numCache>
                <c:formatCode>0.000</c:formatCode>
                <c:ptCount val="17"/>
                <c:pt idx="0">
                  <c:v>8.8583731703383364E-2</c:v>
                </c:pt>
                <c:pt idx="1">
                  <c:v>8.0496320717971026E-2</c:v>
                </c:pt>
                <c:pt idx="2">
                  <c:v>0.39571745916738488</c:v>
                </c:pt>
                <c:pt idx="3">
                  <c:v>0.20374837126182033</c:v>
                </c:pt>
                <c:pt idx="4">
                  <c:v>0.18042905632221964</c:v>
                </c:pt>
                <c:pt idx="5">
                  <c:v>3.6666666666666674E-2</c:v>
                </c:pt>
                <c:pt idx="6">
                  <c:v>5.6986081272261235E-2</c:v>
                </c:pt>
                <c:pt idx="7">
                  <c:v>7.0000000000000007E-2</c:v>
                </c:pt>
                <c:pt idx="8">
                  <c:v>0.1241</c:v>
                </c:pt>
                <c:pt idx="9">
                  <c:v>3.3333333333333327E-3</c:v>
                </c:pt>
                <c:pt idx="10">
                  <c:v>0.12455437043232066</c:v>
                </c:pt>
                <c:pt idx="11">
                  <c:v>2.3199999999999998E-2</c:v>
                </c:pt>
                <c:pt idx="12">
                  <c:v>-2.6700000000000002E-2</c:v>
                </c:pt>
                <c:pt idx="13">
                  <c:v>6.666666666666668E-3</c:v>
                </c:pt>
                <c:pt idx="14">
                  <c:v>0.12</c:v>
                </c:pt>
                <c:pt idx="15">
                  <c:v>0.04</c:v>
                </c:pt>
                <c:pt idx="16">
                  <c:v>1.32E-2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D-4CDA-A543-15933A4D0252}"/>
            </c:ext>
          </c:extLst>
        </c:ser>
        <c:ser>
          <c:idx val="2"/>
          <c:order val="2"/>
          <c:tx>
            <c:strRef>
              <c:f>'Flag 별 정리'!$AI$65</c:f>
              <c:strCache>
                <c:ptCount val="1"/>
                <c:pt idx="0">
                  <c:v>ammonia_toxicity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'Flag 별 정리'!$AF$66:$AF$82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정리'!$AI$66:$AI$82</c:f>
              <c:numCache>
                <c:formatCode>0.000</c:formatCode>
                <c:ptCount val="17"/>
                <c:pt idx="0">
                  <c:v>0.56745073488581899</c:v>
                </c:pt>
                <c:pt idx="1">
                  <c:v>0.52325797633591531</c:v>
                </c:pt>
                <c:pt idx="2">
                  <c:v>0.54077023714399342</c:v>
                </c:pt>
                <c:pt idx="3">
                  <c:v>0.49659948825945599</c:v>
                </c:pt>
                <c:pt idx="4">
                  <c:v>0.47155876208649566</c:v>
                </c:pt>
                <c:pt idx="5">
                  <c:v>0.58333333333333337</c:v>
                </c:pt>
                <c:pt idx="6">
                  <c:v>0.29862705583732496</c:v>
                </c:pt>
                <c:pt idx="7">
                  <c:v>0.56999999999999995</c:v>
                </c:pt>
                <c:pt idx="8">
                  <c:v>0.56969999999999998</c:v>
                </c:pt>
                <c:pt idx="9">
                  <c:v>0.55333333333333334</c:v>
                </c:pt>
                <c:pt idx="10">
                  <c:v>0.57723293418491506</c:v>
                </c:pt>
                <c:pt idx="11">
                  <c:v>0.59840000000000004</c:v>
                </c:pt>
                <c:pt idx="12">
                  <c:v>0.53090000000000004</c:v>
                </c:pt>
                <c:pt idx="13">
                  <c:v>0.55666666666666664</c:v>
                </c:pt>
                <c:pt idx="14">
                  <c:v>0.49</c:v>
                </c:pt>
                <c:pt idx="15">
                  <c:v>0.5121</c:v>
                </c:pt>
                <c:pt idx="16">
                  <c:v>0.60909999999999997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2D-4CDA-A543-15933A4D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66687"/>
        <c:axId val="983315199"/>
      </c:lineChart>
      <c:catAx>
        <c:axId val="144416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315199"/>
        <c:crosses val="autoZero"/>
        <c:auto val="1"/>
        <c:lblAlgn val="ctr"/>
        <c:lblOffset val="100"/>
        <c:noMultiLvlLbl val="0"/>
      </c:catAx>
      <c:valAx>
        <c:axId val="98331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MCC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416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3 (AUPR) — flag-wise performance by model &amp; hierarchy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'Flag 별 정리'!$AG$84</c:f>
              <c:strCache>
                <c:ptCount val="1"/>
                <c:pt idx="0">
                  <c:v>acid_base_balance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'Flag 별 정리'!$AF$85:$AF$101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정리'!$AG$85:$AG$101</c:f>
              <c:numCache>
                <c:formatCode>0.000</c:formatCode>
                <c:ptCount val="17"/>
                <c:pt idx="0">
                  <c:v>0.42432632504195172</c:v>
                </c:pt>
                <c:pt idx="1">
                  <c:v>0.32726251231824466</c:v>
                </c:pt>
                <c:pt idx="2">
                  <c:v>0.30319542820770068</c:v>
                </c:pt>
                <c:pt idx="3">
                  <c:v>0.35823945843414701</c:v>
                </c:pt>
                <c:pt idx="4">
                  <c:v>0.26501257699555097</c:v>
                </c:pt>
                <c:pt idx="5">
                  <c:v>0.31666666666666671</c:v>
                </c:pt>
                <c:pt idx="6">
                  <c:v>0.262055225210855</c:v>
                </c:pt>
                <c:pt idx="7">
                  <c:v>0.28999999999999998</c:v>
                </c:pt>
                <c:pt idx="8">
                  <c:v>0.31190000000000001</c:v>
                </c:pt>
                <c:pt idx="9">
                  <c:v>0.26333333333333336</c:v>
                </c:pt>
                <c:pt idx="10">
                  <c:v>0.31401837521633796</c:v>
                </c:pt>
                <c:pt idx="11">
                  <c:v>0.3175</c:v>
                </c:pt>
                <c:pt idx="12">
                  <c:v>0.253</c:v>
                </c:pt>
                <c:pt idx="13">
                  <c:v>0.37333333333333329</c:v>
                </c:pt>
                <c:pt idx="14">
                  <c:v>0.38000000000000006</c:v>
                </c:pt>
                <c:pt idx="15">
                  <c:v>0.39</c:v>
                </c:pt>
                <c:pt idx="16">
                  <c:v>0.46189999999999998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3-47C8-A352-39072C2AC936}"/>
            </c:ext>
          </c:extLst>
        </c:ser>
        <c:ser>
          <c:idx val="1"/>
          <c:order val="1"/>
          <c:tx>
            <c:strRef>
              <c:f>'Flag 별 정리'!$AH$84</c:f>
              <c:strCache>
                <c:ptCount val="1"/>
                <c:pt idx="0">
                  <c:v>acid_accumulation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'Flag 별 정리'!$AF$85:$AF$101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정리'!$AH$85:$AH$101</c:f>
              <c:numCache>
                <c:formatCode>0.000</c:formatCode>
                <c:ptCount val="17"/>
                <c:pt idx="0">
                  <c:v>8.9235771305989475E-2</c:v>
                </c:pt>
                <c:pt idx="1">
                  <c:v>9.183712534277054E-2</c:v>
                </c:pt>
                <c:pt idx="2">
                  <c:v>0.34881989159740323</c:v>
                </c:pt>
                <c:pt idx="3">
                  <c:v>0.29621386752693002</c:v>
                </c:pt>
                <c:pt idx="4">
                  <c:v>0.22874495104827197</c:v>
                </c:pt>
                <c:pt idx="5">
                  <c:v>5.6306792393242662E-2</c:v>
                </c:pt>
                <c:pt idx="6">
                  <c:v>7.0421177273858646E-2</c:v>
                </c:pt>
                <c:pt idx="7">
                  <c:v>0.14000000000000001</c:v>
                </c:pt>
                <c:pt idx="8">
                  <c:v>8.8599999999999998E-2</c:v>
                </c:pt>
                <c:pt idx="9">
                  <c:v>4.3333333333333335E-2</c:v>
                </c:pt>
                <c:pt idx="10">
                  <c:v>7.3251974955888505E-2</c:v>
                </c:pt>
                <c:pt idx="11">
                  <c:v>4.41E-2</c:v>
                </c:pt>
                <c:pt idx="12">
                  <c:v>3.8699999999999998E-2</c:v>
                </c:pt>
                <c:pt idx="13">
                  <c:v>0.12333333333333334</c:v>
                </c:pt>
                <c:pt idx="14">
                  <c:v>0.15333333333333332</c:v>
                </c:pt>
                <c:pt idx="15">
                  <c:v>0.04</c:v>
                </c:pt>
                <c:pt idx="16">
                  <c:v>5.3199999999999997E-2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3-47C8-A352-39072C2AC936}"/>
            </c:ext>
          </c:extLst>
        </c:ser>
        <c:ser>
          <c:idx val="2"/>
          <c:order val="2"/>
          <c:tx>
            <c:strRef>
              <c:f>'Flag 별 정리'!$AI$84</c:f>
              <c:strCache>
                <c:ptCount val="1"/>
                <c:pt idx="0">
                  <c:v>ammonia_toxicity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'Flag 별 정리'!$AF$85:$AF$101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정리'!$AI$85:$AI$101</c:f>
              <c:numCache>
                <c:formatCode>0.000</c:formatCode>
                <c:ptCount val="17"/>
                <c:pt idx="0">
                  <c:v>0.60498586004194832</c:v>
                </c:pt>
                <c:pt idx="1">
                  <c:v>0.6665077125537413</c:v>
                </c:pt>
                <c:pt idx="2">
                  <c:v>0.61619029482213405</c:v>
                </c:pt>
                <c:pt idx="3">
                  <c:v>0.54295917568201635</c:v>
                </c:pt>
                <c:pt idx="4">
                  <c:v>0.50591047446492932</c:v>
                </c:pt>
                <c:pt idx="5">
                  <c:v>0.62000000000000011</c:v>
                </c:pt>
                <c:pt idx="6">
                  <c:v>0.36041742034068763</c:v>
                </c:pt>
                <c:pt idx="7">
                  <c:v>0.56999999999999995</c:v>
                </c:pt>
                <c:pt idx="8">
                  <c:v>0.59650000000000003</c:v>
                </c:pt>
                <c:pt idx="9">
                  <c:v>0.63209791401486903</c:v>
                </c:pt>
                <c:pt idx="10">
                  <c:v>0.57425511199655566</c:v>
                </c:pt>
                <c:pt idx="11">
                  <c:v>0.61929999999999996</c:v>
                </c:pt>
                <c:pt idx="12">
                  <c:v>0.6179</c:v>
                </c:pt>
                <c:pt idx="13">
                  <c:v>0.55999999999999994</c:v>
                </c:pt>
                <c:pt idx="14">
                  <c:v>0.5033333333333333</c:v>
                </c:pt>
                <c:pt idx="15">
                  <c:v>0.53</c:v>
                </c:pt>
                <c:pt idx="16">
                  <c:v>0.49440000000000001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33-47C8-A352-39072C2AC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372703"/>
        <c:axId val="1334677407"/>
      </c:lineChart>
      <c:catAx>
        <c:axId val="144437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4677407"/>
        <c:crosses val="autoZero"/>
        <c:auto val="1"/>
        <c:lblAlgn val="ctr"/>
        <c:lblOffset val="100"/>
        <c:noMultiLvlLbl val="0"/>
      </c:catAx>
      <c:valAx>
        <c:axId val="133467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AUPR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437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3 (F2) — flag-wise performance by model &amp; hierarchy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'Flag 별 정리'!$AG$103</c:f>
              <c:strCache>
                <c:ptCount val="1"/>
                <c:pt idx="0">
                  <c:v>acid_base_balance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'Flag 별 정리'!$AF$104:$AF$120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정리'!$AG$104:$AG$120</c:f>
              <c:numCache>
                <c:formatCode>0.000</c:formatCode>
                <c:ptCount val="17"/>
                <c:pt idx="0">
                  <c:v>0.41483895988310238</c:v>
                </c:pt>
                <c:pt idx="1">
                  <c:v>0.40111040879072601</c:v>
                </c:pt>
                <c:pt idx="2">
                  <c:v>0.39790689984880429</c:v>
                </c:pt>
                <c:pt idx="3">
                  <c:v>0.34911767847874237</c:v>
                </c:pt>
                <c:pt idx="4">
                  <c:v>0.3113443102061933</c:v>
                </c:pt>
                <c:pt idx="5">
                  <c:v>0.48666666666666664</c:v>
                </c:pt>
                <c:pt idx="6">
                  <c:v>0.42135937327800871</c:v>
                </c:pt>
                <c:pt idx="7">
                  <c:v>0.5</c:v>
                </c:pt>
                <c:pt idx="8">
                  <c:v>0.46139999999999998</c:v>
                </c:pt>
                <c:pt idx="9">
                  <c:v>0.41</c:v>
                </c:pt>
                <c:pt idx="10">
                  <c:v>0.53710308048931743</c:v>
                </c:pt>
                <c:pt idx="11">
                  <c:v>0.53659999999999997</c:v>
                </c:pt>
                <c:pt idx="12">
                  <c:v>0.44479999999999997</c:v>
                </c:pt>
                <c:pt idx="13">
                  <c:v>0.43</c:v>
                </c:pt>
                <c:pt idx="14">
                  <c:v>0.5</c:v>
                </c:pt>
                <c:pt idx="15">
                  <c:v>0.54</c:v>
                </c:pt>
                <c:pt idx="16">
                  <c:v>0.47099999999999997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A-4F77-BB0D-9CD4474FE32A}"/>
            </c:ext>
          </c:extLst>
        </c:ser>
        <c:ser>
          <c:idx val="1"/>
          <c:order val="1"/>
          <c:tx>
            <c:strRef>
              <c:f>'Flag 별 정리'!$AH$103</c:f>
              <c:strCache>
                <c:ptCount val="1"/>
                <c:pt idx="0">
                  <c:v>acid_accumulation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'Flag 별 정리'!$AF$104:$AF$120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정리'!$AH$104:$AH$120</c:f>
              <c:numCache>
                <c:formatCode>0.000</c:formatCode>
                <c:ptCount val="17"/>
                <c:pt idx="0">
                  <c:v>0.160912633260715</c:v>
                </c:pt>
                <c:pt idx="1">
                  <c:v>0.17611013629151037</c:v>
                </c:pt>
                <c:pt idx="2">
                  <c:v>0.44546187498854239</c:v>
                </c:pt>
                <c:pt idx="3">
                  <c:v>0.23928542313976564</c:v>
                </c:pt>
                <c:pt idx="4">
                  <c:v>0.23328207344117335</c:v>
                </c:pt>
                <c:pt idx="5">
                  <c:v>0.13333333333333333</c:v>
                </c:pt>
                <c:pt idx="6">
                  <c:v>0.14215757531445847</c:v>
                </c:pt>
                <c:pt idx="7">
                  <c:v>0.15</c:v>
                </c:pt>
                <c:pt idx="8">
                  <c:v>0.20960000000000001</c:v>
                </c:pt>
                <c:pt idx="9">
                  <c:v>9.9999999999999992E-2</c:v>
                </c:pt>
                <c:pt idx="10">
                  <c:v>0.19796229982673566</c:v>
                </c:pt>
                <c:pt idx="11">
                  <c:v>0.1226</c:v>
                </c:pt>
                <c:pt idx="12">
                  <c:v>5.3600000000000002E-2</c:v>
                </c:pt>
                <c:pt idx="13">
                  <c:v>0.10666666666666667</c:v>
                </c:pt>
                <c:pt idx="14">
                  <c:v>0.19333333333333336</c:v>
                </c:pt>
                <c:pt idx="15">
                  <c:v>9.7299999999999998E-2</c:v>
                </c:pt>
                <c:pt idx="16">
                  <c:v>0.11310000000000001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A-4F77-BB0D-9CD4474FE32A}"/>
            </c:ext>
          </c:extLst>
        </c:ser>
        <c:ser>
          <c:idx val="2"/>
          <c:order val="2"/>
          <c:tx>
            <c:strRef>
              <c:f>'Flag 별 정리'!$AI$103</c:f>
              <c:strCache>
                <c:ptCount val="1"/>
                <c:pt idx="0">
                  <c:v>ammonia_toxicity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'Flag 별 정리'!$AF$104:$AF$120</c:f>
              <c:strCache>
                <c:ptCount val="17"/>
                <c:pt idx="0">
                  <c:v>TaxLevel · Phylum</c:v>
                </c:pt>
                <c:pt idx="1">
                  <c:v>TaxLevel · Class</c:v>
                </c:pt>
                <c:pt idx="2">
                  <c:v>TaxLevel · Order</c:v>
                </c:pt>
                <c:pt idx="3">
                  <c:v>TaxLevel · Family</c:v>
                </c:pt>
                <c:pt idx="4">
                  <c:v>TaxLevel · Genus</c:v>
                </c:pt>
                <c:pt idx="5">
                  <c:v>DeepPhylo · ASV-tree</c:v>
                </c:pt>
                <c:pt idx="6">
                  <c:v>DeepPhylo · Genus-tree</c:v>
                </c:pt>
                <c:pt idx="7">
                  <c:v>DeepPhylo · Genus-tree+CD</c:v>
                </c:pt>
                <c:pt idx="8">
                  <c:v>DeepPhylo · ASV-tree+CD</c:v>
                </c:pt>
                <c:pt idx="9">
                  <c:v>MetaDR · ASV-tree</c:v>
                </c:pt>
                <c:pt idx="10">
                  <c:v>MetaDR · Genus-tree</c:v>
                </c:pt>
                <c:pt idx="11">
                  <c:v>MetaDR · Genus-tree+CD</c:v>
                </c:pt>
                <c:pt idx="12">
                  <c:v>MetaDR · ASV-tree+CD</c:v>
                </c:pt>
                <c:pt idx="13">
                  <c:v>Phylospec · ASV-tree</c:v>
                </c:pt>
                <c:pt idx="14">
                  <c:v>Phylospec · Genus-tree</c:v>
                </c:pt>
                <c:pt idx="15">
                  <c:v>Phylospec · Genus-tree+CD</c:v>
                </c:pt>
                <c:pt idx="16">
                  <c:v>Phylospec · ASV-tree+CD</c:v>
                </c:pt>
              </c:strCache>
            </c:strRef>
          </c:cat>
          <c:val>
            <c:numRef>
              <c:f>'Flag 별 정리'!$AI$104:$AI$120</c:f>
              <c:numCache>
                <c:formatCode>0.000</c:formatCode>
                <c:ptCount val="17"/>
                <c:pt idx="0">
                  <c:v>0.729110291719544</c:v>
                </c:pt>
                <c:pt idx="1">
                  <c:v>0.67737398128019011</c:v>
                </c:pt>
                <c:pt idx="2">
                  <c:v>0.72118377288808022</c:v>
                </c:pt>
                <c:pt idx="3">
                  <c:v>0.70238011451769233</c:v>
                </c:pt>
                <c:pt idx="4">
                  <c:v>0.67427696789000002</c:v>
                </c:pt>
                <c:pt idx="5">
                  <c:v>0.75666666666666671</c:v>
                </c:pt>
                <c:pt idx="6">
                  <c:v>0.54447403949247375</c:v>
                </c:pt>
                <c:pt idx="7">
                  <c:v>0.77</c:v>
                </c:pt>
                <c:pt idx="8">
                  <c:v>0.76429999999999998</c:v>
                </c:pt>
                <c:pt idx="9">
                  <c:v>0.71333333333333326</c:v>
                </c:pt>
                <c:pt idx="10">
                  <c:v>0.77209784491491096</c:v>
                </c:pt>
                <c:pt idx="11">
                  <c:v>0.78869999999999996</c:v>
                </c:pt>
                <c:pt idx="12">
                  <c:v>0.68789999999999996</c:v>
                </c:pt>
                <c:pt idx="13">
                  <c:v>0.75</c:v>
                </c:pt>
                <c:pt idx="14">
                  <c:v>0.70333333333333325</c:v>
                </c:pt>
                <c:pt idx="15">
                  <c:v>0.71</c:v>
                </c:pt>
                <c:pt idx="16">
                  <c:v>0.80789999999999995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0A-4F77-BB0D-9CD4474F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416783"/>
        <c:axId val="983332959"/>
      </c:lineChart>
      <c:catAx>
        <c:axId val="14444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332959"/>
        <c:crosses val="autoZero"/>
        <c:auto val="1"/>
        <c:lblAlgn val="ctr"/>
        <c:lblOffset val="100"/>
        <c:noMultiLvlLbl val="0"/>
      </c:catAx>
      <c:valAx>
        <c:axId val="9833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44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2 (MCC) — DeepPhylo cross-domain effect by flag (merged)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정리'!$AG$44</c:f>
              <c:strCache>
                <c:ptCount val="1"/>
                <c:pt idx="0">
                  <c:v>ASV-tree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정리'!$AF$45:$AF$47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정리'!$AG$45:$AG$47</c:f>
              <c:numCache>
                <c:formatCode>0.000</c:formatCode>
                <c:ptCount val="3"/>
                <c:pt idx="0">
                  <c:v>0.35</c:v>
                </c:pt>
                <c:pt idx="1">
                  <c:v>0.04</c:v>
                </c:pt>
                <c:pt idx="2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9-45D6-BF02-A7CDFCCEE7DD}"/>
            </c:ext>
          </c:extLst>
        </c:ser>
        <c:ser>
          <c:idx val="1"/>
          <c:order val="1"/>
          <c:tx>
            <c:strRef>
              <c:f>'Flag 별 정리'!$AH$44</c:f>
              <c:strCache>
                <c:ptCount val="1"/>
                <c:pt idx="0">
                  <c:v>ASV-tree + cross-domain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정리'!$AF$45:$AF$47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정리'!$AH$45:$AH$47</c:f>
              <c:numCache>
                <c:formatCode>0.000</c:formatCode>
                <c:ptCount val="3"/>
                <c:pt idx="0">
                  <c:v>0.2555</c:v>
                </c:pt>
                <c:pt idx="1">
                  <c:v>0.1241</c:v>
                </c:pt>
                <c:pt idx="2">
                  <c:v>0.56969999999999998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9-45D6-BF02-A7CDFCCEE7DD}"/>
            </c:ext>
          </c:extLst>
        </c:ser>
        <c:ser>
          <c:idx val="2"/>
          <c:order val="2"/>
          <c:tx>
            <c:strRef>
              <c:f>'Flag 별 정리'!$AI$44</c:f>
              <c:strCache>
                <c:ptCount val="1"/>
                <c:pt idx="0">
                  <c:v>Genus-tree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'Flag 별 정리'!$AF$45:$AF$47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정리'!$AI$45:$AI$47</c:f>
              <c:numCache>
                <c:formatCode>0.000</c:formatCode>
                <c:ptCount val="3"/>
                <c:pt idx="0">
                  <c:v>0.244939004449759</c:v>
                </c:pt>
                <c:pt idx="1">
                  <c:v>9.4263370089226806E-2</c:v>
                </c:pt>
                <c:pt idx="2">
                  <c:v>0.36399765051157601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9-45D6-BF02-A7CDFCCEE7DD}"/>
            </c:ext>
          </c:extLst>
        </c:ser>
        <c:ser>
          <c:idx val="3"/>
          <c:order val="3"/>
          <c:tx>
            <c:strRef>
              <c:f>'Flag 별 정리'!$AJ$44</c:f>
              <c:strCache>
                <c:ptCount val="1"/>
                <c:pt idx="0">
                  <c:v>Genus-tree + cross-domain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'Flag 별 정리'!$AF$45:$AF$47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정리'!$AJ$45:$AJ$47</c:f>
              <c:numCache>
                <c:formatCode>0.000</c:formatCode>
                <c:ptCount val="3"/>
                <c:pt idx="0">
                  <c:v>0.27</c:v>
                </c:pt>
                <c:pt idx="1">
                  <c:v>7.0000000000000007E-2</c:v>
                </c:pt>
                <c:pt idx="2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9-45D6-BF02-A7CDFCCEE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297071"/>
        <c:axId val="983324799"/>
      </c:barChart>
      <c:catAx>
        <c:axId val="144429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324799"/>
        <c:crosses val="autoZero"/>
        <c:auto val="1"/>
        <c:lblAlgn val="ctr"/>
        <c:lblOffset val="100"/>
        <c:noMultiLvlLbl val="0"/>
      </c:catAx>
      <c:valAx>
        <c:axId val="9833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MCC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429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2 (AUPR) — DeepPhylo cross-domain effect by flag (merged)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정리'!$AG$51</c:f>
              <c:strCache>
                <c:ptCount val="1"/>
                <c:pt idx="0">
                  <c:v>ASV-tree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정리'!$AF$52:$AF$54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정리'!$AG$52:$AG$54</c:f>
              <c:numCache>
                <c:formatCode>0.000</c:formatCode>
                <c:ptCount val="3"/>
                <c:pt idx="0">
                  <c:v>0.36</c:v>
                </c:pt>
                <c:pt idx="1">
                  <c:v>0.06</c:v>
                </c:pt>
                <c:pt idx="2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A-4774-85E6-0850CA96EDC4}"/>
            </c:ext>
          </c:extLst>
        </c:ser>
        <c:ser>
          <c:idx val="1"/>
          <c:order val="1"/>
          <c:tx>
            <c:strRef>
              <c:f>'Flag 별 정리'!$AH$51</c:f>
              <c:strCache>
                <c:ptCount val="1"/>
                <c:pt idx="0">
                  <c:v>ASV-tree + cross-domain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정리'!$AF$52:$AF$54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정리'!$AH$52:$AH$54</c:f>
              <c:numCache>
                <c:formatCode>0.000</c:formatCode>
                <c:ptCount val="3"/>
                <c:pt idx="0">
                  <c:v>0.31190000000000001</c:v>
                </c:pt>
                <c:pt idx="1">
                  <c:v>8.8599999999999998E-2</c:v>
                </c:pt>
                <c:pt idx="2">
                  <c:v>0.59650000000000003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A-4774-85E6-0850CA96EDC4}"/>
            </c:ext>
          </c:extLst>
        </c:ser>
        <c:ser>
          <c:idx val="2"/>
          <c:order val="2"/>
          <c:tx>
            <c:strRef>
              <c:f>'Flag 별 정리'!$AI$51</c:f>
              <c:strCache>
                <c:ptCount val="1"/>
                <c:pt idx="0">
                  <c:v>Genus-tree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'Flag 별 정리'!$AF$52:$AF$54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정리'!$AI$52:$AI$54</c:f>
              <c:numCache>
                <c:formatCode>0.000</c:formatCode>
                <c:ptCount val="3"/>
                <c:pt idx="0">
                  <c:v>0.27588990364014399</c:v>
                </c:pt>
                <c:pt idx="1">
                  <c:v>0.13327345492673401</c:v>
                </c:pt>
                <c:pt idx="2">
                  <c:v>0.43211204083057497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A-4774-85E6-0850CA96EDC4}"/>
            </c:ext>
          </c:extLst>
        </c:ser>
        <c:ser>
          <c:idx val="3"/>
          <c:order val="3"/>
          <c:tx>
            <c:strRef>
              <c:f>'Flag 별 정리'!$AJ$51</c:f>
              <c:strCache>
                <c:ptCount val="1"/>
                <c:pt idx="0">
                  <c:v>Genus-tree + cross-domain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'Flag 별 정리'!$AF$52:$AF$54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정리'!$AJ$52:$AJ$54</c:f>
              <c:numCache>
                <c:formatCode>0.000</c:formatCode>
                <c:ptCount val="3"/>
                <c:pt idx="0">
                  <c:v>0.28999999999999998</c:v>
                </c:pt>
                <c:pt idx="1">
                  <c:v>0.14000000000000001</c:v>
                </c:pt>
                <c:pt idx="2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7A-4774-85E6-0850CA96E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313775"/>
        <c:axId val="1334680767"/>
      </c:barChart>
      <c:catAx>
        <c:axId val="144431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4680767"/>
        <c:crosses val="autoZero"/>
        <c:auto val="1"/>
        <c:lblAlgn val="ctr"/>
        <c:lblOffset val="100"/>
        <c:noMultiLvlLbl val="0"/>
      </c:catAx>
      <c:valAx>
        <c:axId val="13346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AUPR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431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ko-KR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2 (F2) — DeepPhylo cross-domain effect by flag (merged)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ko-KR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 별 정리'!$AG$58</c:f>
              <c:strCache>
                <c:ptCount val="1"/>
                <c:pt idx="0">
                  <c:v>ASV-tree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'Flag 별 정리'!$AF$59:$AF$61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정리'!$AG$59:$AG$61</c:f>
              <c:numCache>
                <c:formatCode>0.000</c:formatCode>
                <c:ptCount val="3"/>
                <c:pt idx="0">
                  <c:v>0.56000000000000005</c:v>
                </c:pt>
                <c:pt idx="1">
                  <c:v>0.13</c:v>
                </c:pt>
                <c:pt idx="2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9-4449-BFC8-0896A13F814B}"/>
            </c:ext>
          </c:extLst>
        </c:ser>
        <c:ser>
          <c:idx val="1"/>
          <c:order val="1"/>
          <c:tx>
            <c:strRef>
              <c:f>'Flag 별 정리'!$AH$58</c:f>
              <c:strCache>
                <c:ptCount val="1"/>
                <c:pt idx="0">
                  <c:v>ASV-tree + cross-domain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'Flag 별 정리'!$AF$59:$AF$61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정리'!$AH$59:$AH$61</c:f>
              <c:numCache>
                <c:formatCode>0.000</c:formatCode>
                <c:ptCount val="3"/>
                <c:pt idx="0">
                  <c:v>0.46139999999999998</c:v>
                </c:pt>
                <c:pt idx="1">
                  <c:v>0.20960000000000001</c:v>
                </c:pt>
                <c:pt idx="2">
                  <c:v>0.76429999999999998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9-4449-BFC8-0896A13F814B}"/>
            </c:ext>
          </c:extLst>
        </c:ser>
        <c:ser>
          <c:idx val="2"/>
          <c:order val="2"/>
          <c:tx>
            <c:strRef>
              <c:f>'Flag 별 정리'!$AI$58</c:f>
              <c:strCache>
                <c:ptCount val="1"/>
                <c:pt idx="0">
                  <c:v>Genus-tree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'Flag 별 정리'!$AF$59:$AF$61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정리'!$AI$59:$AI$61</c:f>
              <c:numCache>
                <c:formatCode>0.000</c:formatCode>
                <c:ptCount val="3"/>
                <c:pt idx="0">
                  <c:v>0.50816554202421205</c:v>
                </c:pt>
                <c:pt idx="1">
                  <c:v>0.16534391534391499</c:v>
                </c:pt>
                <c:pt idx="2">
                  <c:v>0.58761899478372304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9-4449-BFC8-0896A13F814B}"/>
            </c:ext>
          </c:extLst>
        </c:ser>
        <c:ser>
          <c:idx val="3"/>
          <c:order val="3"/>
          <c:tx>
            <c:strRef>
              <c:f>'Flag 별 정리'!$AJ$58</c:f>
              <c:strCache>
                <c:ptCount val="1"/>
                <c:pt idx="0">
                  <c:v>Genus-tree + cross-domain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'Flag 별 정리'!$AF$59:$AF$61</c:f>
              <c:strCache>
                <c:ptCount val="3"/>
                <c:pt idx="0">
                  <c:v>acid_base_balance</c:v>
                </c:pt>
                <c:pt idx="1">
                  <c:v>acid_accumulation</c:v>
                </c:pt>
                <c:pt idx="2">
                  <c:v>ammonia_toxicity</c:v>
                </c:pt>
              </c:strCache>
            </c:strRef>
          </c:cat>
          <c:val>
            <c:numRef>
              <c:f>'Flag 별 정리'!$AJ$59:$AJ$61</c:f>
              <c:numCache>
                <c:formatCode>0.000</c:formatCode>
                <c:ptCount val="3"/>
                <c:pt idx="0">
                  <c:v>0.5</c:v>
                </c:pt>
                <c:pt idx="1">
                  <c:v>0.15</c:v>
                </c:pt>
                <c:pt idx="2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9-4449-BFC8-0896A13F8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403791"/>
        <c:axId val="1334682207"/>
      </c:barChart>
      <c:catAx>
        <c:axId val="144440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4682207"/>
        <c:crosses val="autoZero"/>
        <c:auto val="1"/>
        <c:lblAlgn val="ctr"/>
        <c:lblOffset val="100"/>
        <c:noMultiLvlLbl val="0"/>
      </c:catAx>
      <c:valAx>
        <c:axId val="133468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440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182218</xdr:colOff>
      <xdr:row>65</xdr:row>
      <xdr:rowOff>173934</xdr:rowOff>
    </xdr:from>
    <xdr:to>
      <xdr:col>30</xdr:col>
      <xdr:colOff>276087</xdr:colOff>
      <xdr:row>99</xdr:row>
      <xdr:rowOff>13942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2BCE9-247E-F2F0-C863-81FF779A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2848" y="14063869"/>
          <a:ext cx="6902174" cy="6936961"/>
        </a:xfrm>
        <a:prstGeom prst="rect">
          <a:avLst/>
        </a:prstGeom>
      </xdr:spPr>
    </xdr:pic>
    <xdr:clientData/>
  </xdr:twoCellAnchor>
  <xdr:twoCellAnchor editAs="oneCell">
    <xdr:from>
      <xdr:col>17</xdr:col>
      <xdr:colOff>144945</xdr:colOff>
      <xdr:row>16</xdr:row>
      <xdr:rowOff>97069</xdr:rowOff>
    </xdr:from>
    <xdr:to>
      <xdr:col>21</xdr:col>
      <xdr:colOff>460747</xdr:colOff>
      <xdr:row>23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8DDFB0-B4BA-0E40-F19B-73665091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5520" y="3449869"/>
          <a:ext cx="3097102" cy="1426932"/>
        </a:xfrm>
        <a:prstGeom prst="rect">
          <a:avLst/>
        </a:prstGeom>
      </xdr:spPr>
    </xdr:pic>
    <xdr:clientData/>
  </xdr:twoCellAnchor>
  <xdr:twoCellAnchor editAs="oneCell">
    <xdr:from>
      <xdr:col>11</xdr:col>
      <xdr:colOff>414131</xdr:colOff>
      <xdr:row>9</xdr:row>
      <xdr:rowOff>90156</xdr:rowOff>
    </xdr:from>
    <xdr:to>
      <xdr:col>15</xdr:col>
      <xdr:colOff>662609</xdr:colOff>
      <xdr:row>15</xdr:row>
      <xdr:rowOff>146326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3F4F8D-D3AB-5F73-4F08-13D0E2323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49"/>
        <a:stretch>
          <a:fillRect/>
        </a:stretch>
      </xdr:blipFill>
      <xdr:spPr>
        <a:xfrm>
          <a:off x="8473109" y="2367873"/>
          <a:ext cx="3031435" cy="1298562"/>
        </a:xfrm>
        <a:prstGeom prst="rect">
          <a:avLst/>
        </a:prstGeom>
      </xdr:spPr>
    </xdr:pic>
    <xdr:clientData/>
  </xdr:twoCellAnchor>
  <xdr:twoCellAnchor editAs="oneCell">
    <xdr:from>
      <xdr:col>16</xdr:col>
      <xdr:colOff>38652</xdr:colOff>
      <xdr:row>8</xdr:row>
      <xdr:rowOff>25855</xdr:rowOff>
    </xdr:from>
    <xdr:to>
      <xdr:col>20</xdr:col>
      <xdr:colOff>198784</xdr:colOff>
      <xdr:row>15</xdr:row>
      <xdr:rowOff>183811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52DA8C-A25A-7746-9E38-2D9D85C92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48"/>
        <a:stretch>
          <a:fillRect/>
        </a:stretch>
      </xdr:blipFill>
      <xdr:spPr>
        <a:xfrm>
          <a:off x="11576326" y="2096507"/>
          <a:ext cx="2943088" cy="1607413"/>
        </a:xfrm>
        <a:prstGeom prst="rect">
          <a:avLst/>
        </a:prstGeom>
      </xdr:spPr>
    </xdr:pic>
    <xdr:clientData/>
  </xdr:twoCellAnchor>
  <xdr:twoCellAnchor editAs="oneCell">
    <xdr:from>
      <xdr:col>20</xdr:col>
      <xdr:colOff>431801</xdr:colOff>
      <xdr:row>42</xdr:row>
      <xdr:rowOff>152400</xdr:rowOff>
    </xdr:from>
    <xdr:to>
      <xdr:col>26</xdr:col>
      <xdr:colOff>215901</xdr:colOff>
      <xdr:row>58</xdr:row>
      <xdr:rowOff>85949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C3D0D347-F9D2-AA58-26E1-B21491A3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36801" y="9093200"/>
          <a:ext cx="3860800" cy="3286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602901</xdr:colOff>
      <xdr:row>7</xdr:row>
      <xdr:rowOff>58895</xdr:rowOff>
    </xdr:from>
    <xdr:to>
      <xdr:col>24</xdr:col>
      <xdr:colOff>485670</xdr:colOff>
      <xdr:row>21</xdr:row>
      <xdr:rowOff>66710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6EBF4-8C26-AB5E-5CCF-5A15CAD37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600110</xdr:colOff>
      <xdr:row>7</xdr:row>
      <xdr:rowOff>55824</xdr:rowOff>
    </xdr:from>
    <xdr:to>
      <xdr:col>31</xdr:col>
      <xdr:colOff>482879</xdr:colOff>
      <xdr:row>21</xdr:row>
      <xdr:rowOff>63639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C23F7A-97EE-A34C-9975-AAF1AF1A8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7</xdr:row>
      <xdr:rowOff>0</xdr:rowOff>
    </xdr:from>
    <xdr:to>
      <xdr:col>38</xdr:col>
      <xdr:colOff>552659</xdr:colOff>
      <xdr:row>21</xdr:row>
      <xdr:rowOff>7815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2B7578-BB3D-8549-9100-D8644C74E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166414</xdr:colOff>
      <xdr:row>17</xdr:row>
      <xdr:rowOff>66273</xdr:rowOff>
    </xdr:from>
    <xdr:to>
      <xdr:col>29</xdr:col>
      <xdr:colOff>37954</xdr:colOff>
      <xdr:row>31</xdr:row>
      <xdr:rowOff>138094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30B49-57D0-87EC-FFAC-2510E9408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0</xdr:row>
      <xdr:rowOff>247649</xdr:rowOff>
    </xdr:from>
    <xdr:to>
      <xdr:col>48</xdr:col>
      <xdr:colOff>0</xdr:colOff>
      <xdr:row>14</xdr:row>
      <xdr:rowOff>209549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D4B604E-9343-8FC7-989C-2CD27E690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0</xdr:colOff>
      <xdr:row>15</xdr:row>
      <xdr:rowOff>0</xdr:rowOff>
    </xdr:from>
    <xdr:to>
      <xdr:col>48</xdr:col>
      <xdr:colOff>0</xdr:colOff>
      <xdr:row>29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E651BE1-9F1E-B5F0-01CC-92E753BEA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28</xdr:row>
      <xdr:rowOff>209549</xdr:rowOff>
    </xdr:from>
    <xdr:to>
      <xdr:col>48</xdr:col>
      <xdr:colOff>0</xdr:colOff>
      <xdr:row>42</xdr:row>
      <xdr:rowOff>209549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F865315-0CDC-CACD-2BBC-DA35EFF0B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62</xdr:row>
      <xdr:rowOff>247649</xdr:rowOff>
    </xdr:from>
    <xdr:to>
      <xdr:col>52</xdr:col>
      <xdr:colOff>0</xdr:colOff>
      <xdr:row>89</xdr:row>
      <xdr:rowOff>209549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149D038-D16A-A354-76DD-C7DCB1CB9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0</xdr:colOff>
      <xdr:row>62</xdr:row>
      <xdr:rowOff>247649</xdr:rowOff>
    </xdr:from>
    <xdr:to>
      <xdr:col>68</xdr:col>
      <xdr:colOff>0</xdr:colOff>
      <xdr:row>89</xdr:row>
      <xdr:rowOff>209549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FD6EB5A2-54BA-13BE-46AF-D6FB32D07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69</xdr:col>
      <xdr:colOff>0</xdr:colOff>
      <xdr:row>62</xdr:row>
      <xdr:rowOff>247649</xdr:rowOff>
    </xdr:from>
    <xdr:to>
      <xdr:col>84</xdr:col>
      <xdr:colOff>0</xdr:colOff>
      <xdr:row>89</xdr:row>
      <xdr:rowOff>209549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305D3C45-9E9A-941F-0FE3-1F013BB5F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1</xdr:colOff>
      <xdr:row>44</xdr:row>
      <xdr:rowOff>0</xdr:rowOff>
    </xdr:from>
    <xdr:to>
      <xdr:col>50</xdr:col>
      <xdr:colOff>1</xdr:colOff>
      <xdr:row>60</xdr:row>
      <xdr:rowOff>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37062006-21B9-4EF6-45D7-C8E2D4A55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0</xdr:colOff>
      <xdr:row>44</xdr:row>
      <xdr:rowOff>0</xdr:rowOff>
    </xdr:from>
    <xdr:to>
      <xdr:col>62</xdr:col>
      <xdr:colOff>0</xdr:colOff>
      <xdr:row>60</xdr:row>
      <xdr:rowOff>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94EB0DF6-256D-47D6-5B50-74654292E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63</xdr:col>
      <xdr:colOff>0</xdr:colOff>
      <xdr:row>44</xdr:row>
      <xdr:rowOff>0</xdr:rowOff>
    </xdr:from>
    <xdr:to>
      <xdr:col>74</xdr:col>
      <xdr:colOff>0</xdr:colOff>
      <xdr:row>60</xdr:row>
      <xdr:rowOff>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1EBD7CF0-CEE1-50D9-1F21-C2A1A956D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BB020F-68C0-4CF9-8F4D-96E26355C8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7e7687-c606-4748-af19-eda62392655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267A-5893-4DAC-B383-E26E2177278B}">
  <dimension ref="A1:S82"/>
  <sheetViews>
    <sheetView workbookViewId="0">
      <selection activeCell="U16" sqref="U16"/>
    </sheetView>
  </sheetViews>
  <sheetFormatPr defaultColWidth="8.875" defaultRowHeight="16.5" x14ac:dyDescent="0.3"/>
  <sheetData>
    <row r="1" spans="1:19" x14ac:dyDescent="0.3">
      <c r="A1" s="2" t="s">
        <v>70</v>
      </c>
    </row>
    <row r="2" spans="1:19" ht="17.25" thickBot="1" x14ac:dyDescent="0.35">
      <c r="A2" s="16" t="s">
        <v>128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87" t="s">
        <v>95</v>
      </c>
      <c r="B3" s="89" t="s">
        <v>74</v>
      </c>
      <c r="C3" s="89" t="s">
        <v>125</v>
      </c>
      <c r="D3" s="89" t="s">
        <v>126</v>
      </c>
      <c r="E3" s="81" t="s">
        <v>88</v>
      </c>
      <c r="F3" s="82"/>
      <c r="G3" s="82"/>
      <c r="H3" s="82"/>
      <c r="I3" s="82"/>
      <c r="J3" s="81" t="s">
        <v>89</v>
      </c>
      <c r="K3" s="82"/>
      <c r="L3" s="82"/>
      <c r="M3" s="82"/>
      <c r="N3" s="82"/>
      <c r="O3" s="81" t="s">
        <v>127</v>
      </c>
      <c r="P3" s="82"/>
      <c r="Q3" s="82"/>
      <c r="R3" s="82"/>
      <c r="S3" s="83"/>
    </row>
    <row r="4" spans="1:19" ht="17.25" thickBot="1" x14ac:dyDescent="0.35">
      <c r="A4" s="88"/>
      <c r="B4" s="90"/>
      <c r="C4" s="90"/>
      <c r="D4" s="90"/>
      <c r="E4" s="17" t="s">
        <v>90</v>
      </c>
      <c r="F4" s="18" t="s">
        <v>91</v>
      </c>
      <c r="G4" s="18" t="s">
        <v>92</v>
      </c>
      <c r="H4" s="18" t="s">
        <v>93</v>
      </c>
      <c r="I4" s="18" t="s">
        <v>94</v>
      </c>
      <c r="J4" s="17" t="s">
        <v>90</v>
      </c>
      <c r="K4" s="18" t="s">
        <v>91</v>
      </c>
      <c r="L4" s="18" t="s">
        <v>92</v>
      </c>
      <c r="M4" s="18" t="s">
        <v>93</v>
      </c>
      <c r="N4" s="18" t="s">
        <v>94</v>
      </c>
      <c r="O4" s="17" t="s">
        <v>90</v>
      </c>
      <c r="P4" s="18" t="s">
        <v>91</v>
      </c>
      <c r="Q4" s="18" t="s">
        <v>92</v>
      </c>
      <c r="R4" s="18" t="s">
        <v>93</v>
      </c>
      <c r="S4" s="19" t="s">
        <v>94</v>
      </c>
    </row>
    <row r="5" spans="1:19" x14ac:dyDescent="0.3">
      <c r="A5" s="84" t="s">
        <v>71</v>
      </c>
      <c r="B5" s="20" t="s">
        <v>76</v>
      </c>
      <c r="C5" s="20">
        <v>9</v>
      </c>
      <c r="D5" s="21">
        <v>6.5217391304347797E-2</v>
      </c>
      <c r="E5" s="22">
        <v>-0.11561046044644829</v>
      </c>
      <c r="F5" s="23">
        <v>-1.9903889858714999E-3</v>
      </c>
      <c r="G5" s="23">
        <v>-8.2215456386365501E-2</v>
      </c>
      <c r="H5" s="23">
        <v>2.3245517689301699E-2</v>
      </c>
      <c r="I5" s="23">
        <v>0.1092327908116477</v>
      </c>
      <c r="J5" s="22">
        <v>6.1493256117704301E-2</v>
      </c>
      <c r="K5" s="23">
        <v>7.9390186149180503E-2</v>
      </c>
      <c r="L5" s="23">
        <v>7.0087324978282003E-2</v>
      </c>
      <c r="M5" s="23">
        <v>9.4839487797914596E-2</v>
      </c>
      <c r="N5" s="23">
        <v>0.11746651848616051</v>
      </c>
      <c r="O5" s="22">
        <v>0.18514024295432011</v>
      </c>
      <c r="P5" s="23">
        <v>0.1591805636651048</v>
      </c>
      <c r="Q5" s="23">
        <v>0.2180740536907467</v>
      </c>
      <c r="R5" s="23">
        <v>0.2222115947392192</v>
      </c>
      <c r="S5" s="24">
        <v>0.27722369179192641</v>
      </c>
    </row>
    <row r="6" spans="1:19" x14ac:dyDescent="0.3">
      <c r="A6" s="85"/>
      <c r="B6" s="6" t="s">
        <v>75</v>
      </c>
      <c r="C6" s="6">
        <v>20</v>
      </c>
      <c r="D6" s="25">
        <v>0.14000000000000001</v>
      </c>
      <c r="E6" s="7">
        <v>0.12510789805713149</v>
      </c>
      <c r="F6" s="5">
        <v>0.16507892942472979</v>
      </c>
      <c r="G6" s="5">
        <v>0.15984085468610229</v>
      </c>
      <c r="H6" s="5">
        <v>0.17721740584828249</v>
      </c>
      <c r="I6" s="5">
        <v>0.11842649963244629</v>
      </c>
      <c r="J6" s="7">
        <v>0.30912546109402489</v>
      </c>
      <c r="K6" s="5">
        <v>0.285276459048599</v>
      </c>
      <c r="L6" s="5">
        <v>0.2975106946930835</v>
      </c>
      <c r="M6" s="5">
        <v>0.29546039774942928</v>
      </c>
      <c r="N6" s="5">
        <v>0.27531159895460811</v>
      </c>
      <c r="O6" s="7">
        <v>0.26945282383855279</v>
      </c>
      <c r="P6" s="5">
        <v>0.33463071909092779</v>
      </c>
      <c r="Q6" s="5">
        <v>0.291958547343527</v>
      </c>
      <c r="R6" s="5">
        <v>0.40671578667545039</v>
      </c>
      <c r="S6" s="8">
        <v>0.37723278120566922</v>
      </c>
    </row>
    <row r="7" spans="1:19" x14ac:dyDescent="0.3">
      <c r="A7" s="85"/>
      <c r="B7" s="6" t="s">
        <v>77</v>
      </c>
      <c r="C7" s="6">
        <v>4</v>
      </c>
      <c r="D7" s="25">
        <v>0.03</v>
      </c>
      <c r="E7" s="7">
        <v>3.3545319066702099E-2</v>
      </c>
      <c r="F7" s="5">
        <v>-2.02642681193109E-2</v>
      </c>
      <c r="G7" s="5">
        <v>1.8531783332697699E-2</v>
      </c>
      <c r="H7" s="5">
        <v>0.18907876269353319</v>
      </c>
      <c r="I7" s="5">
        <v>0.15110531633939761</v>
      </c>
      <c r="J7" s="7">
        <v>4.38702495407804E-2</v>
      </c>
      <c r="K7" s="5">
        <v>3.2770811969977602E-2</v>
      </c>
      <c r="L7" s="5">
        <v>3.3856556545974803E-2</v>
      </c>
      <c r="M7" s="5">
        <v>0.2413827732742064</v>
      </c>
      <c r="N7" s="5">
        <v>0.12146046354186769</v>
      </c>
      <c r="O7" s="7">
        <v>0.1301802505758452</v>
      </c>
      <c r="P7" s="5">
        <v>0.1004903371797322</v>
      </c>
      <c r="Q7" s="5">
        <v>0.1180864987717636</v>
      </c>
      <c r="R7" s="5">
        <v>0.27017966928132281</v>
      </c>
      <c r="S7" s="8">
        <v>0.23521480476804829</v>
      </c>
    </row>
    <row r="8" spans="1:19" x14ac:dyDescent="0.3">
      <c r="A8" s="85"/>
      <c r="B8" s="6" t="s">
        <v>78</v>
      </c>
      <c r="C8" s="6">
        <v>26</v>
      </c>
      <c r="D8" s="25">
        <v>0.1884057971014492</v>
      </c>
      <c r="E8" s="7">
        <v>0.4522352105526421</v>
      </c>
      <c r="F8" s="5">
        <v>0.45998774332623349</v>
      </c>
      <c r="G8" s="5">
        <v>0.46218151498355031</v>
      </c>
      <c r="H8" s="5">
        <v>0.41792078506229441</v>
      </c>
      <c r="I8" s="5">
        <v>0.47334207973959852</v>
      </c>
      <c r="J8" s="7">
        <v>0.59791791174077291</v>
      </c>
      <c r="K8" s="5">
        <v>0.57107802321145273</v>
      </c>
      <c r="L8" s="5">
        <v>0.56936985241935323</v>
      </c>
      <c r="M8" s="5">
        <v>0.54890358888974022</v>
      </c>
      <c r="N8" s="5">
        <v>0.59006765605614675</v>
      </c>
      <c r="O8" s="7">
        <v>0.56371430843871795</v>
      </c>
      <c r="P8" s="5">
        <v>0.61351980156378105</v>
      </c>
      <c r="Q8" s="5">
        <v>0.63249038594815266</v>
      </c>
      <c r="R8" s="5">
        <v>0.62652937456968805</v>
      </c>
      <c r="S8" s="8">
        <v>0.68006909052999176</v>
      </c>
    </row>
    <row r="9" spans="1:19" x14ac:dyDescent="0.3">
      <c r="A9" s="85"/>
      <c r="B9" s="6" t="s">
        <v>79</v>
      </c>
      <c r="C9" s="6">
        <v>7</v>
      </c>
      <c r="D9" s="25">
        <v>5.0724637681159403E-2</v>
      </c>
      <c r="E9" s="12">
        <v>4.9277698139988099E-2</v>
      </c>
      <c r="F9" s="5">
        <v>-4.1130405482174198E-2</v>
      </c>
      <c r="G9" s="5">
        <v>-3.5367223189489198E-2</v>
      </c>
      <c r="H9" s="5">
        <v>0.1042255561515352</v>
      </c>
      <c r="I9" s="5">
        <v>0.1226249870245965</v>
      </c>
      <c r="J9" s="7">
        <v>5.7821582910681499E-2</v>
      </c>
      <c r="K9" s="5">
        <v>4.6661294069645101E-2</v>
      </c>
      <c r="L9" s="5">
        <v>5.0353837524076801E-2</v>
      </c>
      <c r="M9" s="5">
        <v>8.4444115484473503E-2</v>
      </c>
      <c r="N9" s="5">
        <v>0.11805456635718239</v>
      </c>
      <c r="O9" s="7">
        <v>0.21691573897546851</v>
      </c>
      <c r="P9" s="5">
        <v>0.1552610609214225</v>
      </c>
      <c r="Q9" s="5">
        <v>0.18967535158712009</v>
      </c>
      <c r="R9" s="5">
        <v>0.25832777873522439</v>
      </c>
      <c r="S9" s="8">
        <v>0.27793144336080261</v>
      </c>
    </row>
    <row r="10" spans="1:19" ht="17.25" thickBot="1" x14ac:dyDescent="0.35">
      <c r="A10" s="86"/>
      <c r="B10" s="26" t="s">
        <v>80</v>
      </c>
      <c r="C10" s="26"/>
      <c r="D10" s="27"/>
      <c r="E10" s="28">
        <f>AVERAGE(E6:E9)</f>
        <v>0.16504153145411593</v>
      </c>
      <c r="F10" s="10">
        <f t="shared" ref="F10:I10" si="0">AVERAGE(F6:F9)</f>
        <v>0.14091799978736955</v>
      </c>
      <c r="G10" s="10">
        <f t="shared" si="0"/>
        <v>0.15129673245321529</v>
      </c>
      <c r="H10" s="10">
        <f t="shared" si="0"/>
        <v>0.22211062743891133</v>
      </c>
      <c r="I10" s="29">
        <f t="shared" si="0"/>
        <v>0.21637472068400973</v>
      </c>
      <c r="J10" s="28">
        <f>AVERAGE(J6:J9)</f>
        <v>0.25218380132156493</v>
      </c>
      <c r="K10" s="10">
        <f t="shared" ref="K10:N10" si="1">AVERAGE(K6:K9)</f>
        <v>0.23394664707491863</v>
      </c>
      <c r="L10" s="10">
        <f t="shared" si="1"/>
        <v>0.2377727352956221</v>
      </c>
      <c r="M10" s="29">
        <f t="shared" si="1"/>
        <v>0.29254771884946235</v>
      </c>
      <c r="N10" s="10">
        <f t="shared" si="1"/>
        <v>0.27622357122745123</v>
      </c>
      <c r="O10" s="28">
        <f>AVERAGE(O6:O9)</f>
        <v>0.2950657804571461</v>
      </c>
      <c r="P10" s="10">
        <f t="shared" ref="P10:S10" si="2">AVERAGE(P6:P9)</f>
        <v>0.30097547968896587</v>
      </c>
      <c r="Q10" s="10">
        <f t="shared" si="2"/>
        <v>0.30805269591264084</v>
      </c>
      <c r="R10" s="10">
        <f t="shared" si="2"/>
        <v>0.39043815231542145</v>
      </c>
      <c r="S10" s="29">
        <f t="shared" si="2"/>
        <v>0.39261202996612798</v>
      </c>
    </row>
    <row r="11" spans="1:19" x14ac:dyDescent="0.3">
      <c r="A11" s="84" t="s">
        <v>72</v>
      </c>
      <c r="B11" s="20" t="s">
        <v>76</v>
      </c>
      <c r="C11" s="20">
        <v>9</v>
      </c>
      <c r="D11" s="21">
        <v>6.5217391304347797E-2</v>
      </c>
      <c r="E11" s="22">
        <v>7.5404555751059393E-2</v>
      </c>
      <c r="F11" s="23">
        <v>0.14152150803996269</v>
      </c>
      <c r="G11" s="23">
        <v>0.24853563166298351</v>
      </c>
      <c r="H11" s="23">
        <v>0.20785484111053229</v>
      </c>
      <c r="I11" s="23">
        <v>0.1109327761023733</v>
      </c>
      <c r="J11" s="22">
        <v>0.1031835143394912</v>
      </c>
      <c r="K11" s="23">
        <v>0.26336867651855422</v>
      </c>
      <c r="L11" s="23">
        <v>0.29836433274089158</v>
      </c>
      <c r="M11" s="23">
        <v>0.2245361690157078</v>
      </c>
      <c r="N11" s="23">
        <v>0.1393031648597492</v>
      </c>
      <c r="O11" s="22">
        <v>0.22410981557586321</v>
      </c>
      <c r="P11" s="23">
        <v>0.27410089865253218</v>
      </c>
      <c r="Q11" s="23">
        <v>0.28338649654439119</v>
      </c>
      <c r="R11" s="23">
        <v>0.27012751249728501</v>
      </c>
      <c r="S11" s="24">
        <v>0.20878281548720021</v>
      </c>
    </row>
    <row r="12" spans="1:19" x14ac:dyDescent="0.3">
      <c r="A12" s="85"/>
      <c r="B12" s="6" t="s">
        <v>75</v>
      </c>
      <c r="C12" s="6">
        <v>20</v>
      </c>
      <c r="D12" s="25">
        <v>0.14000000000000001</v>
      </c>
      <c r="E12" s="7">
        <v>0.39098098625842109</v>
      </c>
      <c r="F12" s="5">
        <v>0.23942559678080311</v>
      </c>
      <c r="G12" s="5">
        <v>0.31271476821187161</v>
      </c>
      <c r="H12" s="5">
        <v>0.28442836934835342</v>
      </c>
      <c r="I12" s="5">
        <v>0.15053237095177721</v>
      </c>
      <c r="J12" s="7">
        <v>0.52102531599926294</v>
      </c>
      <c r="K12" s="5">
        <v>0.36604016742167078</v>
      </c>
      <c r="L12" s="5">
        <v>0.32250783052191712</v>
      </c>
      <c r="M12" s="5">
        <v>0.41313066952130478</v>
      </c>
      <c r="N12" s="5">
        <v>0.27518424895021698</v>
      </c>
      <c r="O12" s="7">
        <v>0.45630622449844421</v>
      </c>
      <c r="P12" s="5">
        <v>0.45536352020325588</v>
      </c>
      <c r="Q12" s="5">
        <v>0.47570618244810081</v>
      </c>
      <c r="R12" s="5">
        <v>0.34693556394024611</v>
      </c>
      <c r="S12" s="8">
        <v>0.30433811408382672</v>
      </c>
    </row>
    <row r="13" spans="1:19" x14ac:dyDescent="0.3">
      <c r="A13" s="85"/>
      <c r="B13" s="6" t="s">
        <v>77</v>
      </c>
      <c r="C13" s="6">
        <v>4</v>
      </c>
      <c r="D13" s="25">
        <v>0.03</v>
      </c>
      <c r="E13" s="7">
        <v>0.10345806856926471</v>
      </c>
      <c r="F13" s="5">
        <v>0.16146928839823069</v>
      </c>
      <c r="G13" s="5">
        <v>0.56878149039763726</v>
      </c>
      <c r="H13" s="5">
        <v>0.18864022936970259</v>
      </c>
      <c r="I13" s="5">
        <v>0.23061452978378821</v>
      </c>
      <c r="J13" s="7">
        <v>0.111006712639729</v>
      </c>
      <c r="K13" s="5">
        <v>0.1250704364970141</v>
      </c>
      <c r="L13" s="5">
        <v>0.47601162454103618</v>
      </c>
      <c r="M13" s="5">
        <v>0.32505339962229068</v>
      </c>
      <c r="N13" s="5">
        <v>0.31477276309942581</v>
      </c>
      <c r="O13" s="7">
        <v>0.15342555994729901</v>
      </c>
      <c r="P13" s="5">
        <v>0.2439442986402347</v>
      </c>
      <c r="Q13" s="5">
        <v>0.58909774436090223</v>
      </c>
      <c r="R13" s="5">
        <v>0.21379118815430331</v>
      </c>
      <c r="S13" s="8">
        <v>0.241669849758085</v>
      </c>
    </row>
    <row r="14" spans="1:19" x14ac:dyDescent="0.3">
      <c r="A14" s="85"/>
      <c r="B14" s="6" t="s">
        <v>78</v>
      </c>
      <c r="C14" s="6">
        <v>26</v>
      </c>
      <c r="D14" s="25">
        <v>0.1884057971014492</v>
      </c>
      <c r="E14" s="7">
        <v>0.59016946908496926</v>
      </c>
      <c r="F14" s="5">
        <v>0.54226443239434807</v>
      </c>
      <c r="G14" s="5">
        <v>0.58680827004765534</v>
      </c>
      <c r="H14" s="5">
        <v>0.52900517694981408</v>
      </c>
      <c r="I14" s="5">
        <v>0.46969522981046091</v>
      </c>
      <c r="J14" s="7">
        <v>0.62860734970024701</v>
      </c>
      <c r="K14" s="5">
        <v>0.71673360065913339</v>
      </c>
      <c r="L14" s="5">
        <v>0.64085879594031814</v>
      </c>
      <c r="M14" s="5">
        <v>0.54247205744464666</v>
      </c>
      <c r="N14" s="5">
        <v>0.45518907042742179</v>
      </c>
      <c r="O14" s="7">
        <v>0.79379910829288514</v>
      </c>
      <c r="P14" s="5">
        <v>0.69603432453959102</v>
      </c>
      <c r="Q14" s="5">
        <v>0.76749946473778374</v>
      </c>
      <c r="R14" s="5">
        <v>0.7263885476373122</v>
      </c>
      <c r="S14" s="8">
        <v>0.67603124939991288</v>
      </c>
    </row>
    <row r="15" spans="1:19" x14ac:dyDescent="0.3">
      <c r="A15" s="85"/>
      <c r="B15" s="6" t="s">
        <v>79</v>
      </c>
      <c r="C15" s="6">
        <v>7</v>
      </c>
      <c r="D15" s="25">
        <v>5.0724637681159403E-2</v>
      </c>
      <c r="E15" s="12">
        <v>3.3888658727545602E-2</v>
      </c>
      <c r="F15" s="5">
        <v>0.19159217175122101</v>
      </c>
      <c r="G15" s="5">
        <v>0.1012875803371948</v>
      </c>
      <c r="H15" s="5">
        <v>0.296065917711547</v>
      </c>
      <c r="I15" s="5">
        <v>0.25697954752914831</v>
      </c>
      <c r="J15" s="7">
        <v>6.25125133880053E-2</v>
      </c>
      <c r="K15" s="5">
        <v>0.20184713690176531</v>
      </c>
      <c r="L15" s="5">
        <v>0.12090752965550269</v>
      </c>
      <c r="M15" s="5">
        <v>0.30685600966439253</v>
      </c>
      <c r="N15" s="5">
        <v>0.3548295623780035</v>
      </c>
      <c r="O15" s="7">
        <v>0.2039629030185057</v>
      </c>
      <c r="P15" s="5">
        <v>0.30514534833924312</v>
      </c>
      <c r="Q15" s="5">
        <v>0.2361402095084609</v>
      </c>
      <c r="R15" s="5">
        <v>0.30879165455778351</v>
      </c>
      <c r="S15" s="8">
        <v>0.31587757001063449</v>
      </c>
    </row>
    <row r="16" spans="1:19" ht="17.25" thickBot="1" x14ac:dyDescent="0.35">
      <c r="A16" s="86"/>
      <c r="B16" s="26" t="s">
        <v>80</v>
      </c>
      <c r="C16" s="26"/>
      <c r="D16" s="27"/>
      <c r="E16" s="28">
        <f>AVERAGE(E12:E15)</f>
        <v>0.27962429566005015</v>
      </c>
      <c r="F16" s="10">
        <f t="shared" ref="F16:I16" si="3">AVERAGE(F12:F15)</f>
        <v>0.28368787233115073</v>
      </c>
      <c r="G16" s="29">
        <f t="shared" si="3"/>
        <v>0.39239802724858974</v>
      </c>
      <c r="H16" s="10">
        <f t="shared" si="3"/>
        <v>0.32453492334485429</v>
      </c>
      <c r="I16" s="10">
        <f t="shared" si="3"/>
        <v>0.27695541951879366</v>
      </c>
      <c r="J16" s="28">
        <f>AVERAGE(J12:J15)</f>
        <v>0.33078797293181106</v>
      </c>
      <c r="K16" s="10">
        <f t="shared" ref="K16:N16" si="4">AVERAGE(K12:K15)</f>
        <v>0.35242283536989594</v>
      </c>
      <c r="L16" s="10">
        <f t="shared" si="4"/>
        <v>0.39007144516469355</v>
      </c>
      <c r="M16" s="29">
        <f t="shared" si="4"/>
        <v>0.39687803406315869</v>
      </c>
      <c r="N16" s="10">
        <f t="shared" si="4"/>
        <v>0.34999391121376705</v>
      </c>
      <c r="O16" s="28">
        <f>AVERAGE(O12:O15)</f>
        <v>0.40187344893928351</v>
      </c>
      <c r="P16" s="10">
        <f t="shared" ref="P16:S16" si="5">AVERAGE(P12:P15)</f>
        <v>0.42512187293058123</v>
      </c>
      <c r="Q16" s="29">
        <f t="shared" si="5"/>
        <v>0.5171109002638119</v>
      </c>
      <c r="R16" s="10">
        <f t="shared" si="5"/>
        <v>0.39897673857241128</v>
      </c>
      <c r="S16" s="10">
        <f t="shared" si="5"/>
        <v>0.38447919581311479</v>
      </c>
    </row>
    <row r="17" spans="1:19" x14ac:dyDescent="0.3">
      <c r="A17" s="84" t="s">
        <v>81</v>
      </c>
      <c r="B17" s="20" t="s">
        <v>76</v>
      </c>
      <c r="C17" s="20">
        <v>9</v>
      </c>
      <c r="D17" s="21">
        <v>6.5217391304347797E-2</v>
      </c>
      <c r="E17" s="22">
        <v>-2.29289593740678E-2</v>
      </c>
      <c r="F17" s="23">
        <v>0.11104297240348029</v>
      </c>
      <c r="G17" s="23">
        <v>0.20816679944749111</v>
      </c>
      <c r="H17" s="23">
        <v>0.14620539933031881</v>
      </c>
      <c r="I17" s="23">
        <v>0.1081797667134011</v>
      </c>
      <c r="J17" s="22">
        <v>8.0466328844669199E-2</v>
      </c>
      <c r="K17" s="23">
        <v>0.22388642099032249</v>
      </c>
      <c r="L17" s="23">
        <v>0.28386696660446481</v>
      </c>
      <c r="M17" s="23">
        <v>0.2903137891903988</v>
      </c>
      <c r="N17" s="23">
        <v>0.1349380025519544</v>
      </c>
      <c r="O17" s="22">
        <v>0.15419838781907741</v>
      </c>
      <c r="P17" s="23">
        <v>0.2569763569763569</v>
      </c>
      <c r="Q17" s="23">
        <v>0.26619362327183083</v>
      </c>
      <c r="R17" s="23">
        <v>0.23560755197787669</v>
      </c>
      <c r="S17" s="24">
        <v>0.2336836588326161</v>
      </c>
    </row>
    <row r="18" spans="1:19" x14ac:dyDescent="0.3">
      <c r="A18" s="85"/>
      <c r="B18" s="6" t="s">
        <v>75</v>
      </c>
      <c r="C18" s="6">
        <v>20</v>
      </c>
      <c r="D18" s="25">
        <v>0.14000000000000001</v>
      </c>
      <c r="E18" s="7">
        <v>0.37489881673411651</v>
      </c>
      <c r="F18" s="5">
        <v>0.25499828429792482</v>
      </c>
      <c r="G18" s="5">
        <v>0.26534498448963351</v>
      </c>
      <c r="H18" s="5">
        <v>0.26365068206527531</v>
      </c>
      <c r="I18" s="5">
        <v>0.114596640197212</v>
      </c>
      <c r="J18" s="7">
        <v>0.4428281980325674</v>
      </c>
      <c r="K18" s="5">
        <v>0.33047091048446359</v>
      </c>
      <c r="L18" s="5">
        <v>0.28956775940810248</v>
      </c>
      <c r="M18" s="5">
        <v>0.3661273080317069</v>
      </c>
      <c r="N18" s="5">
        <v>0.24454188308182781</v>
      </c>
      <c r="O18" s="7">
        <v>0.51875783131231035</v>
      </c>
      <c r="P18" s="5">
        <v>0.41333698707799421</v>
      </c>
      <c r="Q18" s="5">
        <v>0.42605596975478549</v>
      </c>
      <c r="R18" s="5">
        <v>0.29370168482053122</v>
      </c>
      <c r="S18" s="8">
        <v>0.25246203532908379</v>
      </c>
    </row>
    <row r="19" spans="1:19" x14ac:dyDescent="0.3">
      <c r="A19" s="85"/>
      <c r="B19" s="6" t="s">
        <v>77</v>
      </c>
      <c r="C19" s="6">
        <v>4</v>
      </c>
      <c r="D19" s="25">
        <v>0.03</v>
      </c>
      <c r="E19" s="7">
        <v>0.12874780747418349</v>
      </c>
      <c r="F19" s="5">
        <v>0.1002839418749927</v>
      </c>
      <c r="G19" s="5">
        <v>0.59983910377182004</v>
      </c>
      <c r="H19" s="5">
        <v>0.23352612172222539</v>
      </c>
      <c r="I19" s="5">
        <v>0.15956732284347261</v>
      </c>
      <c r="J19" s="7">
        <v>0.11283035173745939</v>
      </c>
      <c r="K19" s="5">
        <v>0.1176701275613196</v>
      </c>
      <c r="L19" s="5">
        <v>0.53659149370519876</v>
      </c>
      <c r="M19" s="5">
        <v>0.32220542968429322</v>
      </c>
      <c r="N19" s="5">
        <v>0.25000162650352181</v>
      </c>
      <c r="O19" s="7">
        <v>0.19913208925900139</v>
      </c>
      <c r="P19" s="5">
        <v>0.18389577305456389</v>
      </c>
      <c r="Q19" s="5">
        <v>0.6292013818329607</v>
      </c>
      <c r="R19" s="5">
        <v>0.23388541198367141</v>
      </c>
      <c r="S19" s="8">
        <v>0.2229615657973866</v>
      </c>
    </row>
    <row r="20" spans="1:19" x14ac:dyDescent="0.3">
      <c r="A20" s="85"/>
      <c r="B20" s="6" t="s">
        <v>78</v>
      </c>
      <c r="C20" s="6">
        <v>26</v>
      </c>
      <c r="D20" s="25">
        <v>0.1884057971014492</v>
      </c>
      <c r="E20" s="7">
        <v>0.65994752501984588</v>
      </c>
      <c r="F20" s="5">
        <v>0.56752175328716459</v>
      </c>
      <c r="G20" s="5">
        <v>0.57332092640077525</v>
      </c>
      <c r="H20" s="5">
        <v>0.54287250276626031</v>
      </c>
      <c r="I20" s="5">
        <v>0.47163897670942651</v>
      </c>
      <c r="J20" s="7">
        <v>0.58843231868482548</v>
      </c>
      <c r="K20" s="5">
        <v>0.71171151379063791</v>
      </c>
      <c r="L20" s="5">
        <v>0.63834223610673113</v>
      </c>
      <c r="M20" s="5">
        <v>0.53750188071166249</v>
      </c>
      <c r="N20" s="5">
        <v>0.47247469691121918</v>
      </c>
      <c r="O20" s="7">
        <v>0.82981745842702936</v>
      </c>
      <c r="P20" s="5">
        <v>0.7225678177371978</v>
      </c>
      <c r="Q20" s="5">
        <v>0.7635614679783036</v>
      </c>
      <c r="R20" s="5">
        <v>0.75422242134607731</v>
      </c>
      <c r="S20" s="8">
        <v>0.66673056374009465</v>
      </c>
    </row>
    <row r="21" spans="1:19" x14ac:dyDescent="0.3">
      <c r="A21" s="85"/>
      <c r="B21" s="6" t="s">
        <v>79</v>
      </c>
      <c r="C21" s="6">
        <v>7</v>
      </c>
      <c r="D21" s="25">
        <v>5.0724637681159403E-2</v>
      </c>
      <c r="E21" s="12">
        <v>2.8856522129765E-3</v>
      </c>
      <c r="F21" s="5">
        <v>0.1424025927312777</v>
      </c>
      <c r="G21" s="5">
        <v>1.7039340308251001E-2</v>
      </c>
      <c r="H21" s="5">
        <v>0.31921754446642447</v>
      </c>
      <c r="I21" s="5">
        <v>0.32018091023970308</v>
      </c>
      <c r="J21" s="7">
        <v>5.8338376712800698E-2</v>
      </c>
      <c r="K21" s="5">
        <v>0.1007110699960103</v>
      </c>
      <c r="L21" s="5">
        <v>9.5524986816998003E-2</v>
      </c>
      <c r="M21" s="5">
        <v>0.39878437563383168</v>
      </c>
      <c r="N21" s="5">
        <v>0.41246008383159438</v>
      </c>
      <c r="O21" s="7">
        <v>0.14540283706075019</v>
      </c>
      <c r="P21" s="5">
        <v>0.2845092449922958</v>
      </c>
      <c r="Q21" s="5">
        <v>0.18273850672353251</v>
      </c>
      <c r="R21" s="5">
        <v>0.3089673913043478</v>
      </c>
      <c r="S21" s="8">
        <v>0.31583268516117879</v>
      </c>
    </row>
    <row r="22" spans="1:19" ht="17.25" thickBot="1" x14ac:dyDescent="0.35">
      <c r="A22" s="86"/>
      <c r="B22" s="26" t="s">
        <v>80</v>
      </c>
      <c r="C22" s="26"/>
      <c r="D22" s="27"/>
      <c r="E22" s="28">
        <f>AVERAGE(E18:E21)</f>
        <v>0.2916199503602806</v>
      </c>
      <c r="F22" s="10">
        <f t="shared" ref="F22:I22" si="6">AVERAGE(F18:F21)</f>
        <v>0.26630164304783993</v>
      </c>
      <c r="G22" s="29">
        <f t="shared" si="6"/>
        <v>0.36388608874261996</v>
      </c>
      <c r="H22" s="10">
        <f t="shared" si="6"/>
        <v>0.33981671275504638</v>
      </c>
      <c r="I22" s="10">
        <f t="shared" si="6"/>
        <v>0.26649596249745355</v>
      </c>
      <c r="J22" s="28">
        <f>AVERAGE(J18:J21)</f>
        <v>0.30060731129191326</v>
      </c>
      <c r="K22" s="10">
        <f t="shared" ref="K22:N22" si="7">AVERAGE(K18:K21)</f>
        <v>0.31514090545810786</v>
      </c>
      <c r="L22" s="10">
        <f t="shared" si="7"/>
        <v>0.39000661900925759</v>
      </c>
      <c r="M22" s="29">
        <f t="shared" si="7"/>
        <v>0.40615474851537359</v>
      </c>
      <c r="N22" s="10">
        <f t="shared" si="7"/>
        <v>0.34486957258204082</v>
      </c>
      <c r="O22" s="28">
        <f>AVERAGE(O18:O21)</f>
        <v>0.42327755401477285</v>
      </c>
      <c r="P22" s="10">
        <f t="shared" ref="P22:S22" si="8">AVERAGE(P18:P21)</f>
        <v>0.4010774557155129</v>
      </c>
      <c r="Q22" s="29">
        <f t="shared" si="8"/>
        <v>0.50038933157239551</v>
      </c>
      <c r="R22" s="10">
        <f t="shared" si="8"/>
        <v>0.39769422736365695</v>
      </c>
      <c r="S22" s="10">
        <f t="shared" si="8"/>
        <v>0.36449671250693594</v>
      </c>
    </row>
    <row r="23" spans="1:19" ht="17.25" thickBot="1" x14ac:dyDescent="0.35">
      <c r="A23" s="16" t="s">
        <v>138</v>
      </c>
      <c r="B23" s="16"/>
      <c r="C23" s="16"/>
      <c r="D23" s="32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9" x14ac:dyDescent="0.3">
      <c r="A24" s="87" t="s">
        <v>95</v>
      </c>
      <c r="B24" s="89" t="s">
        <v>74</v>
      </c>
      <c r="C24" s="89" t="s">
        <v>125</v>
      </c>
      <c r="D24" s="91" t="s">
        <v>126</v>
      </c>
      <c r="E24" s="81" t="s">
        <v>88</v>
      </c>
      <c r="F24" s="82"/>
      <c r="G24" s="82"/>
      <c r="H24" s="81" t="s">
        <v>89</v>
      </c>
      <c r="I24" s="82"/>
      <c r="J24" s="82"/>
      <c r="K24" s="81" t="s">
        <v>127</v>
      </c>
      <c r="L24" s="82"/>
      <c r="M24" s="83"/>
    </row>
    <row r="25" spans="1:19" ht="17.25" thickBot="1" x14ac:dyDescent="0.35">
      <c r="A25" s="88"/>
      <c r="B25" s="90"/>
      <c r="C25" s="90"/>
      <c r="D25" s="92"/>
      <c r="E25" s="17" t="s">
        <v>84</v>
      </c>
      <c r="F25" s="18" t="s">
        <v>82</v>
      </c>
      <c r="G25" s="18" t="s">
        <v>86</v>
      </c>
      <c r="H25" s="17" t="s">
        <v>84</v>
      </c>
      <c r="I25" s="18" t="s">
        <v>82</v>
      </c>
      <c r="J25" s="18" t="s">
        <v>86</v>
      </c>
      <c r="K25" s="35" t="s">
        <v>68</v>
      </c>
      <c r="L25" s="36" t="s">
        <v>85</v>
      </c>
      <c r="M25" s="36" t="s">
        <v>87</v>
      </c>
    </row>
    <row r="26" spans="1:19" x14ac:dyDescent="0.3">
      <c r="A26" s="84" t="s">
        <v>71</v>
      </c>
      <c r="B26" s="20" t="s">
        <v>76</v>
      </c>
      <c r="C26" s="20">
        <v>9</v>
      </c>
      <c r="D26" s="21">
        <v>6.5217391304347797E-2</v>
      </c>
      <c r="E26" s="22">
        <v>-0.11</v>
      </c>
      <c r="F26" s="23">
        <v>-7.0000000000000007E-2</v>
      </c>
      <c r="G26" s="23">
        <v>-0.11</v>
      </c>
      <c r="H26" s="22">
        <v>0.06</v>
      </c>
      <c r="I26" s="23">
        <v>0.06</v>
      </c>
      <c r="J26" s="23">
        <v>0.06</v>
      </c>
      <c r="K26" s="22">
        <v>0.17</v>
      </c>
      <c r="L26" s="23">
        <v>0.15</v>
      </c>
      <c r="M26" s="23">
        <v>0.2</v>
      </c>
    </row>
    <row r="27" spans="1:19" x14ac:dyDescent="0.3">
      <c r="A27" s="85"/>
      <c r="B27" s="6" t="s">
        <v>75</v>
      </c>
      <c r="C27" s="6">
        <v>20</v>
      </c>
      <c r="D27" s="25">
        <v>0.14000000000000001</v>
      </c>
      <c r="E27" s="7">
        <v>0.15</v>
      </c>
      <c r="F27" s="5">
        <v>7.0000000000000007E-2</v>
      </c>
      <c r="G27" s="5">
        <v>0.18</v>
      </c>
      <c r="H27" s="7">
        <v>0.26</v>
      </c>
      <c r="I27" s="5">
        <v>0.23</v>
      </c>
      <c r="J27" s="5">
        <v>0.25</v>
      </c>
      <c r="K27" s="7">
        <v>0.42</v>
      </c>
      <c r="L27" s="5">
        <v>0.34</v>
      </c>
      <c r="M27" s="5">
        <v>0.42</v>
      </c>
    </row>
    <row r="28" spans="1:19" x14ac:dyDescent="0.3">
      <c r="A28" s="85"/>
      <c r="B28" s="6" t="s">
        <v>77</v>
      </c>
      <c r="C28" s="6">
        <v>4</v>
      </c>
      <c r="D28" s="25">
        <v>0.03</v>
      </c>
      <c r="E28" s="7">
        <v>0.02</v>
      </c>
      <c r="F28" s="5">
        <v>0</v>
      </c>
      <c r="G28" s="5">
        <v>0.05</v>
      </c>
      <c r="H28" s="7">
        <v>0.06</v>
      </c>
      <c r="I28" s="5">
        <v>0.04</v>
      </c>
      <c r="J28" s="5">
        <v>0.23</v>
      </c>
      <c r="K28" s="7">
        <v>0.13</v>
      </c>
      <c r="L28" s="5">
        <v>0.1</v>
      </c>
      <c r="M28" s="5">
        <v>0.11</v>
      </c>
    </row>
    <row r="29" spans="1:19" x14ac:dyDescent="0.3">
      <c r="A29" s="85"/>
      <c r="B29" s="6" t="s">
        <v>78</v>
      </c>
      <c r="C29" s="6">
        <v>26</v>
      </c>
      <c r="D29" s="25">
        <v>0.1884057971014492</v>
      </c>
      <c r="E29" s="7">
        <v>0.53</v>
      </c>
      <c r="F29" s="5">
        <v>0.43</v>
      </c>
      <c r="G29" s="5">
        <v>0.6</v>
      </c>
      <c r="H29" s="7">
        <v>0.64</v>
      </c>
      <c r="I29" s="5">
        <v>0.55629374204460691</v>
      </c>
      <c r="J29" s="5">
        <v>0.67</v>
      </c>
      <c r="K29" s="7">
        <v>0.71</v>
      </c>
      <c r="L29" s="5">
        <v>0.59</v>
      </c>
      <c r="M29" s="5">
        <v>0.77</v>
      </c>
    </row>
    <row r="30" spans="1:19" x14ac:dyDescent="0.3">
      <c r="A30" s="85"/>
      <c r="B30" s="6" t="s">
        <v>79</v>
      </c>
      <c r="C30" s="6">
        <v>7</v>
      </c>
      <c r="D30" s="25">
        <v>5.0724637681159403E-2</v>
      </c>
      <c r="E30" s="7">
        <v>-0.04</v>
      </c>
      <c r="F30" s="5">
        <v>0.06</v>
      </c>
      <c r="G30" s="5">
        <v>0.02</v>
      </c>
      <c r="H30" s="7">
        <v>0.08</v>
      </c>
      <c r="I30" s="5">
        <v>0.1067799924887014</v>
      </c>
      <c r="J30" s="5">
        <v>0.06</v>
      </c>
      <c r="K30" s="7">
        <v>0.12</v>
      </c>
      <c r="L30" s="5">
        <v>0.2</v>
      </c>
      <c r="M30" s="5">
        <v>0.16</v>
      </c>
    </row>
    <row r="31" spans="1:19" ht="17.25" thickBot="1" x14ac:dyDescent="0.35">
      <c r="A31" s="86"/>
      <c r="B31" s="26" t="s">
        <v>80</v>
      </c>
      <c r="C31" s="26"/>
      <c r="D31" s="27"/>
      <c r="E31" s="9">
        <f>AVERAGE(E27:E30)</f>
        <v>0.16499999999999998</v>
      </c>
      <c r="F31" s="10">
        <f t="shared" ref="F31:M31" si="9">AVERAGE(F27:F30)</f>
        <v>0.14000000000000001</v>
      </c>
      <c r="G31" s="29">
        <f t="shared" si="9"/>
        <v>0.21249999999999999</v>
      </c>
      <c r="H31" s="9">
        <f t="shared" si="9"/>
        <v>0.26</v>
      </c>
      <c r="I31" s="10">
        <f t="shared" si="9"/>
        <v>0.23326843363332708</v>
      </c>
      <c r="J31" s="29">
        <f t="shared" si="9"/>
        <v>0.30249999999999999</v>
      </c>
      <c r="K31" s="9">
        <f t="shared" si="9"/>
        <v>0.34499999999999997</v>
      </c>
      <c r="L31" s="10">
        <f t="shared" si="9"/>
        <v>0.3075</v>
      </c>
      <c r="M31" s="29">
        <f t="shared" si="9"/>
        <v>0.36499999999999999</v>
      </c>
    </row>
    <row r="32" spans="1:19" x14ac:dyDescent="0.3">
      <c r="A32" s="84" t="s">
        <v>72</v>
      </c>
      <c r="B32" s="20" t="s">
        <v>76</v>
      </c>
      <c r="C32" s="20">
        <v>9</v>
      </c>
      <c r="D32" s="21">
        <v>6.5217391304347797E-2</v>
      </c>
      <c r="E32" s="22">
        <v>-0.05</v>
      </c>
      <c r="F32" s="23">
        <v>-0.02</v>
      </c>
      <c r="G32" s="23">
        <v>-0.16</v>
      </c>
      <c r="H32" s="22">
        <v>0.08</v>
      </c>
      <c r="I32" s="23">
        <v>0.06</v>
      </c>
      <c r="J32" s="23">
        <v>7.0000000000000007E-2</v>
      </c>
      <c r="K32" s="22">
        <v>0.11</v>
      </c>
      <c r="L32" s="23">
        <v>0.19</v>
      </c>
      <c r="M32" s="23">
        <v>0.11</v>
      </c>
    </row>
    <row r="33" spans="1:16" x14ac:dyDescent="0.3">
      <c r="A33" s="85"/>
      <c r="B33" s="6" t="s">
        <v>75</v>
      </c>
      <c r="C33" s="6">
        <v>20</v>
      </c>
      <c r="D33" s="25">
        <v>0.14000000000000001</v>
      </c>
      <c r="E33" s="7">
        <v>0.28000000000000003</v>
      </c>
      <c r="F33" s="5">
        <v>0.27</v>
      </c>
      <c r="G33" s="5">
        <v>0.24</v>
      </c>
      <c r="H33" s="7">
        <v>0.33</v>
      </c>
      <c r="I33" s="5">
        <v>0.28000000000000003</v>
      </c>
      <c r="J33" s="5">
        <v>0.44</v>
      </c>
      <c r="K33" s="7">
        <v>0.48</v>
      </c>
      <c r="L33" s="5">
        <v>0.48</v>
      </c>
      <c r="M33" s="5">
        <v>0.4</v>
      </c>
    </row>
    <row r="34" spans="1:16" x14ac:dyDescent="0.3">
      <c r="A34" s="85"/>
      <c r="B34" s="6" t="s">
        <v>77</v>
      </c>
      <c r="C34" s="6">
        <v>4</v>
      </c>
      <c r="D34" s="25">
        <v>0.03</v>
      </c>
      <c r="E34" s="7">
        <v>0.05</v>
      </c>
      <c r="F34" s="5">
        <v>0.03</v>
      </c>
      <c r="G34" s="5">
        <v>-0.06</v>
      </c>
      <c r="H34" s="7">
        <v>4.8920377179727997E-2</v>
      </c>
      <c r="I34" s="5">
        <v>0.05</v>
      </c>
      <c r="J34" s="5">
        <v>0.09</v>
      </c>
      <c r="K34" s="7">
        <v>0.14000000000000001</v>
      </c>
      <c r="L34" s="5">
        <v>0.12</v>
      </c>
      <c r="M34" s="5">
        <v>0.09</v>
      </c>
    </row>
    <row r="35" spans="1:16" x14ac:dyDescent="0.3">
      <c r="A35" s="85"/>
      <c r="B35" s="6" t="s">
        <v>78</v>
      </c>
      <c r="C35" s="6">
        <v>26</v>
      </c>
      <c r="D35" s="25">
        <v>0.1884057971014492</v>
      </c>
      <c r="E35" s="7">
        <v>0.61</v>
      </c>
      <c r="F35" s="5">
        <v>0.67</v>
      </c>
      <c r="G35" s="5">
        <v>0.47</v>
      </c>
      <c r="H35" s="7">
        <v>0.56000000000000005</v>
      </c>
      <c r="I35" s="5">
        <v>0.72</v>
      </c>
      <c r="J35" s="5">
        <v>0.48</v>
      </c>
      <c r="K35" s="7">
        <v>0.77</v>
      </c>
      <c r="L35" s="5">
        <v>0.83</v>
      </c>
      <c r="M35" s="5">
        <v>0.67</v>
      </c>
    </row>
    <row r="36" spans="1:16" x14ac:dyDescent="0.3">
      <c r="A36" s="85"/>
      <c r="B36" s="6" t="s">
        <v>79</v>
      </c>
      <c r="C36" s="6">
        <v>7</v>
      </c>
      <c r="D36" s="25">
        <v>5.0724637681159403E-2</v>
      </c>
      <c r="E36" s="7">
        <v>0.04</v>
      </c>
      <c r="F36" s="5">
        <v>-0.02</v>
      </c>
      <c r="G36" s="5">
        <v>-0.28000000000000003</v>
      </c>
      <c r="H36" s="7">
        <v>0.08</v>
      </c>
      <c r="I36" s="5">
        <v>0.06</v>
      </c>
      <c r="J36" s="5">
        <v>0.04</v>
      </c>
      <c r="K36" s="7">
        <v>0.18</v>
      </c>
      <c r="L36" s="5">
        <v>0.12</v>
      </c>
      <c r="M36" s="5">
        <v>0.12</v>
      </c>
    </row>
    <row r="37" spans="1:16" ht="17.25" thickBot="1" x14ac:dyDescent="0.35">
      <c r="A37" s="86"/>
      <c r="B37" s="26" t="s">
        <v>80</v>
      </c>
      <c r="C37" s="26"/>
      <c r="D37" s="27"/>
      <c r="E37" s="50">
        <f>AVERAGE(E33:E36)</f>
        <v>0.245</v>
      </c>
      <c r="F37" s="10">
        <f t="shared" ref="F37:M37" si="10">AVERAGE(F33:F36)</f>
        <v>0.23750000000000002</v>
      </c>
      <c r="G37" s="10">
        <f t="shared" si="10"/>
        <v>9.2499999999999971E-2</v>
      </c>
      <c r="H37" s="9">
        <f t="shared" si="10"/>
        <v>0.25473009429493204</v>
      </c>
      <c r="I37" s="29">
        <f t="shared" si="10"/>
        <v>0.27750000000000002</v>
      </c>
      <c r="J37" s="10">
        <f t="shared" si="10"/>
        <v>0.26250000000000001</v>
      </c>
      <c r="K37" s="50">
        <f t="shared" si="10"/>
        <v>0.39250000000000002</v>
      </c>
      <c r="L37" s="29">
        <f t="shared" si="10"/>
        <v>0.38749999999999996</v>
      </c>
      <c r="M37" s="10">
        <f t="shared" si="10"/>
        <v>0.32000000000000006</v>
      </c>
    </row>
    <row r="38" spans="1:16" x14ac:dyDescent="0.3">
      <c r="A38" s="84" t="s">
        <v>81</v>
      </c>
      <c r="B38" s="20" t="s">
        <v>76</v>
      </c>
      <c r="C38" s="20">
        <v>9</v>
      </c>
      <c r="D38" s="21">
        <v>6.5217391304347797E-2</v>
      </c>
      <c r="E38" s="22">
        <v>-0.04</v>
      </c>
      <c r="F38" s="23">
        <v>-0.03</v>
      </c>
      <c r="G38" s="23">
        <v>-0.1</v>
      </c>
      <c r="H38" s="22">
        <v>0.06</v>
      </c>
      <c r="I38" s="23">
        <v>0.06</v>
      </c>
      <c r="J38" s="23">
        <v>0.05</v>
      </c>
      <c r="K38" s="22">
        <v>0.18</v>
      </c>
      <c r="L38" s="23">
        <v>0.16</v>
      </c>
      <c r="M38" s="23">
        <v>0.19</v>
      </c>
    </row>
    <row r="39" spans="1:16" x14ac:dyDescent="0.3">
      <c r="A39" s="85"/>
      <c r="B39" s="6" t="s">
        <v>75</v>
      </c>
      <c r="C39" s="6">
        <v>20</v>
      </c>
      <c r="D39" s="25">
        <v>0.14000000000000001</v>
      </c>
      <c r="E39" s="7">
        <v>0.35</v>
      </c>
      <c r="F39" s="5">
        <v>0.18</v>
      </c>
      <c r="G39" s="5">
        <v>0.3</v>
      </c>
      <c r="H39" s="7">
        <v>0.36</v>
      </c>
      <c r="I39" s="5">
        <v>0.28000000000000003</v>
      </c>
      <c r="J39" s="5">
        <v>0.43</v>
      </c>
      <c r="K39" s="7">
        <v>0.56000000000000005</v>
      </c>
      <c r="L39" s="5">
        <v>0.41</v>
      </c>
      <c r="M39" s="5">
        <v>0.47</v>
      </c>
    </row>
    <row r="40" spans="1:16" x14ac:dyDescent="0.3">
      <c r="A40" s="85"/>
      <c r="B40" s="6" t="s">
        <v>77</v>
      </c>
      <c r="C40" s="6">
        <v>4</v>
      </c>
      <c r="D40" s="25">
        <v>0.03</v>
      </c>
      <c r="E40" s="7">
        <v>0.04</v>
      </c>
      <c r="F40" s="5">
        <v>-0.02</v>
      </c>
      <c r="G40" s="5">
        <v>0.03</v>
      </c>
      <c r="H40" s="7">
        <v>0.06</v>
      </c>
      <c r="I40" s="5">
        <v>0.04</v>
      </c>
      <c r="J40" s="5">
        <v>0.05</v>
      </c>
      <c r="K40" s="7">
        <v>0.13</v>
      </c>
      <c r="L40" s="5">
        <v>0.08</v>
      </c>
      <c r="M40" s="5">
        <v>0.12</v>
      </c>
    </row>
    <row r="41" spans="1:16" x14ac:dyDescent="0.3">
      <c r="A41" s="85"/>
      <c r="B41" s="6" t="s">
        <v>78</v>
      </c>
      <c r="C41" s="6">
        <v>26</v>
      </c>
      <c r="D41" s="25">
        <v>0.1884057971014492</v>
      </c>
      <c r="E41" s="7">
        <v>0.61</v>
      </c>
      <c r="F41" s="5">
        <v>0.56000000000000005</v>
      </c>
      <c r="G41" s="5">
        <v>0.6</v>
      </c>
      <c r="H41" s="7">
        <v>0.66</v>
      </c>
      <c r="I41" s="5">
        <v>0.62</v>
      </c>
      <c r="J41" s="5">
        <v>0.53</v>
      </c>
      <c r="K41" s="7">
        <v>0.79</v>
      </c>
      <c r="L41" s="5">
        <v>0.72</v>
      </c>
      <c r="M41" s="5">
        <v>0.81</v>
      </c>
    </row>
    <row r="42" spans="1:16" x14ac:dyDescent="0.3">
      <c r="A42" s="85"/>
      <c r="B42" s="6" t="s">
        <v>79</v>
      </c>
      <c r="C42" s="6">
        <v>7</v>
      </c>
      <c r="D42" s="25">
        <v>5.0724637681159403E-2</v>
      </c>
      <c r="E42" s="7">
        <v>0.08</v>
      </c>
      <c r="F42" s="5">
        <v>-0.04</v>
      </c>
      <c r="G42" s="5">
        <v>-0.17</v>
      </c>
      <c r="H42" s="7">
        <v>0.08</v>
      </c>
      <c r="I42" s="5">
        <v>0.06</v>
      </c>
      <c r="J42" s="5">
        <v>0.05</v>
      </c>
      <c r="K42" s="7">
        <v>0.21</v>
      </c>
      <c r="L42" s="5">
        <v>0.11</v>
      </c>
      <c r="M42" s="5">
        <v>0.11</v>
      </c>
    </row>
    <row r="43" spans="1:16" ht="17.25" thickBot="1" x14ac:dyDescent="0.35">
      <c r="A43" s="86"/>
      <c r="B43" s="26" t="s">
        <v>80</v>
      </c>
      <c r="C43" s="26"/>
      <c r="D43" s="27"/>
      <c r="E43" s="50">
        <f>AVERAGE(E39:E42)</f>
        <v>0.27</v>
      </c>
      <c r="F43" s="10">
        <f t="shared" ref="F43:M43" si="11">AVERAGE(F39:F42)</f>
        <v>0.17</v>
      </c>
      <c r="G43" s="10">
        <f t="shared" si="11"/>
        <v>0.18999999999999997</v>
      </c>
      <c r="H43" s="50">
        <f t="shared" si="11"/>
        <v>0.29000000000000004</v>
      </c>
      <c r="I43" s="10">
        <f t="shared" si="11"/>
        <v>0.25</v>
      </c>
      <c r="J43" s="10">
        <f t="shared" si="11"/>
        <v>0.26500000000000001</v>
      </c>
      <c r="K43" s="50">
        <f t="shared" si="11"/>
        <v>0.42249999999999999</v>
      </c>
      <c r="L43" s="10">
        <f t="shared" si="11"/>
        <v>0.33</v>
      </c>
      <c r="M43" s="10">
        <f t="shared" si="11"/>
        <v>0.3775</v>
      </c>
    </row>
    <row r="44" spans="1:16" ht="17.25" thickBot="1" x14ac:dyDescent="0.35">
      <c r="A44" s="16" t="s">
        <v>144</v>
      </c>
      <c r="B44" s="16"/>
      <c r="C44" s="16"/>
      <c r="D44" s="3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x14ac:dyDescent="0.3">
      <c r="A45" s="87" t="s">
        <v>95</v>
      </c>
      <c r="B45" s="89" t="s">
        <v>74</v>
      </c>
      <c r="C45" s="89" t="s">
        <v>125</v>
      </c>
      <c r="D45" s="91" t="s">
        <v>126</v>
      </c>
      <c r="E45" s="81" t="s">
        <v>88</v>
      </c>
      <c r="F45" s="82"/>
      <c r="G45" s="82"/>
      <c r="H45" s="81" t="s">
        <v>89</v>
      </c>
      <c r="I45" s="82"/>
      <c r="J45" s="82"/>
      <c r="K45" s="81" t="s">
        <v>127</v>
      </c>
      <c r="L45" s="82"/>
      <c r="M45" s="83"/>
    </row>
    <row r="46" spans="1:16" ht="17.25" thickBot="1" x14ac:dyDescent="0.35">
      <c r="A46" s="88"/>
      <c r="B46" s="90"/>
      <c r="C46" s="90"/>
      <c r="D46" s="92"/>
      <c r="E46" s="17" t="s">
        <v>84</v>
      </c>
      <c r="F46" s="18" t="s">
        <v>82</v>
      </c>
      <c r="G46" s="18" t="s">
        <v>86</v>
      </c>
      <c r="H46" s="17" t="s">
        <v>84</v>
      </c>
      <c r="I46" s="18" t="s">
        <v>82</v>
      </c>
      <c r="J46" s="18" t="s">
        <v>86</v>
      </c>
      <c r="K46" s="35" t="s">
        <v>68</v>
      </c>
      <c r="L46" s="36" t="s">
        <v>85</v>
      </c>
      <c r="M46" s="36" t="s">
        <v>87</v>
      </c>
    </row>
    <row r="47" spans="1:16" x14ac:dyDescent="0.3">
      <c r="A47" s="84" t="s">
        <v>71</v>
      </c>
      <c r="B47" s="20" t="s">
        <v>76</v>
      </c>
      <c r="C47" s="20">
        <v>9</v>
      </c>
      <c r="D47" s="21">
        <v>6.5217391304347797E-2</v>
      </c>
      <c r="E47" s="22">
        <v>-8.3852987795748193E-2</v>
      </c>
      <c r="F47" s="23">
        <v>-3.9655772459538802E-2</v>
      </c>
      <c r="G47" s="23">
        <v>-0.03</v>
      </c>
      <c r="H47" s="22">
        <v>5.5015568467247603E-2</v>
      </c>
      <c r="I47" s="23">
        <v>6.9544204250746103E-2</v>
      </c>
      <c r="J47" s="23">
        <v>0.06</v>
      </c>
      <c r="K47" s="22">
        <v>0.1081021394064872</v>
      </c>
      <c r="L47" s="23">
        <v>0.16631873642993719</v>
      </c>
      <c r="M47" s="23">
        <v>0.24</v>
      </c>
    </row>
    <row r="48" spans="1:16" x14ac:dyDescent="0.3">
      <c r="A48" s="85"/>
      <c r="B48" s="6" t="s">
        <v>75</v>
      </c>
      <c r="C48" s="6">
        <v>20</v>
      </c>
      <c r="D48" s="25">
        <v>0.14000000000000001</v>
      </c>
      <c r="E48" s="7">
        <v>0.11111674098375431</v>
      </c>
      <c r="F48" s="5">
        <v>0.2801109093597402</v>
      </c>
      <c r="G48" s="5">
        <v>0.23</v>
      </c>
      <c r="H48" s="7">
        <v>0.19914532238299121</v>
      </c>
      <c r="I48" s="5">
        <v>0.2631070154982908</v>
      </c>
      <c r="J48" s="5">
        <v>0.25</v>
      </c>
      <c r="K48" s="7">
        <v>0.33115726865726869</v>
      </c>
      <c r="L48" s="5">
        <v>0.52966107078039926</v>
      </c>
      <c r="M48" s="5">
        <v>0.46</v>
      </c>
    </row>
    <row r="49" spans="1:13" x14ac:dyDescent="0.3">
      <c r="A49" s="85"/>
      <c r="B49" s="6" t="s">
        <v>77</v>
      </c>
      <c r="C49" s="6">
        <v>4</v>
      </c>
      <c r="D49" s="25">
        <v>0.03</v>
      </c>
      <c r="E49" s="7">
        <v>-1.8766488842823999E-2</v>
      </c>
      <c r="F49" s="5">
        <v>0.16238319856239999</v>
      </c>
      <c r="G49" s="5">
        <v>0.13</v>
      </c>
      <c r="H49" s="7">
        <v>2.90696997151139E-2</v>
      </c>
      <c r="I49" s="5">
        <v>9.0836131849794902E-2</v>
      </c>
      <c r="J49" s="5">
        <v>0.09</v>
      </c>
      <c r="K49" s="7">
        <v>8.8391462938564397E-2</v>
      </c>
      <c r="L49" s="5">
        <v>0.23627993565007621</v>
      </c>
      <c r="M49" s="5">
        <v>0.22</v>
      </c>
    </row>
    <row r="50" spans="1:13" x14ac:dyDescent="0.3">
      <c r="A50" s="85"/>
      <c r="B50" s="6" t="s">
        <v>78</v>
      </c>
      <c r="C50" s="6">
        <v>26</v>
      </c>
      <c r="D50" s="25">
        <v>0.1884057971014492</v>
      </c>
      <c r="E50" s="7">
        <v>7.4796835489211802E-2</v>
      </c>
      <c r="F50" s="5">
        <v>0.4659537573381845</v>
      </c>
      <c r="G50" s="5">
        <v>0.44</v>
      </c>
      <c r="H50" s="7">
        <v>0.24415474984635721</v>
      </c>
      <c r="I50" s="5">
        <v>0.55629374204460691</v>
      </c>
      <c r="J50" s="5">
        <v>0.49</v>
      </c>
      <c r="K50" s="7">
        <v>0.32400065434579461</v>
      </c>
      <c r="L50" s="5">
        <v>0.69562617659575532</v>
      </c>
      <c r="M50" s="5">
        <v>0.66</v>
      </c>
    </row>
    <row r="51" spans="1:13" x14ac:dyDescent="0.3">
      <c r="A51" s="85"/>
      <c r="B51" s="6" t="s">
        <v>79</v>
      </c>
      <c r="C51" s="6">
        <v>7</v>
      </c>
      <c r="D51" s="25">
        <v>5.0724637681159403E-2</v>
      </c>
      <c r="E51" s="7">
        <v>-6.8404396589550004E-4</v>
      </c>
      <c r="F51" s="5">
        <v>0.1041319938677811</v>
      </c>
      <c r="G51" s="5">
        <v>7.0000000000000007E-2</v>
      </c>
      <c r="H51" s="7">
        <v>4.9622287884700501E-2</v>
      </c>
      <c r="I51" s="5">
        <v>0.1067799924887014</v>
      </c>
      <c r="J51" s="5">
        <v>7.0000000000000007E-2</v>
      </c>
      <c r="K51" s="7">
        <v>0.19685479753770241</v>
      </c>
      <c r="L51" s="5">
        <v>0.2574079611469548</v>
      </c>
      <c r="M51" s="5">
        <v>0.24</v>
      </c>
    </row>
    <row r="52" spans="1:13" ht="17.25" thickBot="1" x14ac:dyDescent="0.35">
      <c r="A52" s="86"/>
      <c r="B52" s="26" t="s">
        <v>80</v>
      </c>
      <c r="C52" s="26"/>
      <c r="D52" s="27"/>
      <c r="E52" s="9">
        <f>AVERAGE(E48:E51)</f>
        <v>4.1615760916061652E-2</v>
      </c>
      <c r="F52" s="10">
        <f t="shared" ref="F52:M52" si="12">AVERAGE(F48:F51)</f>
        <v>0.25314496478202647</v>
      </c>
      <c r="G52" s="29">
        <f t="shared" si="12"/>
        <v>0.21750000000000003</v>
      </c>
      <c r="H52" s="9">
        <f t="shared" si="12"/>
        <v>0.13049801495729069</v>
      </c>
      <c r="I52" s="10">
        <f t="shared" si="12"/>
        <v>0.25425422047034851</v>
      </c>
      <c r="J52" s="29">
        <f t="shared" si="12"/>
        <v>0.22499999999999998</v>
      </c>
      <c r="K52" s="9">
        <f t="shared" si="12"/>
        <v>0.23510104586983252</v>
      </c>
      <c r="L52" s="10">
        <f t="shared" si="12"/>
        <v>0.42974378604329638</v>
      </c>
      <c r="M52" s="29">
        <f t="shared" si="12"/>
        <v>0.39500000000000002</v>
      </c>
    </row>
    <row r="53" spans="1:13" x14ac:dyDescent="0.3">
      <c r="A53" s="84" t="s">
        <v>72</v>
      </c>
      <c r="B53" s="20" t="s">
        <v>76</v>
      </c>
      <c r="C53" s="20">
        <v>9</v>
      </c>
      <c r="D53" s="21">
        <v>6.5217391304347797E-2</v>
      </c>
      <c r="E53" s="22">
        <v>-3.8786086173473303E-2</v>
      </c>
      <c r="F53" s="23">
        <v>2.00371169107952E-2</v>
      </c>
      <c r="G53" s="23">
        <v>7.0000000000000007E-2</v>
      </c>
      <c r="H53" s="22">
        <v>6.7531353395584498E-2</v>
      </c>
      <c r="I53" s="23">
        <v>7.9371599382373897E-2</v>
      </c>
      <c r="J53" s="23">
        <v>0.09</v>
      </c>
      <c r="K53" s="22">
        <v>0.10393114080164439</v>
      </c>
      <c r="L53" s="23">
        <v>0.22108976817494649</v>
      </c>
      <c r="M53" s="23">
        <v>0.25</v>
      </c>
    </row>
    <row r="54" spans="1:13" x14ac:dyDescent="0.3">
      <c r="A54" s="85"/>
      <c r="B54" s="6" t="s">
        <v>75</v>
      </c>
      <c r="C54" s="6">
        <v>20</v>
      </c>
      <c r="D54" s="25">
        <v>0.14000000000000001</v>
      </c>
      <c r="E54" s="7">
        <v>0.2204501566386084</v>
      </c>
      <c r="F54" s="5">
        <v>0.28248574107230762</v>
      </c>
      <c r="G54" s="5">
        <v>0.34</v>
      </c>
      <c r="H54" s="7">
        <v>0.31113044960942993</v>
      </c>
      <c r="I54" s="5">
        <v>0.35132293610952681</v>
      </c>
      <c r="J54" s="5">
        <v>0.49</v>
      </c>
      <c r="K54" s="7">
        <v>0.42475530915254511</v>
      </c>
      <c r="L54" s="5">
        <v>0.50416698271908533</v>
      </c>
      <c r="M54" s="5">
        <v>0.5</v>
      </c>
    </row>
    <row r="55" spans="1:13" x14ac:dyDescent="0.3">
      <c r="A55" s="85"/>
      <c r="B55" s="6" t="s">
        <v>77</v>
      </c>
      <c r="C55" s="6">
        <v>4</v>
      </c>
      <c r="D55" s="25">
        <v>0.03</v>
      </c>
      <c r="E55" s="7">
        <v>9.5461362570380903E-2</v>
      </c>
      <c r="F55" s="5">
        <v>5.1701860594590997E-2</v>
      </c>
      <c r="G55" s="5">
        <v>0.13</v>
      </c>
      <c r="H55" s="7">
        <v>4.8920377179727997E-2</v>
      </c>
      <c r="I55" s="5">
        <v>6.8876450565475006E-2</v>
      </c>
      <c r="J55" s="5">
        <v>0.21</v>
      </c>
      <c r="K55" s="7">
        <v>0.1727373476608956</v>
      </c>
      <c r="L55" s="5">
        <v>0.13503094547097999</v>
      </c>
      <c r="M55" s="5">
        <v>0.19</v>
      </c>
    </row>
    <row r="56" spans="1:13" x14ac:dyDescent="0.3">
      <c r="A56" s="85"/>
      <c r="B56" s="6" t="s">
        <v>78</v>
      </c>
      <c r="C56" s="6">
        <v>26</v>
      </c>
      <c r="D56" s="25">
        <v>0.1884057971014492</v>
      </c>
      <c r="E56" s="7">
        <v>0.4570866815111872</v>
      </c>
      <c r="F56" s="5">
        <v>0.64317580576372624</v>
      </c>
      <c r="G56" s="5">
        <v>0.56000000000000005</v>
      </c>
      <c r="H56" s="7">
        <v>0.40498547034513149</v>
      </c>
      <c r="I56" s="5">
        <v>0.60006945199005235</v>
      </c>
      <c r="J56" s="5">
        <v>0.52</v>
      </c>
      <c r="K56" s="7">
        <v>0.72180246934790326</v>
      </c>
      <c r="L56" s="5">
        <v>0.80882127846895169</v>
      </c>
      <c r="M56" s="5">
        <v>0.78</v>
      </c>
    </row>
    <row r="57" spans="1:13" x14ac:dyDescent="0.3">
      <c r="A57" s="85"/>
      <c r="B57" s="6" t="s">
        <v>79</v>
      </c>
      <c r="C57" s="6">
        <v>7</v>
      </c>
      <c r="D57" s="25">
        <v>5.0724637681159403E-2</v>
      </c>
      <c r="E57" s="7">
        <v>9.6090909119169003E-3</v>
      </c>
      <c r="F57" s="5">
        <v>6.6668166107890003E-2</v>
      </c>
      <c r="G57" s="5">
        <v>0.05</v>
      </c>
      <c r="H57" s="7">
        <v>6.9311933881791493E-2</v>
      </c>
      <c r="I57" s="5">
        <v>7.9542315874862504E-2</v>
      </c>
      <c r="J57" s="5">
        <v>0.08</v>
      </c>
      <c r="K57" s="7">
        <v>0.13281915435557809</v>
      </c>
      <c r="L57" s="5">
        <v>0.21831176745636799</v>
      </c>
      <c r="M57" s="5">
        <v>0.23</v>
      </c>
    </row>
    <row r="58" spans="1:13" ht="17.25" thickBot="1" x14ac:dyDescent="0.35">
      <c r="A58" s="86"/>
      <c r="B58" s="26" t="s">
        <v>80</v>
      </c>
      <c r="C58" s="26"/>
      <c r="D58" s="27"/>
      <c r="E58" s="9">
        <f>AVERAGE(E54:E57)</f>
        <v>0.19565182290802335</v>
      </c>
      <c r="F58" s="10">
        <f t="shared" ref="F58:M58" si="13">AVERAGE(F54:F57)</f>
        <v>0.26100789338462871</v>
      </c>
      <c r="G58" s="29">
        <f t="shared" si="13"/>
        <v>0.27</v>
      </c>
      <c r="H58" s="9">
        <f t="shared" si="13"/>
        <v>0.20858705775402023</v>
      </c>
      <c r="I58" s="10">
        <f t="shared" si="13"/>
        <v>0.27495278863497913</v>
      </c>
      <c r="J58" s="29">
        <f t="shared" si="13"/>
        <v>0.32500000000000001</v>
      </c>
      <c r="K58" s="9">
        <f t="shared" si="13"/>
        <v>0.36302857012923051</v>
      </c>
      <c r="L58" s="10">
        <f t="shared" si="13"/>
        <v>0.41658274352884622</v>
      </c>
      <c r="M58" s="29">
        <f t="shared" si="13"/>
        <v>0.42499999999999999</v>
      </c>
    </row>
    <row r="59" spans="1:13" x14ac:dyDescent="0.3">
      <c r="A59" s="84" t="s">
        <v>81</v>
      </c>
      <c r="B59" s="20" t="s">
        <v>76</v>
      </c>
      <c r="C59" s="20">
        <v>9</v>
      </c>
      <c r="D59" s="21">
        <v>6.5217391304347797E-2</v>
      </c>
      <c r="E59" s="22">
        <v>-1.37293528683901E-2</v>
      </c>
      <c r="F59" s="23">
        <v>-0.10540960290521301</v>
      </c>
      <c r="G59" s="23">
        <v>-0.04</v>
      </c>
      <c r="H59" s="22">
        <v>0.106206508276523</v>
      </c>
      <c r="I59" s="23">
        <v>5.3302310692446203E-2</v>
      </c>
      <c r="J59" s="23">
        <v>0.06</v>
      </c>
      <c r="K59" s="22">
        <v>0.14440376793317969</v>
      </c>
      <c r="L59" s="23">
        <v>0.19935844788384069</v>
      </c>
      <c r="M59" s="23">
        <v>0.18</v>
      </c>
    </row>
    <row r="60" spans="1:13" x14ac:dyDescent="0.3">
      <c r="A60" s="85"/>
      <c r="B60" s="6" t="s">
        <v>75</v>
      </c>
      <c r="C60" s="6">
        <v>20</v>
      </c>
      <c r="D60" s="25">
        <v>0.14000000000000001</v>
      </c>
      <c r="E60" s="7">
        <v>0.2449390044497595</v>
      </c>
      <c r="F60" s="5">
        <v>0.31782197948522511</v>
      </c>
      <c r="G60" s="5">
        <v>0.32</v>
      </c>
      <c r="H60" s="7">
        <v>0.27588990364014421</v>
      </c>
      <c r="I60" s="5">
        <v>0.32762517404119601</v>
      </c>
      <c r="J60" s="5">
        <v>0.4</v>
      </c>
      <c r="K60" s="7">
        <v>0.5081655420242116</v>
      </c>
      <c r="L60" s="5">
        <v>0.57748118796846803</v>
      </c>
      <c r="M60" s="5">
        <v>0.54</v>
      </c>
    </row>
    <row r="61" spans="1:13" x14ac:dyDescent="0.3">
      <c r="A61" s="85"/>
      <c r="B61" s="6" t="s">
        <v>77</v>
      </c>
      <c r="C61" s="6">
        <v>4</v>
      </c>
      <c r="D61" s="25">
        <v>0.03</v>
      </c>
      <c r="E61" s="7">
        <v>9.4263370089226806E-2</v>
      </c>
      <c r="F61" s="5">
        <v>0.15957805213997139</v>
      </c>
      <c r="G61" s="5">
        <v>0.1</v>
      </c>
      <c r="H61" s="7">
        <v>0.1332734549267339</v>
      </c>
      <c r="I61" s="5">
        <v>6.00433424523956E-2</v>
      </c>
      <c r="J61" s="5">
        <v>0.16</v>
      </c>
      <c r="K61" s="7">
        <v>0.16534391534391529</v>
      </c>
      <c r="L61" s="5">
        <v>0.22257601835915089</v>
      </c>
      <c r="M61" s="5">
        <v>0.17</v>
      </c>
    </row>
    <row r="62" spans="1:13" x14ac:dyDescent="0.3">
      <c r="A62" s="85"/>
      <c r="B62" s="6" t="s">
        <v>78</v>
      </c>
      <c r="C62" s="6">
        <v>26</v>
      </c>
      <c r="D62" s="25">
        <v>0.1884057971014492</v>
      </c>
      <c r="E62" s="7">
        <v>0.36399765051157551</v>
      </c>
      <c r="F62" s="5">
        <v>0.62256923945283416</v>
      </c>
      <c r="G62" s="5">
        <v>0.47</v>
      </c>
      <c r="H62" s="7">
        <v>0.43211204083057497</v>
      </c>
      <c r="I62" s="5">
        <v>0.56640214195500771</v>
      </c>
      <c r="J62" s="5">
        <v>0.5</v>
      </c>
      <c r="K62" s="7">
        <v>0.58761899478372315</v>
      </c>
      <c r="L62" s="5">
        <v>0.81184607968002642</v>
      </c>
      <c r="M62" s="5">
        <v>0.67</v>
      </c>
    </row>
    <row r="63" spans="1:13" x14ac:dyDescent="0.3">
      <c r="A63" s="85"/>
      <c r="B63" s="6" t="s">
        <v>79</v>
      </c>
      <c r="C63" s="6">
        <v>7</v>
      </c>
      <c r="D63" s="25">
        <v>5.0724637681159403E-2</v>
      </c>
      <c r="E63" s="7">
        <v>9.0873256876832897E-2</v>
      </c>
      <c r="F63" s="5">
        <v>-7.2669713659328002E-3</v>
      </c>
      <c r="G63" s="5">
        <v>7.0000000000000007E-2</v>
      </c>
      <c r="H63" s="7">
        <v>0.14391609274123679</v>
      </c>
      <c r="I63" s="5">
        <v>5.66250373030069E-2</v>
      </c>
      <c r="J63" s="5">
        <v>0.09</v>
      </c>
      <c r="K63" s="7">
        <v>0.2145976949103475</v>
      </c>
      <c r="L63" s="5">
        <v>0.18591184806389291</v>
      </c>
      <c r="M63" s="5">
        <v>0.22</v>
      </c>
    </row>
    <row r="64" spans="1:13" ht="17.25" thickBot="1" x14ac:dyDescent="0.35">
      <c r="A64" s="86"/>
      <c r="B64" s="26" t="s">
        <v>80</v>
      </c>
      <c r="C64" s="26"/>
      <c r="D64" s="27"/>
      <c r="E64" s="9">
        <f>AVERAGE(E60:E63)</f>
        <v>0.19851832048184867</v>
      </c>
      <c r="F64" s="10">
        <f t="shared" ref="F64:M64" si="14">AVERAGE(F60:F63)</f>
        <v>0.27317557492802447</v>
      </c>
      <c r="G64" s="29">
        <f t="shared" si="14"/>
        <v>0.24</v>
      </c>
      <c r="H64" s="9">
        <f t="shared" si="14"/>
        <v>0.24629787303467249</v>
      </c>
      <c r="I64" s="10">
        <f t="shared" si="14"/>
        <v>0.25267392393790156</v>
      </c>
      <c r="J64" s="29">
        <f t="shared" si="14"/>
        <v>0.28750000000000003</v>
      </c>
      <c r="K64" s="9">
        <f t="shared" si="14"/>
        <v>0.36893153676554935</v>
      </c>
      <c r="L64" s="10">
        <f t="shared" si="14"/>
        <v>0.44945378351788456</v>
      </c>
      <c r="M64" s="29">
        <f t="shared" si="14"/>
        <v>0.4</v>
      </c>
    </row>
    <row r="65" spans="1:14" ht="17.25" thickBot="1" x14ac:dyDescent="0.35">
      <c r="A65" s="16" t="s">
        <v>145</v>
      </c>
      <c r="B65" s="16"/>
      <c r="C65" s="16"/>
      <c r="D65" s="32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x14ac:dyDescent="0.3">
      <c r="A66" s="87" t="s">
        <v>95</v>
      </c>
      <c r="B66" s="89" t="s">
        <v>74</v>
      </c>
      <c r="C66" s="89" t="s">
        <v>125</v>
      </c>
      <c r="D66" s="91" t="s">
        <v>126</v>
      </c>
      <c r="E66" s="81" t="s">
        <v>88</v>
      </c>
      <c r="F66" s="82"/>
      <c r="G66" s="82"/>
      <c r="H66" s="81" t="s">
        <v>89</v>
      </c>
      <c r="I66" s="82"/>
      <c r="J66" s="82"/>
      <c r="K66" s="81" t="s">
        <v>127</v>
      </c>
      <c r="L66" s="82"/>
      <c r="M66" s="83"/>
      <c r="N66" s="16"/>
    </row>
    <row r="67" spans="1:14" ht="17.25" thickBot="1" x14ac:dyDescent="0.35">
      <c r="A67" s="88"/>
      <c r="B67" s="90"/>
      <c r="C67" s="90"/>
      <c r="D67" s="92"/>
      <c r="E67" s="17" t="s">
        <v>84</v>
      </c>
      <c r="F67" s="18" t="s">
        <v>82</v>
      </c>
      <c r="G67" s="18" t="s">
        <v>86</v>
      </c>
      <c r="H67" s="17" t="s">
        <v>84</v>
      </c>
      <c r="I67" s="18" t="s">
        <v>82</v>
      </c>
      <c r="J67" s="18" t="s">
        <v>86</v>
      </c>
      <c r="K67" s="35" t="s">
        <v>68</v>
      </c>
      <c r="L67" s="36" t="s">
        <v>85</v>
      </c>
      <c r="M67" s="37" t="s">
        <v>87</v>
      </c>
      <c r="N67" s="16"/>
    </row>
    <row r="68" spans="1:14" x14ac:dyDescent="0.3">
      <c r="A68" s="84" t="s">
        <v>81</v>
      </c>
      <c r="B68" s="20" t="s">
        <v>76</v>
      </c>
      <c r="C68" s="20">
        <v>9</v>
      </c>
      <c r="D68" s="21">
        <v>6.5217391304347797E-2</v>
      </c>
      <c r="E68" s="22">
        <v>-3.8199999999999998E-2</v>
      </c>
      <c r="F68" s="23">
        <v>-4.3400000000000001E-2</v>
      </c>
      <c r="G68" s="23">
        <v>-0.1084</v>
      </c>
      <c r="H68" s="22">
        <v>7.0800000000000002E-2</v>
      </c>
      <c r="I68" s="23">
        <v>7.3099999999999998E-2</v>
      </c>
      <c r="J68" s="23">
        <v>7.7299999999999994E-2</v>
      </c>
      <c r="K68" s="22">
        <v>0.1348</v>
      </c>
      <c r="L68" s="23">
        <v>0.12</v>
      </c>
      <c r="M68" s="24">
        <v>0.16009999999999999</v>
      </c>
      <c r="N68" s="16"/>
    </row>
    <row r="69" spans="1:14" x14ac:dyDescent="0.3">
      <c r="A69" s="85"/>
      <c r="B69" s="6" t="s">
        <v>75</v>
      </c>
      <c r="C69" s="6">
        <v>20</v>
      </c>
      <c r="D69" s="25">
        <v>0.14000000000000001</v>
      </c>
      <c r="E69" s="7">
        <v>0.2555</v>
      </c>
      <c r="F69" s="5">
        <v>0.14580000000000001</v>
      </c>
      <c r="G69" s="5">
        <v>0.311</v>
      </c>
      <c r="H69" s="7">
        <v>0.31190000000000001</v>
      </c>
      <c r="I69" s="5">
        <v>0.253</v>
      </c>
      <c r="J69" s="5">
        <v>0.46189999999999998</v>
      </c>
      <c r="K69" s="7">
        <v>0.46139999999999998</v>
      </c>
      <c r="L69" s="5">
        <v>0.44479999999999997</v>
      </c>
      <c r="M69" s="8">
        <v>0.47099999999999997</v>
      </c>
      <c r="N69" s="16"/>
    </row>
    <row r="70" spans="1:14" x14ac:dyDescent="0.3">
      <c r="A70" s="85"/>
      <c r="B70" s="6" t="s">
        <v>77</v>
      </c>
      <c r="C70" s="6">
        <v>4</v>
      </c>
      <c r="D70" s="25">
        <v>0.03</v>
      </c>
      <c r="E70" s="7">
        <v>0.1241</v>
      </c>
      <c r="F70" s="5">
        <v>-2.6700000000000002E-2</v>
      </c>
      <c r="G70" s="5">
        <v>1.32E-2</v>
      </c>
      <c r="H70" s="7">
        <v>8.8599999999999998E-2</v>
      </c>
      <c r="I70" s="5">
        <v>3.8699999999999998E-2</v>
      </c>
      <c r="J70" s="5">
        <v>5.3199999999999997E-2</v>
      </c>
      <c r="K70" s="7">
        <v>0.20960000000000001</v>
      </c>
      <c r="L70" s="5">
        <v>5.3600000000000002E-2</v>
      </c>
      <c r="M70" s="8">
        <v>0.11310000000000001</v>
      </c>
      <c r="N70" s="16"/>
    </row>
    <row r="71" spans="1:14" x14ac:dyDescent="0.3">
      <c r="A71" s="85"/>
      <c r="B71" s="6" t="s">
        <v>78</v>
      </c>
      <c r="C71" s="6">
        <v>26</v>
      </c>
      <c r="D71" s="25">
        <v>0.1884057971014492</v>
      </c>
      <c r="E71" s="7">
        <v>0.56969999999999998</v>
      </c>
      <c r="F71" s="5">
        <v>0.53090000000000004</v>
      </c>
      <c r="G71" s="5">
        <v>0.60909999999999997</v>
      </c>
      <c r="H71" s="7">
        <v>0.59650000000000003</v>
      </c>
      <c r="I71" s="5">
        <v>0.6179</v>
      </c>
      <c r="J71" s="5">
        <v>0.49440000000000001</v>
      </c>
      <c r="K71" s="7">
        <v>0.76429999999999998</v>
      </c>
      <c r="L71" s="5">
        <v>0.68789999999999996</v>
      </c>
      <c r="M71" s="8">
        <v>0.80789999999999995</v>
      </c>
      <c r="N71" s="16"/>
    </row>
    <row r="72" spans="1:14" x14ac:dyDescent="0.3">
      <c r="A72" s="85"/>
      <c r="B72" s="6" t="s">
        <v>79</v>
      </c>
      <c r="C72" s="6">
        <v>7</v>
      </c>
      <c r="D72" s="25">
        <v>5.0724637681159403E-2</v>
      </c>
      <c r="E72" s="7">
        <v>0.11169999999999999</v>
      </c>
      <c r="F72" s="5">
        <v>-4.2000000000000003E-2</v>
      </c>
      <c r="G72" s="5">
        <v>-0.11550000000000001</v>
      </c>
      <c r="H72" s="7">
        <v>0.14599999999999999</v>
      </c>
      <c r="I72" s="5">
        <v>9.4100000000000003E-2</v>
      </c>
      <c r="J72" s="5">
        <v>5.9499999999999997E-2</v>
      </c>
      <c r="K72" s="7">
        <v>0.22989999999999999</v>
      </c>
      <c r="L72" s="5">
        <v>0.126</v>
      </c>
      <c r="M72" s="8">
        <v>5.79E-2</v>
      </c>
      <c r="N72" s="16"/>
    </row>
    <row r="73" spans="1:14" ht="17.25" thickBot="1" x14ac:dyDescent="0.35">
      <c r="A73" s="86"/>
      <c r="B73" s="26" t="s">
        <v>80</v>
      </c>
      <c r="C73" s="26"/>
      <c r="D73" s="27"/>
      <c r="E73" s="50">
        <f>AVERAGE(E69:E72)</f>
        <v>0.26524999999999999</v>
      </c>
      <c r="F73" s="10">
        <f t="shared" ref="F73:M73" si="15">AVERAGE(F69:F72)</f>
        <v>0.152</v>
      </c>
      <c r="G73" s="10">
        <f t="shared" si="15"/>
        <v>0.20444999999999999</v>
      </c>
      <c r="H73" s="50">
        <f t="shared" si="15"/>
        <v>0.28575</v>
      </c>
      <c r="I73" s="10">
        <f t="shared" si="15"/>
        <v>0.25092500000000001</v>
      </c>
      <c r="J73" s="10">
        <f t="shared" si="15"/>
        <v>0.26724999999999999</v>
      </c>
      <c r="K73" s="50">
        <f t="shared" si="15"/>
        <v>0.4163</v>
      </c>
      <c r="L73" s="10">
        <f t="shared" si="15"/>
        <v>0.32807500000000001</v>
      </c>
      <c r="M73" s="10">
        <f t="shared" si="15"/>
        <v>0.36247499999999999</v>
      </c>
      <c r="N73" s="16"/>
    </row>
    <row r="74" spans="1:14" ht="17.25" thickBot="1" x14ac:dyDescent="0.35">
      <c r="A74" s="16" t="s">
        <v>146</v>
      </c>
      <c r="B74" s="16"/>
      <c r="C74" s="16"/>
      <c r="D74" s="32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x14ac:dyDescent="0.3">
      <c r="A75" s="87" t="s">
        <v>95</v>
      </c>
      <c r="B75" s="89" t="s">
        <v>74</v>
      </c>
      <c r="C75" s="89" t="s">
        <v>125</v>
      </c>
      <c r="D75" s="91" t="s">
        <v>126</v>
      </c>
      <c r="E75" s="81" t="s">
        <v>88</v>
      </c>
      <c r="F75" s="82"/>
      <c r="G75" s="82"/>
      <c r="H75" s="81" t="s">
        <v>89</v>
      </c>
      <c r="I75" s="82"/>
      <c r="J75" s="82"/>
      <c r="K75" s="81" t="s">
        <v>127</v>
      </c>
      <c r="L75" s="82"/>
      <c r="M75" s="83"/>
    </row>
    <row r="76" spans="1:14" ht="17.25" thickBot="1" x14ac:dyDescent="0.35">
      <c r="A76" s="88"/>
      <c r="B76" s="90"/>
      <c r="C76" s="90"/>
      <c r="D76" s="92"/>
      <c r="E76" s="17" t="s">
        <v>84</v>
      </c>
      <c r="F76" s="18" t="s">
        <v>82</v>
      </c>
      <c r="G76" s="18" t="s">
        <v>86</v>
      </c>
      <c r="H76" s="17" t="s">
        <v>84</v>
      </c>
      <c r="I76" s="18" t="s">
        <v>82</v>
      </c>
      <c r="J76" s="18" t="s">
        <v>86</v>
      </c>
      <c r="K76" s="35" t="s">
        <v>68</v>
      </c>
      <c r="L76" s="36" t="s">
        <v>85</v>
      </c>
      <c r="M76" s="37" t="s">
        <v>87</v>
      </c>
    </row>
    <row r="77" spans="1:14" x14ac:dyDescent="0.3">
      <c r="A77" s="84" t="s">
        <v>81</v>
      </c>
      <c r="B77" s="20" t="s">
        <v>76</v>
      </c>
      <c r="C77" s="20">
        <v>9</v>
      </c>
      <c r="D77" s="21">
        <v>6.5217391304347797E-2</v>
      </c>
      <c r="E77" s="22">
        <v>-0.01</v>
      </c>
      <c r="F77" s="23">
        <v>-9.1300000000000006E-2</v>
      </c>
      <c r="G77" s="23">
        <v>0</v>
      </c>
      <c r="H77" s="22">
        <v>0.11</v>
      </c>
      <c r="I77" s="23">
        <v>5.7299999999999997E-2</v>
      </c>
      <c r="J77" s="23">
        <v>5.6500000000000002E-2</v>
      </c>
      <c r="K77" s="22">
        <v>0.15</v>
      </c>
      <c r="L77" s="23">
        <v>0.2046</v>
      </c>
      <c r="M77" s="24">
        <v>0.2</v>
      </c>
    </row>
    <row r="78" spans="1:14" x14ac:dyDescent="0.3">
      <c r="A78" s="85"/>
      <c r="B78" s="6" t="s">
        <v>75</v>
      </c>
      <c r="C78" s="6">
        <v>20</v>
      </c>
      <c r="D78" s="25">
        <v>0.14000000000000001</v>
      </c>
      <c r="E78" s="7">
        <v>0.27</v>
      </c>
      <c r="F78" s="5">
        <v>0.2838</v>
      </c>
      <c r="G78" s="5">
        <v>0.35</v>
      </c>
      <c r="H78" s="7">
        <v>0.28999999999999998</v>
      </c>
      <c r="I78" s="5">
        <v>0.3175</v>
      </c>
      <c r="J78" s="5">
        <v>0.39</v>
      </c>
      <c r="K78" s="7">
        <v>0.5</v>
      </c>
      <c r="L78" s="5">
        <v>0.53659999999999997</v>
      </c>
      <c r="M78" s="8">
        <v>0.54</v>
      </c>
    </row>
    <row r="79" spans="1:14" x14ac:dyDescent="0.3">
      <c r="A79" s="85"/>
      <c r="B79" s="6" t="s">
        <v>77</v>
      </c>
      <c r="C79" s="6">
        <v>4</v>
      </c>
      <c r="D79" s="25">
        <v>0.03</v>
      </c>
      <c r="E79" s="7">
        <v>7.0000000000000007E-2</v>
      </c>
      <c r="F79" s="5">
        <v>2.3199999999999998E-2</v>
      </c>
      <c r="G79" s="5">
        <v>0.04</v>
      </c>
      <c r="H79" s="7">
        <v>0.14000000000000001</v>
      </c>
      <c r="I79" s="5">
        <v>4.41E-2</v>
      </c>
      <c r="J79" s="5">
        <v>0.04</v>
      </c>
      <c r="K79" s="7">
        <v>0.15</v>
      </c>
      <c r="L79" s="5">
        <v>0.1226</v>
      </c>
      <c r="M79" s="8">
        <v>9.7299999999999998E-2</v>
      </c>
    </row>
    <row r="80" spans="1:14" x14ac:dyDescent="0.3">
      <c r="A80" s="85"/>
      <c r="B80" s="6" t="s">
        <v>78</v>
      </c>
      <c r="C80" s="6">
        <v>26</v>
      </c>
      <c r="D80" s="25">
        <v>0.1884057971014492</v>
      </c>
      <c r="E80" s="7">
        <v>0.56999999999999995</v>
      </c>
      <c r="F80" s="5">
        <v>0.59840000000000004</v>
      </c>
      <c r="G80" s="5">
        <v>0.5121</v>
      </c>
      <c r="H80" s="7">
        <v>0.56999999999999995</v>
      </c>
      <c r="I80" s="5">
        <v>0.61929999999999996</v>
      </c>
      <c r="J80" s="5">
        <v>0.53</v>
      </c>
      <c r="K80" s="7">
        <v>0.77</v>
      </c>
      <c r="L80" s="5">
        <v>0.78869999999999996</v>
      </c>
      <c r="M80" s="8">
        <v>0.71</v>
      </c>
    </row>
    <row r="81" spans="1:13" x14ac:dyDescent="0.3">
      <c r="A81" s="85"/>
      <c r="B81" s="6" t="s">
        <v>79</v>
      </c>
      <c r="C81" s="6">
        <v>7</v>
      </c>
      <c r="D81" s="25">
        <v>5.0724637681159403E-2</v>
      </c>
      <c r="E81" s="7">
        <v>0.08</v>
      </c>
      <c r="F81" s="5">
        <v>3.6799999999999999E-2</v>
      </c>
      <c r="G81" s="5">
        <v>0.03</v>
      </c>
      <c r="H81" s="7">
        <v>0.17</v>
      </c>
      <c r="I81" s="5">
        <v>7.1300000000000002E-2</v>
      </c>
      <c r="J81" s="5">
        <v>0.1</v>
      </c>
      <c r="K81" s="7">
        <v>0.17</v>
      </c>
      <c r="L81" s="5">
        <v>0.19270000000000001</v>
      </c>
      <c r="M81" s="8">
        <v>0.18</v>
      </c>
    </row>
    <row r="82" spans="1:13" ht="17.25" thickBot="1" x14ac:dyDescent="0.35">
      <c r="A82" s="86"/>
      <c r="B82" s="26" t="s">
        <v>80</v>
      </c>
      <c r="C82" s="26"/>
      <c r="D82" s="27"/>
      <c r="E82" s="50">
        <f>AVERAGE(E78:E81)</f>
        <v>0.24749999999999997</v>
      </c>
      <c r="F82" s="10">
        <f t="shared" ref="F82:M82" si="16">AVERAGE(F78:F81)</f>
        <v>0.23554999999999998</v>
      </c>
      <c r="G82" s="10">
        <f t="shared" si="16"/>
        <v>0.23302499999999998</v>
      </c>
      <c r="H82" s="50">
        <f t="shared" si="16"/>
        <v>0.29249999999999998</v>
      </c>
      <c r="I82" s="10">
        <f t="shared" si="16"/>
        <v>0.26305000000000001</v>
      </c>
      <c r="J82" s="10">
        <f t="shared" si="16"/>
        <v>0.26500000000000001</v>
      </c>
      <c r="K82" s="9">
        <f t="shared" si="16"/>
        <v>0.39749999999999996</v>
      </c>
      <c r="L82" s="29">
        <f t="shared" si="16"/>
        <v>0.41015000000000001</v>
      </c>
      <c r="M82" s="10">
        <f t="shared" si="16"/>
        <v>0.38182499999999997</v>
      </c>
    </row>
  </sheetData>
  <mergeCells count="46">
    <mergeCell ref="K66:M66"/>
    <mergeCell ref="A68:A73"/>
    <mergeCell ref="A75:A76"/>
    <mergeCell ref="B75:B76"/>
    <mergeCell ref="C75:C76"/>
    <mergeCell ref="D75:D76"/>
    <mergeCell ref="E75:G75"/>
    <mergeCell ref="H75:J75"/>
    <mergeCell ref="K75:M75"/>
    <mergeCell ref="C66:C67"/>
    <mergeCell ref="D66:D67"/>
    <mergeCell ref="E66:G66"/>
    <mergeCell ref="H66:J66"/>
    <mergeCell ref="B66:B67"/>
    <mergeCell ref="A77:A82"/>
    <mergeCell ref="A47:A52"/>
    <mergeCell ref="A53:A58"/>
    <mergeCell ref="A59:A64"/>
    <mergeCell ref="A66:A67"/>
    <mergeCell ref="K24:M24"/>
    <mergeCell ref="A26:A31"/>
    <mergeCell ref="A32:A37"/>
    <mergeCell ref="A38:A43"/>
    <mergeCell ref="A45:A46"/>
    <mergeCell ref="B45:B46"/>
    <mergeCell ref="C45:C46"/>
    <mergeCell ref="D45:D46"/>
    <mergeCell ref="E45:G45"/>
    <mergeCell ref="H45:J45"/>
    <mergeCell ref="K45:M45"/>
    <mergeCell ref="O3:S3"/>
    <mergeCell ref="A5:A10"/>
    <mergeCell ref="A11:A16"/>
    <mergeCell ref="A17:A22"/>
    <mergeCell ref="A24:A25"/>
    <mergeCell ref="B24:B25"/>
    <mergeCell ref="C24:C25"/>
    <mergeCell ref="D24:D25"/>
    <mergeCell ref="E24:G24"/>
    <mergeCell ref="H24:J24"/>
    <mergeCell ref="A3:A4"/>
    <mergeCell ref="B3:B4"/>
    <mergeCell ref="C3:C4"/>
    <mergeCell ref="D3:D4"/>
    <mergeCell ref="E3:I3"/>
    <mergeCell ref="J3:N3"/>
  </mergeCells>
  <phoneticPr fontId="1" type="noConversion"/>
  <conditionalFormatting sqref="F31:G31">
    <cfRule type="expression" dxfId="39" priority="18">
      <formula>AND($E31&lt;&gt;"",F31&lt;$E31)</formula>
    </cfRule>
  </conditionalFormatting>
  <conditionalFormatting sqref="F37:G37">
    <cfRule type="expression" dxfId="38" priority="13">
      <formula>AND($E37&lt;&gt;"",F37&lt;$E37)</formula>
    </cfRule>
  </conditionalFormatting>
  <conditionalFormatting sqref="F52:G52">
    <cfRule type="expression" dxfId="37" priority="9">
      <formula>AND($E52&lt;&gt;"",F52&lt;$E52)</formula>
    </cfRule>
  </conditionalFormatting>
  <conditionalFormatting sqref="F58:G58">
    <cfRule type="expression" dxfId="36" priority="7">
      <formula>AND($E58&lt;&gt;"",F58&lt;$E58)</formula>
    </cfRule>
  </conditionalFormatting>
  <conditionalFormatting sqref="F64:G64">
    <cfRule type="expression" dxfId="35" priority="5">
      <formula>AND($E64&lt;&gt;"",F64&lt;$E64)</formula>
    </cfRule>
  </conditionalFormatting>
  <conditionalFormatting sqref="F73:G73">
    <cfRule type="expression" dxfId="34" priority="3">
      <formula>AND($E73&lt;&gt;"",F73&lt;$E73)</formula>
    </cfRule>
  </conditionalFormatting>
  <conditionalFormatting sqref="F82:G82">
    <cfRule type="expression" dxfId="33" priority="1">
      <formula>AND($E82&lt;&gt;"",F82&lt;$E82)</formula>
    </cfRule>
  </conditionalFormatting>
  <conditionalFormatting sqref="F43:J43">
    <cfRule type="expression" dxfId="32" priority="11">
      <formula>AND($E43&lt;&gt;"",F43&lt;$E43)</formula>
    </cfRule>
  </conditionalFormatting>
  <conditionalFormatting sqref="H31:J42">
    <cfRule type="expression" dxfId="31" priority="15">
      <formula>AND($E31&lt;&gt;"",H31&lt;$E31)</formula>
    </cfRule>
  </conditionalFormatting>
  <conditionalFormatting sqref="H47:J64">
    <cfRule type="expression" dxfId="30" priority="6">
      <formula>AND($E47&lt;&gt;"",H47&lt;$E47)</formula>
    </cfRule>
  </conditionalFormatting>
  <conditionalFormatting sqref="H68:J73">
    <cfRule type="expression" dxfId="29" priority="4">
      <formula>AND($E68&lt;&gt;"",H68&lt;$E68)</formula>
    </cfRule>
  </conditionalFormatting>
  <conditionalFormatting sqref="H77:J82">
    <cfRule type="expression" dxfId="28" priority="2">
      <formula>AND($E77&lt;&gt;"",H77&lt;$E77)</formula>
    </cfRule>
  </conditionalFormatting>
  <conditionalFormatting sqref="I26:J30">
    <cfRule type="expression" dxfId="27" priority="19">
      <formula>AND($E26&lt;&gt;"",I26&lt;$E26)</formula>
    </cfRule>
  </conditionalFormatting>
  <conditionalFormatting sqref="J59:J63">
    <cfRule type="expression" dxfId="26" priority="16">
      <formula>AND($E49&lt;&gt;"",J59&lt;$E49)</formula>
    </cfRule>
  </conditionalFormatting>
  <conditionalFormatting sqref="J5:N9 J11:N15 J17:N21">
    <cfRule type="expression" dxfId="25" priority="20">
      <formula>AND($E5&lt;&gt;"",J5&lt;$E5)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8C2B-52AC-4F8B-B0B8-4A3A16344E12}">
  <dimension ref="B2:AA167"/>
  <sheetViews>
    <sheetView topLeftCell="A156" zoomScale="132" zoomScaleNormal="100" workbookViewId="0">
      <selection activeCell="B170" sqref="B170"/>
    </sheetView>
  </sheetViews>
  <sheetFormatPr defaultColWidth="8.875" defaultRowHeight="16.5" x14ac:dyDescent="0.3"/>
  <cols>
    <col min="1" max="1" width="3" customWidth="1"/>
    <col min="2" max="2" width="14.125" customWidth="1"/>
    <col min="3" max="3" width="15.5" customWidth="1"/>
    <col min="4" max="21" width="9.125" customWidth="1"/>
  </cols>
  <sheetData>
    <row r="2" spans="2:3" x14ac:dyDescent="0.3">
      <c r="B2" s="2" t="s">
        <v>0</v>
      </c>
    </row>
    <row r="3" spans="2:3" x14ac:dyDescent="0.3">
      <c r="B3" t="s">
        <v>1</v>
      </c>
    </row>
    <row r="4" spans="2:3" x14ac:dyDescent="0.3">
      <c r="B4" s="4" t="s">
        <v>104</v>
      </c>
    </row>
    <row r="5" spans="2:3" x14ac:dyDescent="0.3">
      <c r="B5" s="4" t="s">
        <v>105</v>
      </c>
    </row>
    <row r="6" spans="2:3" x14ac:dyDescent="0.3">
      <c r="B6" s="4" t="s">
        <v>2</v>
      </c>
    </row>
    <row r="7" spans="2:3" x14ac:dyDescent="0.3">
      <c r="B7" s="4" t="s">
        <v>3</v>
      </c>
    </row>
    <row r="8" spans="2:3" x14ac:dyDescent="0.3">
      <c r="B8" s="4" t="s">
        <v>4</v>
      </c>
    </row>
    <row r="9" spans="2:3" x14ac:dyDescent="0.3">
      <c r="B9" s="4" t="s">
        <v>5</v>
      </c>
    </row>
    <row r="11" spans="2:3" x14ac:dyDescent="0.3">
      <c r="B11" s="2" t="s">
        <v>6</v>
      </c>
    </row>
    <row r="12" spans="2:3" x14ac:dyDescent="0.3">
      <c r="B12" s="13" t="s">
        <v>103</v>
      </c>
    </row>
    <row r="13" spans="2:3" x14ac:dyDescent="0.3">
      <c r="B13" s="15" t="s">
        <v>124</v>
      </c>
    </row>
    <row r="14" spans="2:3" x14ac:dyDescent="0.3">
      <c r="B14" s="2"/>
    </row>
    <row r="15" spans="2:3" x14ac:dyDescent="0.3">
      <c r="B15" s="1" t="s">
        <v>7</v>
      </c>
      <c r="C15" s="1" t="s">
        <v>8</v>
      </c>
    </row>
    <row r="16" spans="2:3" x14ac:dyDescent="0.3">
      <c r="B16" s="1" t="s">
        <v>9</v>
      </c>
      <c r="C16" s="1" t="s">
        <v>10</v>
      </c>
    </row>
    <row r="17" spans="2:12" x14ac:dyDescent="0.3">
      <c r="B17" s="1" t="s">
        <v>11</v>
      </c>
      <c r="C17" s="1" t="s">
        <v>12</v>
      </c>
      <c r="D17" s="4" t="s">
        <v>106</v>
      </c>
    </row>
    <row r="20" spans="2:12" x14ac:dyDescent="0.3">
      <c r="B20" s="2" t="s">
        <v>13</v>
      </c>
      <c r="I20" t="s">
        <v>14</v>
      </c>
      <c r="L20" s="2" t="s">
        <v>15</v>
      </c>
    </row>
    <row r="21" spans="2:12" x14ac:dyDescent="0.3"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I21" s="1" t="s">
        <v>22</v>
      </c>
      <c r="J21" s="1" t="s">
        <v>23</v>
      </c>
      <c r="L21" t="s">
        <v>24</v>
      </c>
    </row>
    <row r="22" spans="2:12" x14ac:dyDescent="0.3">
      <c r="B22" s="1" t="s">
        <v>25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30</v>
      </c>
      <c r="I22" s="1">
        <v>21</v>
      </c>
      <c r="J22" s="1">
        <v>119</v>
      </c>
      <c r="L22" t="s">
        <v>31</v>
      </c>
    </row>
    <row r="23" spans="2:12" x14ac:dyDescent="0.3"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I23" s="1">
        <v>9</v>
      </c>
      <c r="J23" s="1">
        <v>131</v>
      </c>
    </row>
    <row r="24" spans="2:12" x14ac:dyDescent="0.3">
      <c r="B24" s="1" t="s">
        <v>38</v>
      </c>
      <c r="C24" s="1" t="s">
        <v>39</v>
      </c>
      <c r="D24" s="1" t="s">
        <v>40</v>
      </c>
      <c r="E24" s="1" t="s">
        <v>41</v>
      </c>
      <c r="F24" s="1" t="s">
        <v>42</v>
      </c>
      <c r="G24" s="1" t="s">
        <v>43</v>
      </c>
      <c r="I24" s="1">
        <v>4</v>
      </c>
      <c r="J24" s="1">
        <v>136</v>
      </c>
      <c r="L24" t="s">
        <v>44</v>
      </c>
    </row>
    <row r="25" spans="2:12" x14ac:dyDescent="0.3">
      <c r="B25" s="1" t="s">
        <v>45</v>
      </c>
      <c r="C25" s="1" t="s">
        <v>46</v>
      </c>
      <c r="D25" s="1" t="s">
        <v>47</v>
      </c>
      <c r="E25" s="1" t="s">
        <v>48</v>
      </c>
      <c r="F25" s="1" t="s">
        <v>49</v>
      </c>
      <c r="G25" s="1" t="s">
        <v>50</v>
      </c>
      <c r="I25" s="1">
        <v>26</v>
      </c>
      <c r="J25" s="1">
        <v>114</v>
      </c>
      <c r="L25" t="s">
        <v>51</v>
      </c>
    </row>
    <row r="26" spans="2:12" x14ac:dyDescent="0.3"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30</v>
      </c>
      <c r="I26" s="1">
        <v>7</v>
      </c>
      <c r="J26" s="1">
        <v>133</v>
      </c>
      <c r="L26" t="s">
        <v>57</v>
      </c>
    </row>
    <row r="27" spans="2:12" x14ac:dyDescent="0.3">
      <c r="I27" s="3" t="s">
        <v>58</v>
      </c>
      <c r="L27" t="s">
        <v>59</v>
      </c>
    </row>
    <row r="28" spans="2:12" x14ac:dyDescent="0.3">
      <c r="B28" s="2" t="s">
        <v>21</v>
      </c>
    </row>
    <row r="29" spans="2:12" x14ac:dyDescent="0.3">
      <c r="B29" t="s">
        <v>60</v>
      </c>
    </row>
    <row r="30" spans="2:12" x14ac:dyDescent="0.3">
      <c r="B30" t="s">
        <v>61</v>
      </c>
    </row>
    <row r="31" spans="2:12" x14ac:dyDescent="0.3">
      <c r="B31" t="s">
        <v>62</v>
      </c>
    </row>
    <row r="33" spans="2:14" x14ac:dyDescent="0.3">
      <c r="B33" s="2" t="s">
        <v>63</v>
      </c>
    </row>
    <row r="34" spans="2:14" x14ac:dyDescent="0.3">
      <c r="B34" s="2"/>
      <c r="I34" t="s">
        <v>129</v>
      </c>
      <c r="J34" t="s">
        <v>131</v>
      </c>
      <c r="K34" t="s">
        <v>132</v>
      </c>
      <c r="L34" t="s">
        <v>133</v>
      </c>
      <c r="M34" t="s">
        <v>134</v>
      </c>
    </row>
    <row r="35" spans="2:14" x14ac:dyDescent="0.3">
      <c r="B35" s="14" t="s">
        <v>143</v>
      </c>
      <c r="I35" t="s">
        <v>130</v>
      </c>
      <c r="J35" t="s">
        <v>65</v>
      </c>
      <c r="K35" t="s">
        <v>66</v>
      </c>
      <c r="L35" t="s">
        <v>66</v>
      </c>
      <c r="M35" t="s">
        <v>66</v>
      </c>
    </row>
    <row r="36" spans="2:14" x14ac:dyDescent="0.3">
      <c r="B36" s="14" t="s">
        <v>141</v>
      </c>
      <c r="I36" t="s">
        <v>85</v>
      </c>
      <c r="J36" t="s">
        <v>65</v>
      </c>
      <c r="K36" t="s">
        <v>65</v>
      </c>
      <c r="L36" t="s">
        <v>66</v>
      </c>
      <c r="M36" t="s">
        <v>66</v>
      </c>
    </row>
    <row r="37" spans="2:14" x14ac:dyDescent="0.3">
      <c r="B37" s="14" t="s">
        <v>142</v>
      </c>
      <c r="I37" t="s">
        <v>68</v>
      </c>
      <c r="J37" t="s">
        <v>65</v>
      </c>
      <c r="K37" t="s">
        <v>66</v>
      </c>
      <c r="L37" t="s">
        <v>65</v>
      </c>
      <c r="M37" t="s">
        <v>66</v>
      </c>
      <c r="N37" t="s">
        <v>69</v>
      </c>
    </row>
    <row r="38" spans="2:14" x14ac:dyDescent="0.3">
      <c r="I38" t="s">
        <v>64</v>
      </c>
      <c r="J38" t="s">
        <v>65</v>
      </c>
      <c r="K38" t="s">
        <v>65</v>
      </c>
      <c r="L38" t="s">
        <v>65</v>
      </c>
      <c r="M38" t="s">
        <v>66</v>
      </c>
      <c r="N38" t="s">
        <v>67</v>
      </c>
    </row>
    <row r="39" spans="2:14" x14ac:dyDescent="0.3">
      <c r="B39" s="2" t="s">
        <v>139</v>
      </c>
    </row>
    <row r="42" spans="2:14" x14ac:dyDescent="0.3">
      <c r="B42" s="2" t="s">
        <v>73</v>
      </c>
    </row>
    <row r="43" spans="2:14" x14ac:dyDescent="0.3">
      <c r="B43" s="15" t="s">
        <v>123</v>
      </c>
    </row>
    <row r="44" spans="2:14" x14ac:dyDescent="0.3">
      <c r="B44" s="4" t="s">
        <v>98</v>
      </c>
    </row>
    <row r="45" spans="2:14" x14ac:dyDescent="0.3">
      <c r="B45" s="4" t="s">
        <v>99</v>
      </c>
    </row>
    <row r="46" spans="2:14" x14ac:dyDescent="0.3">
      <c r="B46" s="4" t="s">
        <v>102</v>
      </c>
    </row>
    <row r="47" spans="2:14" x14ac:dyDescent="0.3">
      <c r="B47" s="4" t="s">
        <v>100</v>
      </c>
    </row>
    <row r="48" spans="2:14" x14ac:dyDescent="0.3">
      <c r="B48" s="4" t="s">
        <v>101</v>
      </c>
    </row>
    <row r="50" spans="2:27" x14ac:dyDescent="0.3">
      <c r="B50" s="2" t="s">
        <v>107</v>
      </c>
    </row>
    <row r="51" spans="2:27" x14ac:dyDescent="0.3">
      <c r="B51" t="s">
        <v>109</v>
      </c>
    </row>
    <row r="52" spans="2:27" x14ac:dyDescent="0.3">
      <c r="B52" t="s">
        <v>110</v>
      </c>
      <c r="K52" t="s">
        <v>140</v>
      </c>
    </row>
    <row r="53" spans="2:27" x14ac:dyDescent="0.3">
      <c r="B53" s="1"/>
      <c r="C53" s="1" t="s">
        <v>108</v>
      </c>
      <c r="D53" s="1" t="s">
        <v>111</v>
      </c>
    </row>
    <row r="54" spans="2:27" x14ac:dyDescent="0.3">
      <c r="B54" s="1" t="s">
        <v>114</v>
      </c>
      <c r="C54" s="1" t="s">
        <v>112</v>
      </c>
      <c r="D54" s="1" t="s">
        <v>113</v>
      </c>
    </row>
    <row r="55" spans="2:27" x14ac:dyDescent="0.3">
      <c r="B55" s="1" t="s">
        <v>115</v>
      </c>
      <c r="C55" s="1" t="s">
        <v>116</v>
      </c>
      <c r="D55" s="1" t="s">
        <v>117</v>
      </c>
    </row>
    <row r="56" spans="2:27" x14ac:dyDescent="0.3">
      <c r="B56" s="1" t="s">
        <v>118</v>
      </c>
      <c r="C56" s="1" t="s">
        <v>119</v>
      </c>
      <c r="D56" s="1" t="s">
        <v>120</v>
      </c>
    </row>
    <row r="57" spans="2:27" x14ac:dyDescent="0.3">
      <c r="B57" t="s">
        <v>121</v>
      </c>
    </row>
    <row r="58" spans="2:27" x14ac:dyDescent="0.3">
      <c r="B58" t="s">
        <v>122</v>
      </c>
    </row>
    <row r="60" spans="2:27" x14ac:dyDescent="0.3">
      <c r="B60" s="2" t="s">
        <v>70</v>
      </c>
    </row>
    <row r="61" spans="2:27" ht="17.25" thickBot="1" x14ac:dyDescent="0.35">
      <c r="B61" s="16" t="s">
        <v>128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2:27" x14ac:dyDescent="0.3">
      <c r="B62" s="87" t="s">
        <v>95</v>
      </c>
      <c r="C62" s="89" t="s">
        <v>74</v>
      </c>
      <c r="D62" s="89" t="s">
        <v>125</v>
      </c>
      <c r="E62" s="89" t="s">
        <v>126</v>
      </c>
      <c r="F62" s="81" t="s">
        <v>88</v>
      </c>
      <c r="G62" s="82"/>
      <c r="H62" s="82"/>
      <c r="I62" s="82"/>
      <c r="J62" s="82"/>
      <c r="K62" s="81" t="s">
        <v>89</v>
      </c>
      <c r="L62" s="82"/>
      <c r="M62" s="82"/>
      <c r="N62" s="82"/>
      <c r="O62" s="82"/>
      <c r="P62" s="81" t="s">
        <v>127</v>
      </c>
      <c r="Q62" s="82"/>
      <c r="R62" s="82"/>
      <c r="S62" s="82"/>
      <c r="T62" s="83"/>
      <c r="V62" s="33" t="s">
        <v>95</v>
      </c>
      <c r="W62" s="33" t="s">
        <v>90</v>
      </c>
      <c r="X62" s="33" t="s">
        <v>91</v>
      </c>
      <c r="Y62" s="33" t="s">
        <v>92</v>
      </c>
      <c r="Z62" s="33" t="s">
        <v>93</v>
      </c>
      <c r="AA62" s="33" t="s">
        <v>94</v>
      </c>
    </row>
    <row r="63" spans="2:27" ht="17.25" thickBot="1" x14ac:dyDescent="0.35">
      <c r="B63" s="88"/>
      <c r="C63" s="90"/>
      <c r="D63" s="90"/>
      <c r="E63" s="90"/>
      <c r="F63" s="17" t="s">
        <v>90</v>
      </c>
      <c r="G63" s="18" t="s">
        <v>91</v>
      </c>
      <c r="H63" s="18" t="s">
        <v>92</v>
      </c>
      <c r="I63" s="18" t="s">
        <v>93</v>
      </c>
      <c r="J63" s="18" t="s">
        <v>94</v>
      </c>
      <c r="K63" s="17" t="s">
        <v>90</v>
      </c>
      <c r="L63" s="18" t="s">
        <v>91</v>
      </c>
      <c r="M63" s="18" t="s">
        <v>92</v>
      </c>
      <c r="N63" s="18" t="s">
        <v>93</v>
      </c>
      <c r="O63" s="18" t="s">
        <v>94</v>
      </c>
      <c r="P63" s="17" t="s">
        <v>90</v>
      </c>
      <c r="Q63" s="18" t="s">
        <v>91</v>
      </c>
      <c r="R63" s="18" t="s">
        <v>92</v>
      </c>
      <c r="S63" s="18" t="s">
        <v>93</v>
      </c>
      <c r="T63" s="19" t="s">
        <v>94</v>
      </c>
      <c r="V63" s="34" t="s">
        <v>71</v>
      </c>
      <c r="W63" s="34" t="s">
        <v>96</v>
      </c>
      <c r="X63" s="34" t="s">
        <v>96</v>
      </c>
      <c r="Y63" s="34" t="s">
        <v>96</v>
      </c>
      <c r="Z63" s="34" t="s">
        <v>96</v>
      </c>
      <c r="AA63" s="34" t="s">
        <v>96</v>
      </c>
    </row>
    <row r="64" spans="2:27" ht="16.5" customHeight="1" x14ac:dyDescent="0.3">
      <c r="B64" s="84" t="s">
        <v>71</v>
      </c>
      <c r="C64" s="20" t="s">
        <v>76</v>
      </c>
      <c r="D64" s="20">
        <v>9</v>
      </c>
      <c r="E64" s="21">
        <v>6.5217391304347797E-2</v>
      </c>
      <c r="F64" s="22">
        <v>-0.11561046044644829</v>
      </c>
      <c r="G64" s="23">
        <v>-1.9903889858714999E-3</v>
      </c>
      <c r="H64" s="23">
        <v>-8.2215456386365501E-2</v>
      </c>
      <c r="I64" s="23">
        <v>2.3245517689301699E-2</v>
      </c>
      <c r="J64" s="23">
        <v>0.1092327908116477</v>
      </c>
      <c r="K64" s="22">
        <v>6.1493256117704301E-2</v>
      </c>
      <c r="L64" s="23">
        <v>7.9390186149180503E-2</v>
      </c>
      <c r="M64" s="23">
        <v>7.0087324978282003E-2</v>
      </c>
      <c r="N64" s="23">
        <v>9.4839487797914596E-2</v>
      </c>
      <c r="O64" s="23">
        <v>0.11746651848616051</v>
      </c>
      <c r="P64" s="22">
        <v>0.18514024295432011</v>
      </c>
      <c r="Q64" s="23">
        <v>0.1591805636651048</v>
      </c>
      <c r="R64" s="23">
        <v>0.2180740536907467</v>
      </c>
      <c r="S64" s="23">
        <v>0.2222115947392192</v>
      </c>
      <c r="T64" s="24">
        <v>0.27722369179192641</v>
      </c>
      <c r="V64" s="34" t="s">
        <v>72</v>
      </c>
      <c r="W64" s="34" t="s">
        <v>96</v>
      </c>
      <c r="X64" s="34" t="s">
        <v>96</v>
      </c>
      <c r="Y64" s="34" t="s">
        <v>96</v>
      </c>
      <c r="Z64" s="34" t="s">
        <v>97</v>
      </c>
      <c r="AA64" s="34" t="s">
        <v>97</v>
      </c>
    </row>
    <row r="65" spans="2:27" x14ac:dyDescent="0.3">
      <c r="B65" s="85"/>
      <c r="C65" s="6" t="s">
        <v>75</v>
      </c>
      <c r="D65" s="6">
        <v>20</v>
      </c>
      <c r="E65" s="25">
        <v>0.14000000000000001</v>
      </c>
      <c r="F65" s="7">
        <v>0.12510789805713149</v>
      </c>
      <c r="G65" s="5">
        <v>0.16507892942472979</v>
      </c>
      <c r="H65" s="5">
        <v>0.15984085468610229</v>
      </c>
      <c r="I65" s="5">
        <v>0.17721740584828249</v>
      </c>
      <c r="J65" s="5">
        <v>0.11842649963244629</v>
      </c>
      <c r="K65" s="7">
        <v>0.30912546109402489</v>
      </c>
      <c r="L65" s="5">
        <v>0.285276459048599</v>
      </c>
      <c r="M65" s="5">
        <v>0.2975106946930835</v>
      </c>
      <c r="N65" s="5">
        <v>0.29546039774942928</v>
      </c>
      <c r="O65" s="5">
        <v>0.27531159895460811</v>
      </c>
      <c r="P65" s="7">
        <v>0.26945282383855279</v>
      </c>
      <c r="Q65" s="5">
        <v>0.33463071909092779</v>
      </c>
      <c r="R65" s="5">
        <v>0.291958547343527</v>
      </c>
      <c r="S65" s="5">
        <v>0.40671578667545039</v>
      </c>
      <c r="T65" s="8">
        <v>0.37723278120566922</v>
      </c>
      <c r="V65" s="34" t="s">
        <v>81</v>
      </c>
      <c r="W65" s="34" t="s">
        <v>83</v>
      </c>
      <c r="X65" s="34" t="s">
        <v>96</v>
      </c>
      <c r="Y65" s="34" t="s">
        <v>96</v>
      </c>
      <c r="Z65" s="34" t="s">
        <v>97</v>
      </c>
      <c r="AA65" s="34" t="s">
        <v>97</v>
      </c>
    </row>
    <row r="66" spans="2:27" x14ac:dyDescent="0.3">
      <c r="B66" s="85"/>
      <c r="C66" s="6" t="s">
        <v>77</v>
      </c>
      <c r="D66" s="6">
        <v>4</v>
      </c>
      <c r="E66" s="25">
        <v>0.03</v>
      </c>
      <c r="F66" s="7">
        <v>3.3545319066702099E-2</v>
      </c>
      <c r="G66" s="5">
        <v>-2.02642681193109E-2</v>
      </c>
      <c r="H66" s="5">
        <v>1.8531783332697699E-2</v>
      </c>
      <c r="I66" s="5">
        <v>0.18907876269353319</v>
      </c>
      <c r="J66" s="5">
        <v>0.15110531633939761</v>
      </c>
      <c r="K66" s="7">
        <v>4.38702495407804E-2</v>
      </c>
      <c r="L66" s="5">
        <v>3.2770811969977602E-2</v>
      </c>
      <c r="M66" s="5">
        <v>3.3856556545974803E-2</v>
      </c>
      <c r="N66" s="5">
        <v>0.2413827732742064</v>
      </c>
      <c r="O66" s="5">
        <v>0.12146046354186769</v>
      </c>
      <c r="P66" s="7">
        <v>0.1301802505758452</v>
      </c>
      <c r="Q66" s="5">
        <v>0.1004903371797322</v>
      </c>
      <c r="R66" s="5">
        <v>0.1180864987717636</v>
      </c>
      <c r="S66" s="5">
        <v>0.27017966928132281</v>
      </c>
      <c r="T66" s="8">
        <v>0.23521480476804829</v>
      </c>
    </row>
    <row r="67" spans="2:27" x14ac:dyDescent="0.3">
      <c r="B67" s="85"/>
      <c r="C67" s="6" t="s">
        <v>78</v>
      </c>
      <c r="D67" s="6">
        <v>26</v>
      </c>
      <c r="E67" s="25">
        <v>0.1884057971014492</v>
      </c>
      <c r="F67" s="7">
        <v>0.4522352105526421</v>
      </c>
      <c r="G67" s="5">
        <v>0.45998774332623349</v>
      </c>
      <c r="H67" s="5">
        <v>0.46218151498355031</v>
      </c>
      <c r="I67" s="5">
        <v>0.41792078506229441</v>
      </c>
      <c r="J67" s="5">
        <v>0.47334207973959852</v>
      </c>
      <c r="K67" s="7">
        <v>0.59791791174077291</v>
      </c>
      <c r="L67" s="5">
        <v>0.57107802321145273</v>
      </c>
      <c r="M67" s="5">
        <v>0.56936985241935323</v>
      </c>
      <c r="N67" s="5">
        <v>0.54890358888974022</v>
      </c>
      <c r="O67" s="5">
        <v>0.59006765605614675</v>
      </c>
      <c r="P67" s="7">
        <v>0.56371430843871795</v>
      </c>
      <c r="Q67" s="5">
        <v>0.61351980156378105</v>
      </c>
      <c r="R67" s="5">
        <v>0.63249038594815266</v>
      </c>
      <c r="S67" s="5">
        <v>0.62652937456968805</v>
      </c>
      <c r="T67" s="8">
        <v>0.68006909052999176</v>
      </c>
    </row>
    <row r="68" spans="2:27" x14ac:dyDescent="0.3">
      <c r="B68" s="85"/>
      <c r="C68" s="6" t="s">
        <v>79</v>
      </c>
      <c r="D68" s="6">
        <v>7</v>
      </c>
      <c r="E68" s="25">
        <v>5.0724637681159403E-2</v>
      </c>
      <c r="F68" s="12">
        <v>4.9277698139988099E-2</v>
      </c>
      <c r="G68" s="5">
        <v>-4.1130405482174198E-2</v>
      </c>
      <c r="H68" s="5">
        <v>-3.5367223189489198E-2</v>
      </c>
      <c r="I68" s="5">
        <v>0.1042255561515352</v>
      </c>
      <c r="J68" s="5">
        <v>0.1226249870245965</v>
      </c>
      <c r="K68" s="7">
        <v>5.7821582910681499E-2</v>
      </c>
      <c r="L68" s="5">
        <v>4.6661294069645101E-2</v>
      </c>
      <c r="M68" s="5">
        <v>5.0353837524076801E-2</v>
      </c>
      <c r="N68" s="5">
        <v>8.4444115484473503E-2</v>
      </c>
      <c r="O68" s="5">
        <v>0.11805456635718239</v>
      </c>
      <c r="P68" s="7">
        <v>0.21691573897546851</v>
      </c>
      <c r="Q68" s="5">
        <v>0.1552610609214225</v>
      </c>
      <c r="R68" s="5">
        <v>0.18967535158712009</v>
      </c>
      <c r="S68" s="5">
        <v>0.25832777873522439</v>
      </c>
      <c r="T68" s="8">
        <v>0.27793144336080261</v>
      </c>
    </row>
    <row r="69" spans="2:27" ht="17.25" thickBot="1" x14ac:dyDescent="0.35">
      <c r="B69" s="86"/>
      <c r="C69" s="26" t="s">
        <v>80</v>
      </c>
      <c r="D69" s="26"/>
      <c r="E69" s="27"/>
      <c r="F69" s="28">
        <f>AVERAGE(F65:F68)</f>
        <v>0.16504153145411593</v>
      </c>
      <c r="G69" s="10">
        <f t="shared" ref="G69:J69" si="0">AVERAGE(G65:G68)</f>
        <v>0.14091799978736955</v>
      </c>
      <c r="H69" s="10">
        <f t="shared" si="0"/>
        <v>0.15129673245321529</v>
      </c>
      <c r="I69" s="10">
        <f t="shared" si="0"/>
        <v>0.22211062743891133</v>
      </c>
      <c r="J69" s="29">
        <f t="shared" si="0"/>
        <v>0.21637472068400973</v>
      </c>
      <c r="K69" s="28">
        <f>AVERAGE(K65:K68)</f>
        <v>0.25218380132156493</v>
      </c>
      <c r="L69" s="10">
        <f t="shared" ref="L69" si="1">AVERAGE(L65:L68)</f>
        <v>0.23394664707491863</v>
      </c>
      <c r="M69" s="10">
        <f t="shared" ref="M69" si="2">AVERAGE(M65:M68)</f>
        <v>0.2377727352956221</v>
      </c>
      <c r="N69" s="29">
        <f t="shared" ref="N69" si="3">AVERAGE(N65:N68)</f>
        <v>0.29254771884946235</v>
      </c>
      <c r="O69" s="10">
        <f t="shared" ref="O69" si="4">AVERAGE(O65:O68)</f>
        <v>0.27622357122745123</v>
      </c>
      <c r="P69" s="28">
        <f>AVERAGE(P65:P68)</f>
        <v>0.2950657804571461</v>
      </c>
      <c r="Q69" s="10">
        <f t="shared" ref="Q69" si="5">AVERAGE(Q65:Q68)</f>
        <v>0.30097547968896587</v>
      </c>
      <c r="R69" s="10">
        <f t="shared" ref="R69" si="6">AVERAGE(R65:R68)</f>
        <v>0.30805269591264084</v>
      </c>
      <c r="S69" s="10">
        <f t="shared" ref="S69" si="7">AVERAGE(S65:S68)</f>
        <v>0.39043815231542145</v>
      </c>
      <c r="T69" s="29">
        <f t="shared" ref="T69" si="8">AVERAGE(T65:T68)</f>
        <v>0.39261202996612798</v>
      </c>
    </row>
    <row r="70" spans="2:27" x14ac:dyDescent="0.3">
      <c r="B70" s="84" t="s">
        <v>72</v>
      </c>
      <c r="C70" s="20" t="s">
        <v>76</v>
      </c>
      <c r="D70" s="20">
        <v>9</v>
      </c>
      <c r="E70" s="21">
        <v>6.5217391304347797E-2</v>
      </c>
      <c r="F70" s="22">
        <v>7.5404555751059393E-2</v>
      </c>
      <c r="G70" s="23">
        <v>0.14152150803996269</v>
      </c>
      <c r="H70" s="23">
        <v>0.24853563166298351</v>
      </c>
      <c r="I70" s="23">
        <v>0.20785484111053229</v>
      </c>
      <c r="J70" s="23">
        <v>0.1109327761023733</v>
      </c>
      <c r="K70" s="22">
        <v>0.1031835143394912</v>
      </c>
      <c r="L70" s="23">
        <v>0.26336867651855422</v>
      </c>
      <c r="M70" s="23">
        <v>0.29836433274089158</v>
      </c>
      <c r="N70" s="23">
        <v>0.2245361690157078</v>
      </c>
      <c r="O70" s="23">
        <v>0.1393031648597492</v>
      </c>
      <c r="P70" s="22">
        <v>0.22410981557586321</v>
      </c>
      <c r="Q70" s="23">
        <v>0.27410089865253218</v>
      </c>
      <c r="R70" s="23">
        <v>0.28338649654439119</v>
      </c>
      <c r="S70" s="23">
        <v>0.27012751249728501</v>
      </c>
      <c r="T70" s="24">
        <v>0.20878281548720021</v>
      </c>
    </row>
    <row r="71" spans="2:27" x14ac:dyDescent="0.3">
      <c r="B71" s="85"/>
      <c r="C71" s="6" t="s">
        <v>75</v>
      </c>
      <c r="D71" s="6">
        <v>20</v>
      </c>
      <c r="E71" s="25">
        <v>0.14000000000000001</v>
      </c>
      <c r="F71" s="7">
        <v>0.39098098625842109</v>
      </c>
      <c r="G71" s="5">
        <v>0.23942559678080311</v>
      </c>
      <c r="H71" s="5">
        <v>0.31271476821187161</v>
      </c>
      <c r="I71" s="5">
        <v>0.28442836934835342</v>
      </c>
      <c r="J71" s="5">
        <v>0.15053237095177721</v>
      </c>
      <c r="K71" s="7">
        <v>0.52102531599926294</v>
      </c>
      <c r="L71" s="5">
        <v>0.36604016742167078</v>
      </c>
      <c r="M71" s="5">
        <v>0.32250783052191712</v>
      </c>
      <c r="N71" s="5">
        <v>0.41313066952130478</v>
      </c>
      <c r="O71" s="5">
        <v>0.27518424895021698</v>
      </c>
      <c r="P71" s="7">
        <v>0.45630622449844421</v>
      </c>
      <c r="Q71" s="5">
        <v>0.45536352020325588</v>
      </c>
      <c r="R71" s="5">
        <v>0.47570618244810081</v>
      </c>
      <c r="S71" s="5">
        <v>0.34693556394024611</v>
      </c>
      <c r="T71" s="8">
        <v>0.30433811408382672</v>
      </c>
    </row>
    <row r="72" spans="2:27" x14ac:dyDescent="0.3">
      <c r="B72" s="85"/>
      <c r="C72" s="6" t="s">
        <v>77</v>
      </c>
      <c r="D72" s="6">
        <v>4</v>
      </c>
      <c r="E72" s="25">
        <v>0.03</v>
      </c>
      <c r="F72" s="7">
        <v>0.10345806856926471</v>
      </c>
      <c r="G72" s="5">
        <v>0.16146928839823069</v>
      </c>
      <c r="H72" s="5">
        <v>0.56878149039763726</v>
      </c>
      <c r="I72" s="5">
        <v>0.18864022936970259</v>
      </c>
      <c r="J72" s="5">
        <v>0.23061452978378821</v>
      </c>
      <c r="K72" s="7">
        <v>0.111006712639729</v>
      </c>
      <c r="L72" s="5">
        <v>0.1250704364970141</v>
      </c>
      <c r="M72" s="5">
        <v>0.47601162454103618</v>
      </c>
      <c r="N72" s="5">
        <v>0.32505339962229068</v>
      </c>
      <c r="O72" s="5">
        <v>0.31477276309942581</v>
      </c>
      <c r="P72" s="7">
        <v>0.15342555994729901</v>
      </c>
      <c r="Q72" s="5">
        <v>0.2439442986402347</v>
      </c>
      <c r="R72" s="5">
        <v>0.58909774436090223</v>
      </c>
      <c r="S72" s="5">
        <v>0.21379118815430331</v>
      </c>
      <c r="T72" s="8">
        <v>0.241669849758085</v>
      </c>
    </row>
    <row r="73" spans="2:27" x14ac:dyDescent="0.3">
      <c r="B73" s="85"/>
      <c r="C73" s="6" t="s">
        <v>78</v>
      </c>
      <c r="D73" s="6">
        <v>26</v>
      </c>
      <c r="E73" s="25">
        <v>0.1884057971014492</v>
      </c>
      <c r="F73" s="7">
        <v>0.59016946908496926</v>
      </c>
      <c r="G73" s="5">
        <v>0.54226443239434807</v>
      </c>
      <c r="H73" s="5">
        <v>0.58680827004765534</v>
      </c>
      <c r="I73" s="5">
        <v>0.52900517694981408</v>
      </c>
      <c r="J73" s="5">
        <v>0.46969522981046091</v>
      </c>
      <c r="K73" s="7">
        <v>0.62860734970024701</v>
      </c>
      <c r="L73" s="5">
        <v>0.71673360065913339</v>
      </c>
      <c r="M73" s="5">
        <v>0.64085879594031814</v>
      </c>
      <c r="N73" s="5">
        <v>0.54247205744464666</v>
      </c>
      <c r="O73" s="5">
        <v>0.45518907042742179</v>
      </c>
      <c r="P73" s="7">
        <v>0.79379910829288514</v>
      </c>
      <c r="Q73" s="5">
        <v>0.69603432453959102</v>
      </c>
      <c r="R73" s="5">
        <v>0.76749946473778374</v>
      </c>
      <c r="S73" s="5">
        <v>0.7263885476373122</v>
      </c>
      <c r="T73" s="8">
        <v>0.67603124939991288</v>
      </c>
    </row>
    <row r="74" spans="2:27" x14ac:dyDescent="0.3">
      <c r="B74" s="85"/>
      <c r="C74" s="6" t="s">
        <v>79</v>
      </c>
      <c r="D74" s="6">
        <v>7</v>
      </c>
      <c r="E74" s="25">
        <v>5.0724637681159403E-2</v>
      </c>
      <c r="F74" s="12">
        <v>3.3888658727545602E-2</v>
      </c>
      <c r="G74" s="5">
        <v>0.19159217175122101</v>
      </c>
      <c r="H74" s="5">
        <v>0.1012875803371948</v>
      </c>
      <c r="I74" s="5">
        <v>0.296065917711547</v>
      </c>
      <c r="J74" s="5">
        <v>0.25697954752914831</v>
      </c>
      <c r="K74" s="7">
        <v>6.25125133880053E-2</v>
      </c>
      <c r="L74" s="5">
        <v>0.20184713690176531</v>
      </c>
      <c r="M74" s="5">
        <v>0.12090752965550269</v>
      </c>
      <c r="N74" s="5">
        <v>0.30685600966439253</v>
      </c>
      <c r="O74" s="5">
        <v>0.3548295623780035</v>
      </c>
      <c r="P74" s="7">
        <v>0.2039629030185057</v>
      </c>
      <c r="Q74" s="5">
        <v>0.30514534833924312</v>
      </c>
      <c r="R74" s="5">
        <v>0.2361402095084609</v>
      </c>
      <c r="S74" s="5">
        <v>0.30879165455778351</v>
      </c>
      <c r="T74" s="8">
        <v>0.31587757001063449</v>
      </c>
    </row>
    <row r="75" spans="2:27" ht="17.25" thickBot="1" x14ac:dyDescent="0.35">
      <c r="B75" s="86"/>
      <c r="C75" s="26" t="s">
        <v>80</v>
      </c>
      <c r="D75" s="26"/>
      <c r="E75" s="27"/>
      <c r="F75" s="28">
        <f>AVERAGE(F71:F74)</f>
        <v>0.27962429566005015</v>
      </c>
      <c r="G75" s="10">
        <f t="shared" ref="G75" si="9">AVERAGE(G71:G74)</f>
        <v>0.28368787233115073</v>
      </c>
      <c r="H75" s="29">
        <f t="shared" ref="H75" si="10">AVERAGE(H71:H74)</f>
        <v>0.39239802724858974</v>
      </c>
      <c r="I75" s="10">
        <f t="shared" ref="I75" si="11">AVERAGE(I71:I74)</f>
        <v>0.32453492334485429</v>
      </c>
      <c r="J75" s="10">
        <f t="shared" ref="J75" si="12">AVERAGE(J71:J74)</f>
        <v>0.27695541951879366</v>
      </c>
      <c r="K75" s="28">
        <f>AVERAGE(K71:K74)</f>
        <v>0.33078797293181106</v>
      </c>
      <c r="L75" s="10">
        <f t="shared" ref="L75" si="13">AVERAGE(L71:L74)</f>
        <v>0.35242283536989594</v>
      </c>
      <c r="M75" s="10">
        <f t="shared" ref="M75" si="14">AVERAGE(M71:M74)</f>
        <v>0.39007144516469355</v>
      </c>
      <c r="N75" s="29">
        <f t="shared" ref="N75" si="15">AVERAGE(N71:N74)</f>
        <v>0.39687803406315869</v>
      </c>
      <c r="O75" s="10">
        <f t="shared" ref="O75" si="16">AVERAGE(O71:O74)</f>
        <v>0.34999391121376705</v>
      </c>
      <c r="P75" s="28">
        <f>AVERAGE(P71:P74)</f>
        <v>0.40187344893928351</v>
      </c>
      <c r="Q75" s="10">
        <f t="shared" ref="Q75" si="17">AVERAGE(Q71:Q74)</f>
        <v>0.42512187293058123</v>
      </c>
      <c r="R75" s="29">
        <f t="shared" ref="R75" si="18">AVERAGE(R71:R74)</f>
        <v>0.5171109002638119</v>
      </c>
      <c r="S75" s="10">
        <f t="shared" ref="S75" si="19">AVERAGE(S71:S74)</f>
        <v>0.39897673857241128</v>
      </c>
      <c r="T75" s="10">
        <f t="shared" ref="T75" si="20">AVERAGE(T71:T74)</f>
        <v>0.38447919581311479</v>
      </c>
    </row>
    <row r="76" spans="2:27" x14ac:dyDescent="0.3">
      <c r="B76" s="84" t="s">
        <v>81</v>
      </c>
      <c r="C76" s="20" t="s">
        <v>76</v>
      </c>
      <c r="D76" s="20">
        <v>9</v>
      </c>
      <c r="E76" s="21">
        <v>6.5217391304347797E-2</v>
      </c>
      <c r="F76" s="22">
        <v>-2.29289593740678E-2</v>
      </c>
      <c r="G76" s="23">
        <v>0.11104297240348029</v>
      </c>
      <c r="H76" s="23">
        <v>0.20816679944749111</v>
      </c>
      <c r="I76" s="23">
        <v>0.14620539933031881</v>
      </c>
      <c r="J76" s="23">
        <v>0.1081797667134011</v>
      </c>
      <c r="K76" s="22">
        <v>8.0466328844669199E-2</v>
      </c>
      <c r="L76" s="23">
        <v>0.22388642099032249</v>
      </c>
      <c r="M76" s="23">
        <v>0.28386696660446481</v>
      </c>
      <c r="N76" s="23">
        <v>0.2903137891903988</v>
      </c>
      <c r="O76" s="23">
        <v>0.1349380025519544</v>
      </c>
      <c r="P76" s="22">
        <v>0.15419838781907741</v>
      </c>
      <c r="Q76" s="23">
        <v>0.2569763569763569</v>
      </c>
      <c r="R76" s="23">
        <v>0.26619362327183083</v>
      </c>
      <c r="S76" s="23">
        <v>0.23560755197787669</v>
      </c>
      <c r="T76" s="24">
        <v>0.2336836588326161</v>
      </c>
    </row>
    <row r="77" spans="2:27" x14ac:dyDescent="0.3">
      <c r="B77" s="85"/>
      <c r="C77" s="6" t="s">
        <v>75</v>
      </c>
      <c r="D77" s="6">
        <v>20</v>
      </c>
      <c r="E77" s="25">
        <v>0.14000000000000001</v>
      </c>
      <c r="F77" s="7">
        <v>0.37489881673411651</v>
      </c>
      <c r="G77" s="5">
        <v>0.25499828429792482</v>
      </c>
      <c r="H77" s="5">
        <v>0.26534498448963351</v>
      </c>
      <c r="I77" s="5">
        <v>0.26365068206527531</v>
      </c>
      <c r="J77" s="5">
        <v>0.114596640197212</v>
      </c>
      <c r="K77" s="7">
        <v>0.4428281980325674</v>
      </c>
      <c r="L77" s="5">
        <v>0.33047091048446359</v>
      </c>
      <c r="M77" s="5">
        <v>0.28956775940810248</v>
      </c>
      <c r="N77" s="5">
        <v>0.3661273080317069</v>
      </c>
      <c r="O77" s="5">
        <v>0.24454188308182781</v>
      </c>
      <c r="P77" s="7">
        <v>0.51875783131231035</v>
      </c>
      <c r="Q77" s="5">
        <v>0.41333698707799421</v>
      </c>
      <c r="R77" s="5">
        <v>0.42605596975478549</v>
      </c>
      <c r="S77" s="5">
        <v>0.29370168482053122</v>
      </c>
      <c r="T77" s="8">
        <v>0.25246203532908379</v>
      </c>
    </row>
    <row r="78" spans="2:27" x14ac:dyDescent="0.3">
      <c r="B78" s="85"/>
      <c r="C78" s="6" t="s">
        <v>77</v>
      </c>
      <c r="D78" s="6">
        <v>4</v>
      </c>
      <c r="E78" s="25">
        <v>0.03</v>
      </c>
      <c r="F78" s="7">
        <v>0.12874780747418349</v>
      </c>
      <c r="G78" s="5">
        <v>0.1002839418749927</v>
      </c>
      <c r="H78" s="5">
        <v>0.59983910377182004</v>
      </c>
      <c r="I78" s="5">
        <v>0.23352612172222539</v>
      </c>
      <c r="J78" s="5">
        <v>0.15956732284347261</v>
      </c>
      <c r="K78" s="7">
        <v>0.11283035173745939</v>
      </c>
      <c r="L78" s="5">
        <v>0.1176701275613196</v>
      </c>
      <c r="M78" s="5">
        <v>0.53659149370519876</v>
      </c>
      <c r="N78" s="5">
        <v>0.32220542968429322</v>
      </c>
      <c r="O78" s="5">
        <v>0.25000162650352181</v>
      </c>
      <c r="P78" s="7">
        <v>0.19913208925900139</v>
      </c>
      <c r="Q78" s="5">
        <v>0.18389577305456389</v>
      </c>
      <c r="R78" s="5">
        <v>0.6292013818329607</v>
      </c>
      <c r="S78" s="5">
        <v>0.23388541198367141</v>
      </c>
      <c r="T78" s="8">
        <v>0.2229615657973866</v>
      </c>
    </row>
    <row r="79" spans="2:27" x14ac:dyDescent="0.3">
      <c r="B79" s="85"/>
      <c r="C79" s="6" t="s">
        <v>78</v>
      </c>
      <c r="D79" s="6">
        <v>26</v>
      </c>
      <c r="E79" s="25">
        <v>0.1884057971014492</v>
      </c>
      <c r="F79" s="7">
        <v>0.65994752501984588</v>
      </c>
      <c r="G79" s="5">
        <v>0.56752175328716459</v>
      </c>
      <c r="H79" s="5">
        <v>0.57332092640077525</v>
      </c>
      <c r="I79" s="5">
        <v>0.54287250276626031</v>
      </c>
      <c r="J79" s="5">
        <v>0.47163897670942651</v>
      </c>
      <c r="K79" s="7">
        <v>0.58843231868482548</v>
      </c>
      <c r="L79" s="5">
        <v>0.71171151379063791</v>
      </c>
      <c r="M79" s="5">
        <v>0.63834223610673113</v>
      </c>
      <c r="N79" s="5">
        <v>0.53750188071166249</v>
      </c>
      <c r="O79" s="5">
        <v>0.47247469691121918</v>
      </c>
      <c r="P79" s="7">
        <v>0.82981745842702936</v>
      </c>
      <c r="Q79" s="5">
        <v>0.7225678177371978</v>
      </c>
      <c r="R79" s="5">
        <v>0.7635614679783036</v>
      </c>
      <c r="S79" s="5">
        <v>0.75422242134607731</v>
      </c>
      <c r="T79" s="8">
        <v>0.66673056374009465</v>
      </c>
    </row>
    <row r="80" spans="2:27" x14ac:dyDescent="0.3">
      <c r="B80" s="85"/>
      <c r="C80" s="6" t="s">
        <v>79</v>
      </c>
      <c r="D80" s="6">
        <v>7</v>
      </c>
      <c r="E80" s="25">
        <v>5.0724637681159403E-2</v>
      </c>
      <c r="F80" s="12">
        <v>2.8856522129765E-3</v>
      </c>
      <c r="G80" s="5">
        <v>0.1424025927312777</v>
      </c>
      <c r="H80" s="5">
        <v>1.7039340308251001E-2</v>
      </c>
      <c r="I80" s="5">
        <v>0.31921754446642447</v>
      </c>
      <c r="J80" s="5">
        <v>0.32018091023970308</v>
      </c>
      <c r="K80" s="7">
        <v>5.8338376712800698E-2</v>
      </c>
      <c r="L80" s="5">
        <v>0.1007110699960103</v>
      </c>
      <c r="M80" s="5">
        <v>9.5524986816998003E-2</v>
      </c>
      <c r="N80" s="5">
        <v>0.39878437563383168</v>
      </c>
      <c r="O80" s="5">
        <v>0.41246008383159438</v>
      </c>
      <c r="P80" s="7">
        <v>0.14540283706075019</v>
      </c>
      <c r="Q80" s="5">
        <v>0.2845092449922958</v>
      </c>
      <c r="R80" s="5">
        <v>0.18273850672353251</v>
      </c>
      <c r="S80" s="5">
        <v>0.3089673913043478</v>
      </c>
      <c r="T80" s="8">
        <v>0.31583268516117879</v>
      </c>
    </row>
    <row r="81" spans="2:20" ht="17.25" thickBot="1" x14ac:dyDescent="0.35">
      <c r="B81" s="86"/>
      <c r="C81" s="26" t="s">
        <v>80</v>
      </c>
      <c r="D81" s="26"/>
      <c r="E81" s="27"/>
      <c r="F81" s="28">
        <f>AVERAGE(F77:F80)</f>
        <v>0.2916199503602806</v>
      </c>
      <c r="G81" s="10">
        <f t="shared" ref="G81" si="21">AVERAGE(G77:G80)</f>
        <v>0.26630164304783993</v>
      </c>
      <c r="H81" s="29">
        <f t="shared" ref="H81" si="22">AVERAGE(H77:H80)</f>
        <v>0.36388608874261996</v>
      </c>
      <c r="I81" s="10">
        <f t="shared" ref="I81" si="23">AVERAGE(I77:I80)</f>
        <v>0.33981671275504638</v>
      </c>
      <c r="J81" s="10">
        <f t="shared" ref="J81" si="24">AVERAGE(J77:J80)</f>
        <v>0.26649596249745355</v>
      </c>
      <c r="K81" s="28">
        <f>AVERAGE(K77:K80)</f>
        <v>0.30060731129191326</v>
      </c>
      <c r="L81" s="10">
        <f t="shared" ref="L81" si="25">AVERAGE(L77:L80)</f>
        <v>0.31514090545810786</v>
      </c>
      <c r="M81" s="10">
        <f t="shared" ref="M81" si="26">AVERAGE(M77:M80)</f>
        <v>0.39000661900925759</v>
      </c>
      <c r="N81" s="29">
        <f t="shared" ref="N81" si="27">AVERAGE(N77:N80)</f>
        <v>0.40615474851537359</v>
      </c>
      <c r="O81" s="10">
        <f t="shared" ref="O81" si="28">AVERAGE(O77:O80)</f>
        <v>0.34486957258204082</v>
      </c>
      <c r="P81" s="28">
        <f>AVERAGE(P77:P80)</f>
        <v>0.42327755401477285</v>
      </c>
      <c r="Q81" s="10">
        <f t="shared" ref="Q81" si="29">AVERAGE(Q77:Q80)</f>
        <v>0.4010774557155129</v>
      </c>
      <c r="R81" s="29">
        <f t="shared" ref="R81" si="30">AVERAGE(R77:R80)</f>
        <v>0.50038933157239551</v>
      </c>
      <c r="S81" s="10">
        <f t="shared" ref="S81" si="31">AVERAGE(S77:S80)</f>
        <v>0.39769422736365695</v>
      </c>
      <c r="T81" s="10">
        <f t="shared" ref="T81" si="32">AVERAGE(T77:T80)</f>
        <v>0.36449671250693594</v>
      </c>
    </row>
    <row r="82" spans="2:20" ht="17.25" thickBot="1" x14ac:dyDescent="0.35">
      <c r="B82" s="16" t="s">
        <v>138</v>
      </c>
      <c r="C82" s="16"/>
      <c r="D82" s="16"/>
      <c r="E82" s="3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2:20" x14ac:dyDescent="0.3">
      <c r="B83" s="87" t="s">
        <v>95</v>
      </c>
      <c r="C83" s="89" t="s">
        <v>74</v>
      </c>
      <c r="D83" s="89" t="s">
        <v>125</v>
      </c>
      <c r="E83" s="91" t="s">
        <v>126</v>
      </c>
      <c r="F83" s="81" t="s">
        <v>88</v>
      </c>
      <c r="G83" s="82"/>
      <c r="H83" s="82"/>
      <c r="I83" s="81" t="s">
        <v>89</v>
      </c>
      <c r="J83" s="82"/>
      <c r="K83" s="82"/>
      <c r="L83" s="81" t="s">
        <v>127</v>
      </c>
      <c r="M83" s="82"/>
      <c r="N83" s="83"/>
    </row>
    <row r="84" spans="2:20" ht="17.25" thickBot="1" x14ac:dyDescent="0.35">
      <c r="B84" s="88"/>
      <c r="C84" s="90"/>
      <c r="D84" s="90"/>
      <c r="E84" s="92"/>
      <c r="F84" s="17" t="s">
        <v>84</v>
      </c>
      <c r="G84" s="18" t="s">
        <v>82</v>
      </c>
      <c r="H84" s="18" t="s">
        <v>86</v>
      </c>
      <c r="I84" s="17" t="s">
        <v>84</v>
      </c>
      <c r="J84" s="18" t="s">
        <v>82</v>
      </c>
      <c r="K84" s="18" t="s">
        <v>86</v>
      </c>
      <c r="L84" s="35" t="s">
        <v>68</v>
      </c>
      <c r="M84" s="36" t="s">
        <v>85</v>
      </c>
      <c r="N84" s="36" t="s">
        <v>87</v>
      </c>
    </row>
    <row r="85" spans="2:20" x14ac:dyDescent="0.3">
      <c r="B85" s="84" t="s">
        <v>71</v>
      </c>
      <c r="C85" s="20" t="s">
        <v>76</v>
      </c>
      <c r="D85" s="20">
        <v>9</v>
      </c>
      <c r="E85" s="21">
        <v>6.5217391304347797E-2</v>
      </c>
      <c r="F85" s="22">
        <v>-0.11</v>
      </c>
      <c r="G85" s="23">
        <v>-7.0000000000000007E-2</v>
      </c>
      <c r="H85" s="23">
        <v>-0.11</v>
      </c>
      <c r="I85" s="22">
        <v>0.06</v>
      </c>
      <c r="J85" s="23">
        <v>0.06</v>
      </c>
      <c r="K85" s="23">
        <v>0.06</v>
      </c>
      <c r="L85" s="22">
        <v>0.17</v>
      </c>
      <c r="M85" s="23">
        <v>0.15</v>
      </c>
      <c r="N85" s="23">
        <v>0.2</v>
      </c>
    </row>
    <row r="86" spans="2:20" x14ac:dyDescent="0.3">
      <c r="B86" s="85"/>
      <c r="C86" s="6" t="s">
        <v>75</v>
      </c>
      <c r="D86" s="6">
        <v>20</v>
      </c>
      <c r="E86" s="25">
        <v>0.14000000000000001</v>
      </c>
      <c r="F86" s="7">
        <v>0.15</v>
      </c>
      <c r="G86" s="5">
        <v>7.0000000000000007E-2</v>
      </c>
      <c r="H86" s="5">
        <v>0.18</v>
      </c>
      <c r="I86" s="7">
        <v>0.26</v>
      </c>
      <c r="J86" s="5">
        <v>0.23</v>
      </c>
      <c r="K86" s="5">
        <v>0.25</v>
      </c>
      <c r="L86" s="7">
        <v>0.42</v>
      </c>
      <c r="M86" s="5">
        <v>0.34</v>
      </c>
      <c r="N86" s="5">
        <v>0.42</v>
      </c>
    </row>
    <row r="87" spans="2:20" x14ac:dyDescent="0.3">
      <c r="B87" s="85"/>
      <c r="C87" s="6" t="s">
        <v>77</v>
      </c>
      <c r="D87" s="6">
        <v>4</v>
      </c>
      <c r="E87" s="25">
        <v>0.03</v>
      </c>
      <c r="F87" s="7">
        <v>0.02</v>
      </c>
      <c r="G87" s="5">
        <v>0</v>
      </c>
      <c r="H87" s="5">
        <v>0.05</v>
      </c>
      <c r="I87" s="7">
        <v>0.06</v>
      </c>
      <c r="J87" s="5">
        <v>0.04</v>
      </c>
      <c r="K87" s="5">
        <v>0.23</v>
      </c>
      <c r="L87" s="7">
        <v>0.13</v>
      </c>
      <c r="M87" s="5">
        <v>0.1</v>
      </c>
      <c r="N87" s="5">
        <v>0.11</v>
      </c>
    </row>
    <row r="88" spans="2:20" x14ac:dyDescent="0.3">
      <c r="B88" s="85"/>
      <c r="C88" s="6" t="s">
        <v>78</v>
      </c>
      <c r="D88" s="6">
        <v>26</v>
      </c>
      <c r="E88" s="25">
        <v>0.1884057971014492</v>
      </c>
      <c r="F88" s="7">
        <v>0.53</v>
      </c>
      <c r="G88" s="5">
        <v>0.43</v>
      </c>
      <c r="H88" s="5">
        <v>0.6</v>
      </c>
      <c r="I88" s="7">
        <v>0.64</v>
      </c>
      <c r="J88" s="5">
        <v>0.55629374204460691</v>
      </c>
      <c r="K88" s="5">
        <v>0.67</v>
      </c>
      <c r="L88" s="7">
        <v>0.71</v>
      </c>
      <c r="M88" s="5">
        <v>0.59</v>
      </c>
      <c r="N88" s="5">
        <v>0.77</v>
      </c>
    </row>
    <row r="89" spans="2:20" x14ac:dyDescent="0.3">
      <c r="B89" s="85"/>
      <c r="C89" s="6" t="s">
        <v>79</v>
      </c>
      <c r="D89" s="6">
        <v>7</v>
      </c>
      <c r="E89" s="25">
        <v>5.0724637681159403E-2</v>
      </c>
      <c r="F89" s="7">
        <v>-0.04</v>
      </c>
      <c r="G89" s="5">
        <v>0.06</v>
      </c>
      <c r="H89" s="5">
        <v>0.02</v>
      </c>
      <c r="I89" s="7">
        <v>0.08</v>
      </c>
      <c r="J89" s="5">
        <v>0.1067799924887014</v>
      </c>
      <c r="K89" s="5">
        <v>0.06</v>
      </c>
      <c r="L89" s="7">
        <v>0.12</v>
      </c>
      <c r="M89" s="5">
        <v>0.2</v>
      </c>
      <c r="N89" s="5">
        <v>0.16</v>
      </c>
    </row>
    <row r="90" spans="2:20" ht="17.25" thickBot="1" x14ac:dyDescent="0.35">
      <c r="B90" s="86"/>
      <c r="C90" s="26" t="s">
        <v>80</v>
      </c>
      <c r="D90" s="26"/>
      <c r="E90" s="27"/>
      <c r="F90" s="9">
        <f>AVERAGE(F86:F89)</f>
        <v>0.16499999999999998</v>
      </c>
      <c r="G90" s="10">
        <f t="shared" ref="G90:N90" si="33">AVERAGE(G86:G89)</f>
        <v>0.14000000000000001</v>
      </c>
      <c r="H90" s="29">
        <f t="shared" si="33"/>
        <v>0.21249999999999999</v>
      </c>
      <c r="I90" s="9">
        <f t="shared" si="33"/>
        <v>0.26</v>
      </c>
      <c r="J90" s="10">
        <f t="shared" si="33"/>
        <v>0.23326843363332708</v>
      </c>
      <c r="K90" s="29">
        <f t="shared" si="33"/>
        <v>0.30249999999999999</v>
      </c>
      <c r="L90" s="9">
        <f t="shared" si="33"/>
        <v>0.34499999999999997</v>
      </c>
      <c r="M90" s="10">
        <f t="shared" si="33"/>
        <v>0.3075</v>
      </c>
      <c r="N90" s="29">
        <f t="shared" si="33"/>
        <v>0.36499999999999999</v>
      </c>
    </row>
    <row r="91" spans="2:20" x14ac:dyDescent="0.3">
      <c r="B91" s="84" t="s">
        <v>72</v>
      </c>
      <c r="C91" s="20" t="s">
        <v>76</v>
      </c>
      <c r="D91" s="20">
        <v>9</v>
      </c>
      <c r="E91" s="21">
        <v>6.5217391304347797E-2</v>
      </c>
      <c r="F91" s="22">
        <v>-0.05</v>
      </c>
      <c r="G91" s="23">
        <v>-0.02</v>
      </c>
      <c r="H91" s="23">
        <v>-0.16</v>
      </c>
      <c r="I91" s="22">
        <v>0.08</v>
      </c>
      <c r="J91" s="23">
        <v>0.06</v>
      </c>
      <c r="K91" s="23">
        <v>7.0000000000000007E-2</v>
      </c>
      <c r="L91" s="22">
        <v>0.11</v>
      </c>
      <c r="M91" s="23">
        <v>0.19</v>
      </c>
      <c r="N91" s="23">
        <v>0.11</v>
      </c>
    </row>
    <row r="92" spans="2:20" x14ac:dyDescent="0.3">
      <c r="B92" s="85"/>
      <c r="C92" s="6" t="s">
        <v>75</v>
      </c>
      <c r="D92" s="6">
        <v>20</v>
      </c>
      <c r="E92" s="25">
        <v>0.14000000000000001</v>
      </c>
      <c r="F92" s="7">
        <v>0.28000000000000003</v>
      </c>
      <c r="G92" s="5">
        <v>0.27</v>
      </c>
      <c r="H92" s="5">
        <v>0.24</v>
      </c>
      <c r="I92" s="7">
        <v>0.33</v>
      </c>
      <c r="J92" s="5">
        <v>0.28000000000000003</v>
      </c>
      <c r="K92" s="5">
        <v>0.44</v>
      </c>
      <c r="L92" s="7">
        <v>0.48</v>
      </c>
      <c r="M92" s="5">
        <v>0.48</v>
      </c>
      <c r="N92" s="5">
        <v>0.4</v>
      </c>
    </row>
    <row r="93" spans="2:20" x14ac:dyDescent="0.3">
      <c r="B93" s="85"/>
      <c r="C93" s="6" t="s">
        <v>77</v>
      </c>
      <c r="D93" s="6">
        <v>4</v>
      </c>
      <c r="E93" s="25">
        <v>0.03</v>
      </c>
      <c r="F93" s="7">
        <v>0.05</v>
      </c>
      <c r="G93" s="5">
        <v>0.03</v>
      </c>
      <c r="H93" s="5">
        <v>-0.06</v>
      </c>
      <c r="I93" s="7">
        <v>4.8920377179727997E-2</v>
      </c>
      <c r="J93" s="5">
        <v>0.05</v>
      </c>
      <c r="K93" s="5">
        <v>0.09</v>
      </c>
      <c r="L93" s="7">
        <v>0.14000000000000001</v>
      </c>
      <c r="M93" s="5">
        <v>0.12</v>
      </c>
      <c r="N93" s="5">
        <v>0.09</v>
      </c>
    </row>
    <row r="94" spans="2:20" x14ac:dyDescent="0.3">
      <c r="B94" s="85"/>
      <c r="C94" s="6" t="s">
        <v>78</v>
      </c>
      <c r="D94" s="6">
        <v>26</v>
      </c>
      <c r="E94" s="25">
        <v>0.1884057971014492</v>
      </c>
      <c r="F94" s="7">
        <v>0.61</v>
      </c>
      <c r="G94" s="5">
        <v>0.67</v>
      </c>
      <c r="H94" s="5">
        <v>0.47</v>
      </c>
      <c r="I94" s="7">
        <v>0.56000000000000005</v>
      </c>
      <c r="J94" s="5">
        <v>0.72</v>
      </c>
      <c r="K94" s="5">
        <v>0.48</v>
      </c>
      <c r="L94" s="7">
        <v>0.77</v>
      </c>
      <c r="M94" s="5">
        <v>0.83</v>
      </c>
      <c r="N94" s="5">
        <v>0.67</v>
      </c>
    </row>
    <row r="95" spans="2:20" x14ac:dyDescent="0.3">
      <c r="B95" s="85"/>
      <c r="C95" s="6" t="s">
        <v>79</v>
      </c>
      <c r="D95" s="6">
        <v>7</v>
      </c>
      <c r="E95" s="25">
        <v>5.0724637681159403E-2</v>
      </c>
      <c r="F95" s="7">
        <v>0.04</v>
      </c>
      <c r="G95" s="5">
        <v>-0.02</v>
      </c>
      <c r="H95" s="5">
        <v>-0.28000000000000003</v>
      </c>
      <c r="I95" s="7">
        <v>0.08</v>
      </c>
      <c r="J95" s="5">
        <v>0.06</v>
      </c>
      <c r="K95" s="5">
        <v>0.04</v>
      </c>
      <c r="L95" s="7">
        <v>0.18</v>
      </c>
      <c r="M95" s="5">
        <v>0.12</v>
      </c>
      <c r="N95" s="5">
        <v>0.12</v>
      </c>
    </row>
    <row r="96" spans="2:20" ht="17.25" thickBot="1" x14ac:dyDescent="0.35">
      <c r="B96" s="86"/>
      <c r="C96" s="26" t="s">
        <v>80</v>
      </c>
      <c r="D96" s="26"/>
      <c r="E96" s="27"/>
      <c r="F96" s="50">
        <f>AVERAGE(F92:F95)</f>
        <v>0.245</v>
      </c>
      <c r="G96" s="10">
        <f t="shared" ref="G96" si="34">AVERAGE(G92:G95)</f>
        <v>0.23750000000000002</v>
      </c>
      <c r="H96" s="10">
        <f t="shared" ref="H96" si="35">AVERAGE(H92:H95)</f>
        <v>9.2499999999999971E-2</v>
      </c>
      <c r="I96" s="9">
        <f t="shared" ref="I96" si="36">AVERAGE(I92:I95)</f>
        <v>0.25473009429493204</v>
      </c>
      <c r="J96" s="29">
        <f t="shared" ref="J96" si="37">AVERAGE(J92:J95)</f>
        <v>0.27750000000000002</v>
      </c>
      <c r="K96" s="10">
        <f t="shared" ref="K96" si="38">AVERAGE(K92:K95)</f>
        <v>0.26250000000000001</v>
      </c>
      <c r="L96" s="50">
        <f t="shared" ref="L96" si="39">AVERAGE(L92:L95)</f>
        <v>0.39250000000000002</v>
      </c>
      <c r="M96" s="29">
        <f t="shared" ref="M96" si="40">AVERAGE(M92:M95)</f>
        <v>0.38749999999999996</v>
      </c>
      <c r="N96" s="10">
        <f t="shared" ref="N96" si="41">AVERAGE(N92:N95)</f>
        <v>0.32000000000000006</v>
      </c>
    </row>
    <row r="97" spans="2:17" x14ac:dyDescent="0.3">
      <c r="B97" s="84" t="s">
        <v>81</v>
      </c>
      <c r="C97" s="20" t="s">
        <v>76</v>
      </c>
      <c r="D97" s="20">
        <v>9</v>
      </c>
      <c r="E97" s="21">
        <v>6.5217391304347797E-2</v>
      </c>
      <c r="F97" s="22">
        <v>-0.04</v>
      </c>
      <c r="G97" s="23">
        <v>-0.03</v>
      </c>
      <c r="H97" s="23">
        <v>-0.1</v>
      </c>
      <c r="I97" s="22">
        <v>0.06</v>
      </c>
      <c r="J97" s="23">
        <v>0.06</v>
      </c>
      <c r="K97" s="23">
        <v>0.05</v>
      </c>
      <c r="L97" s="22">
        <v>0.18</v>
      </c>
      <c r="M97" s="23">
        <v>0.16</v>
      </c>
      <c r="N97" s="23">
        <v>0.19</v>
      </c>
    </row>
    <row r="98" spans="2:17" x14ac:dyDescent="0.3">
      <c r="B98" s="85"/>
      <c r="C98" s="6" t="s">
        <v>75</v>
      </c>
      <c r="D98" s="6">
        <v>20</v>
      </c>
      <c r="E98" s="25">
        <v>0.14000000000000001</v>
      </c>
      <c r="F98" s="7">
        <v>0.35</v>
      </c>
      <c r="G98" s="5">
        <v>0.18</v>
      </c>
      <c r="H98" s="5">
        <v>0.3</v>
      </c>
      <c r="I98" s="7">
        <v>0.36</v>
      </c>
      <c r="J98" s="5">
        <v>0.28000000000000003</v>
      </c>
      <c r="K98" s="5">
        <v>0.43</v>
      </c>
      <c r="L98" s="7">
        <v>0.56000000000000005</v>
      </c>
      <c r="M98" s="5">
        <v>0.41</v>
      </c>
      <c r="N98" s="5">
        <v>0.47</v>
      </c>
    </row>
    <row r="99" spans="2:17" x14ac:dyDescent="0.3">
      <c r="B99" s="85"/>
      <c r="C99" s="6" t="s">
        <v>77</v>
      </c>
      <c r="D99" s="6">
        <v>4</v>
      </c>
      <c r="E99" s="25">
        <v>0.03</v>
      </c>
      <c r="F99" s="7">
        <v>0.04</v>
      </c>
      <c r="G99" s="5">
        <v>-0.02</v>
      </c>
      <c r="H99" s="5">
        <v>0.03</v>
      </c>
      <c r="I99" s="7">
        <v>0.06</v>
      </c>
      <c r="J99" s="5">
        <v>0.04</v>
      </c>
      <c r="K99" s="5">
        <v>0.05</v>
      </c>
      <c r="L99" s="7">
        <v>0.13</v>
      </c>
      <c r="M99" s="5">
        <v>0.08</v>
      </c>
      <c r="N99" s="5">
        <v>0.12</v>
      </c>
    </row>
    <row r="100" spans="2:17" x14ac:dyDescent="0.3">
      <c r="B100" s="85"/>
      <c r="C100" s="6" t="s">
        <v>78</v>
      </c>
      <c r="D100" s="6">
        <v>26</v>
      </c>
      <c r="E100" s="25">
        <v>0.1884057971014492</v>
      </c>
      <c r="F100" s="7">
        <v>0.61</v>
      </c>
      <c r="G100" s="5">
        <v>0.56000000000000005</v>
      </c>
      <c r="H100" s="5">
        <v>0.6</v>
      </c>
      <c r="I100" s="7">
        <v>0.66</v>
      </c>
      <c r="J100" s="5">
        <v>0.62</v>
      </c>
      <c r="K100" s="5">
        <v>0.53</v>
      </c>
      <c r="L100" s="7">
        <v>0.79</v>
      </c>
      <c r="M100" s="5">
        <v>0.72</v>
      </c>
      <c r="N100" s="5">
        <v>0.81</v>
      </c>
    </row>
    <row r="101" spans="2:17" x14ac:dyDescent="0.3">
      <c r="B101" s="85"/>
      <c r="C101" s="6" t="s">
        <v>79</v>
      </c>
      <c r="D101" s="6">
        <v>7</v>
      </c>
      <c r="E101" s="25">
        <v>5.0724637681159403E-2</v>
      </c>
      <c r="F101" s="7">
        <v>0.08</v>
      </c>
      <c r="G101" s="5">
        <v>-0.04</v>
      </c>
      <c r="H101" s="5">
        <v>-0.17</v>
      </c>
      <c r="I101" s="7">
        <v>0.08</v>
      </c>
      <c r="J101" s="5">
        <v>0.06</v>
      </c>
      <c r="K101" s="5">
        <v>0.05</v>
      </c>
      <c r="L101" s="7">
        <v>0.21</v>
      </c>
      <c r="M101" s="5">
        <v>0.11</v>
      </c>
      <c r="N101" s="5">
        <v>0.11</v>
      </c>
    </row>
    <row r="102" spans="2:17" ht="17.25" thickBot="1" x14ac:dyDescent="0.35">
      <c r="B102" s="86"/>
      <c r="C102" s="26" t="s">
        <v>80</v>
      </c>
      <c r="D102" s="26"/>
      <c r="E102" s="27"/>
      <c r="F102" s="50">
        <f>AVERAGE(F98:F101)</f>
        <v>0.27</v>
      </c>
      <c r="G102" s="10">
        <f t="shared" ref="G102" si="42">AVERAGE(G98:G101)</f>
        <v>0.17</v>
      </c>
      <c r="H102" s="10">
        <f t="shared" ref="H102" si="43">AVERAGE(H98:H101)</f>
        <v>0.18999999999999997</v>
      </c>
      <c r="I102" s="50">
        <f t="shared" ref="I102" si="44">AVERAGE(I98:I101)</f>
        <v>0.29000000000000004</v>
      </c>
      <c r="J102" s="10">
        <f t="shared" ref="J102" si="45">AVERAGE(J98:J101)</f>
        <v>0.25</v>
      </c>
      <c r="K102" s="10">
        <f t="shared" ref="K102" si="46">AVERAGE(K98:K101)</f>
        <v>0.26500000000000001</v>
      </c>
      <c r="L102" s="50">
        <f t="shared" ref="L102" si="47">AVERAGE(L98:L101)</f>
        <v>0.42249999999999999</v>
      </c>
      <c r="M102" s="10">
        <f t="shared" ref="M102" si="48">AVERAGE(M98:M101)</f>
        <v>0.33</v>
      </c>
      <c r="N102" s="10">
        <f t="shared" ref="N102" si="49">AVERAGE(N98:N101)</f>
        <v>0.3775</v>
      </c>
    </row>
    <row r="103" spans="2:17" ht="17.25" thickBot="1" x14ac:dyDescent="0.35">
      <c r="B103" s="16" t="s">
        <v>144</v>
      </c>
      <c r="C103" s="16"/>
      <c r="D103" s="16"/>
      <c r="E103" s="3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2:17" x14ac:dyDescent="0.3">
      <c r="B104" s="87" t="s">
        <v>95</v>
      </c>
      <c r="C104" s="89" t="s">
        <v>74</v>
      </c>
      <c r="D104" s="89" t="s">
        <v>125</v>
      </c>
      <c r="E104" s="91" t="s">
        <v>126</v>
      </c>
      <c r="F104" s="81" t="s">
        <v>88</v>
      </c>
      <c r="G104" s="82"/>
      <c r="H104" s="82"/>
      <c r="I104" s="81" t="s">
        <v>89</v>
      </c>
      <c r="J104" s="82"/>
      <c r="K104" s="82"/>
      <c r="L104" s="81" t="s">
        <v>127</v>
      </c>
      <c r="M104" s="82"/>
      <c r="N104" s="83"/>
    </row>
    <row r="105" spans="2:17" ht="17.25" thickBot="1" x14ac:dyDescent="0.35">
      <c r="B105" s="88"/>
      <c r="C105" s="90"/>
      <c r="D105" s="90"/>
      <c r="E105" s="92"/>
      <c r="F105" s="17" t="s">
        <v>84</v>
      </c>
      <c r="G105" s="18" t="s">
        <v>82</v>
      </c>
      <c r="H105" s="18" t="s">
        <v>86</v>
      </c>
      <c r="I105" s="17" t="s">
        <v>84</v>
      </c>
      <c r="J105" s="18" t="s">
        <v>82</v>
      </c>
      <c r="K105" s="18" t="s">
        <v>86</v>
      </c>
      <c r="L105" s="35" t="s">
        <v>68</v>
      </c>
      <c r="M105" s="36" t="s">
        <v>85</v>
      </c>
      <c r="N105" s="36" t="s">
        <v>87</v>
      </c>
    </row>
    <row r="106" spans="2:17" x14ac:dyDescent="0.3">
      <c r="B106" s="84" t="s">
        <v>71</v>
      </c>
      <c r="C106" s="20" t="s">
        <v>76</v>
      </c>
      <c r="D106" s="20">
        <v>9</v>
      </c>
      <c r="E106" s="21">
        <v>6.5217391304347797E-2</v>
      </c>
      <c r="F106" s="22">
        <v>-8.3852987795748193E-2</v>
      </c>
      <c r="G106" s="23">
        <v>-3.9655772459538802E-2</v>
      </c>
      <c r="H106" s="23">
        <v>-0.03</v>
      </c>
      <c r="I106" s="22">
        <v>5.5015568467247603E-2</v>
      </c>
      <c r="J106" s="23">
        <v>6.9544204250746103E-2</v>
      </c>
      <c r="K106" s="23">
        <v>0.06</v>
      </c>
      <c r="L106" s="22">
        <v>0.1081021394064872</v>
      </c>
      <c r="M106" s="23">
        <v>0.16631873642993719</v>
      </c>
      <c r="N106" s="23">
        <v>0.24</v>
      </c>
    </row>
    <row r="107" spans="2:17" x14ac:dyDescent="0.3">
      <c r="B107" s="85"/>
      <c r="C107" s="6" t="s">
        <v>75</v>
      </c>
      <c r="D107" s="6">
        <v>20</v>
      </c>
      <c r="E107" s="25">
        <v>0.14000000000000001</v>
      </c>
      <c r="F107" s="7">
        <v>0.11111674098375431</v>
      </c>
      <c r="G107" s="5">
        <v>0.2801109093597402</v>
      </c>
      <c r="H107" s="5">
        <v>0.23</v>
      </c>
      <c r="I107" s="7">
        <v>0.19914532238299121</v>
      </c>
      <c r="J107" s="5">
        <v>0.2631070154982908</v>
      </c>
      <c r="K107" s="5">
        <v>0.25</v>
      </c>
      <c r="L107" s="7">
        <v>0.33115726865726869</v>
      </c>
      <c r="M107" s="5">
        <v>0.52966107078039926</v>
      </c>
      <c r="N107" s="5">
        <v>0.46</v>
      </c>
    </row>
    <row r="108" spans="2:17" x14ac:dyDescent="0.3">
      <c r="B108" s="85"/>
      <c r="C108" s="6" t="s">
        <v>77</v>
      </c>
      <c r="D108" s="6">
        <v>4</v>
      </c>
      <c r="E108" s="25">
        <v>0.03</v>
      </c>
      <c r="F108" s="7">
        <v>-1.8766488842823999E-2</v>
      </c>
      <c r="G108" s="5">
        <v>0.16238319856239999</v>
      </c>
      <c r="H108" s="5">
        <v>0.13</v>
      </c>
      <c r="I108" s="7">
        <v>2.90696997151139E-2</v>
      </c>
      <c r="J108" s="5">
        <v>9.0836131849794902E-2</v>
      </c>
      <c r="K108" s="5">
        <v>0.09</v>
      </c>
      <c r="L108" s="7">
        <v>8.8391462938564397E-2</v>
      </c>
      <c r="M108" s="5">
        <v>0.23627993565007621</v>
      </c>
      <c r="N108" s="5">
        <v>0.22</v>
      </c>
    </row>
    <row r="109" spans="2:17" x14ac:dyDescent="0.3">
      <c r="B109" s="85"/>
      <c r="C109" s="6" t="s">
        <v>78</v>
      </c>
      <c r="D109" s="6">
        <v>26</v>
      </c>
      <c r="E109" s="25">
        <v>0.1884057971014492</v>
      </c>
      <c r="F109" s="7">
        <v>7.4796835489211802E-2</v>
      </c>
      <c r="G109" s="5">
        <v>0.4659537573381845</v>
      </c>
      <c r="H109" s="5">
        <v>0.44</v>
      </c>
      <c r="I109" s="7">
        <v>0.24415474984635721</v>
      </c>
      <c r="J109" s="5">
        <v>0.55629374204460691</v>
      </c>
      <c r="K109" s="5">
        <v>0.49</v>
      </c>
      <c r="L109" s="7">
        <v>0.32400065434579461</v>
      </c>
      <c r="M109" s="5">
        <v>0.69562617659575532</v>
      </c>
      <c r="N109" s="5">
        <v>0.66</v>
      </c>
    </row>
    <row r="110" spans="2:17" x14ac:dyDescent="0.3">
      <c r="B110" s="85"/>
      <c r="C110" s="6" t="s">
        <v>79</v>
      </c>
      <c r="D110" s="6">
        <v>7</v>
      </c>
      <c r="E110" s="25">
        <v>5.0724637681159403E-2</v>
      </c>
      <c r="F110" s="7">
        <v>-6.8404396589550004E-4</v>
      </c>
      <c r="G110" s="5">
        <v>0.1041319938677811</v>
      </c>
      <c r="H110" s="5">
        <v>7.0000000000000007E-2</v>
      </c>
      <c r="I110" s="7">
        <v>4.9622287884700501E-2</v>
      </c>
      <c r="J110" s="5">
        <v>0.1067799924887014</v>
      </c>
      <c r="K110" s="5">
        <v>7.0000000000000007E-2</v>
      </c>
      <c r="L110" s="7">
        <v>0.19685479753770241</v>
      </c>
      <c r="M110" s="5">
        <v>0.2574079611469548</v>
      </c>
      <c r="N110" s="5">
        <v>0.24</v>
      </c>
    </row>
    <row r="111" spans="2:17" ht="17.25" thickBot="1" x14ac:dyDescent="0.35">
      <c r="B111" s="86"/>
      <c r="C111" s="26" t="s">
        <v>80</v>
      </c>
      <c r="D111" s="26"/>
      <c r="E111" s="27"/>
      <c r="F111" s="9">
        <f>AVERAGE(F107:F110)</f>
        <v>4.1615760916061652E-2</v>
      </c>
      <c r="G111" s="29">
        <f t="shared" ref="G111" si="50">AVERAGE(G107:G110)</f>
        <v>0.25314496478202647</v>
      </c>
      <c r="H111" s="10">
        <f t="shared" ref="H111" si="51">AVERAGE(H107:H110)</f>
        <v>0.21750000000000003</v>
      </c>
      <c r="I111" s="9">
        <f t="shared" ref="I111" si="52">AVERAGE(I107:I110)</f>
        <v>0.13049801495729069</v>
      </c>
      <c r="J111" s="29">
        <f t="shared" ref="J111" si="53">AVERAGE(J107:J110)</f>
        <v>0.25425422047034851</v>
      </c>
      <c r="K111" s="10">
        <f t="shared" ref="K111" si="54">AVERAGE(K107:K110)</f>
        <v>0.22499999999999998</v>
      </c>
      <c r="L111" s="9">
        <f t="shared" ref="L111" si="55">AVERAGE(L107:L110)</f>
        <v>0.23510104586983252</v>
      </c>
      <c r="M111" s="29">
        <f t="shared" ref="M111" si="56">AVERAGE(M107:M110)</f>
        <v>0.42974378604329638</v>
      </c>
      <c r="N111" s="10">
        <f t="shared" ref="N111" si="57">AVERAGE(N107:N110)</f>
        <v>0.39500000000000002</v>
      </c>
    </row>
    <row r="112" spans="2:17" x14ac:dyDescent="0.3">
      <c r="B112" s="84" t="s">
        <v>72</v>
      </c>
      <c r="C112" s="20" t="s">
        <v>76</v>
      </c>
      <c r="D112" s="20">
        <v>9</v>
      </c>
      <c r="E112" s="21">
        <v>6.5217391304347797E-2</v>
      </c>
      <c r="F112" s="22">
        <v>-3.8786086173473303E-2</v>
      </c>
      <c r="G112" s="23">
        <v>2.00371169107952E-2</v>
      </c>
      <c r="H112" s="23">
        <v>7.0000000000000007E-2</v>
      </c>
      <c r="I112" s="22">
        <v>6.7531353395584498E-2</v>
      </c>
      <c r="J112" s="23">
        <v>7.9371599382373897E-2</v>
      </c>
      <c r="K112" s="23">
        <v>0.09</v>
      </c>
      <c r="L112" s="22">
        <v>0.10393114080164439</v>
      </c>
      <c r="M112" s="23">
        <v>0.22108976817494649</v>
      </c>
      <c r="N112" s="23">
        <v>0.25</v>
      </c>
    </row>
    <row r="113" spans="2:15" x14ac:dyDescent="0.3">
      <c r="B113" s="85"/>
      <c r="C113" s="6" t="s">
        <v>75</v>
      </c>
      <c r="D113" s="6">
        <v>20</v>
      </c>
      <c r="E113" s="25">
        <v>0.14000000000000001</v>
      </c>
      <c r="F113" s="7">
        <v>0.2204501566386084</v>
      </c>
      <c r="G113" s="5">
        <v>0.28248574107230762</v>
      </c>
      <c r="H113" s="5">
        <v>0.34</v>
      </c>
      <c r="I113" s="7">
        <v>0.31113044960942993</v>
      </c>
      <c r="J113" s="5">
        <v>0.35132293610952681</v>
      </c>
      <c r="K113" s="5">
        <v>0.49</v>
      </c>
      <c r="L113" s="7">
        <v>0.42475530915254511</v>
      </c>
      <c r="M113" s="5">
        <v>0.50416698271908533</v>
      </c>
      <c r="N113" s="5">
        <v>0.5</v>
      </c>
    </row>
    <row r="114" spans="2:15" x14ac:dyDescent="0.3">
      <c r="B114" s="85"/>
      <c r="C114" s="6" t="s">
        <v>77</v>
      </c>
      <c r="D114" s="6">
        <v>4</v>
      </c>
      <c r="E114" s="25">
        <v>0.03</v>
      </c>
      <c r="F114" s="7">
        <v>9.5461362570380903E-2</v>
      </c>
      <c r="G114" s="5">
        <v>5.1701860594590997E-2</v>
      </c>
      <c r="H114" s="5">
        <v>0.13</v>
      </c>
      <c r="I114" s="7">
        <v>4.8920377179727997E-2</v>
      </c>
      <c r="J114" s="5">
        <v>6.8876450565475006E-2</v>
      </c>
      <c r="K114" s="5">
        <v>0.21</v>
      </c>
      <c r="L114" s="7">
        <v>0.1727373476608956</v>
      </c>
      <c r="M114" s="5">
        <v>0.13503094547097999</v>
      </c>
      <c r="N114" s="5">
        <v>0.19</v>
      </c>
    </row>
    <row r="115" spans="2:15" x14ac:dyDescent="0.3">
      <c r="B115" s="85"/>
      <c r="C115" s="6" t="s">
        <v>78</v>
      </c>
      <c r="D115" s="6">
        <v>26</v>
      </c>
      <c r="E115" s="25">
        <v>0.1884057971014492</v>
      </c>
      <c r="F115" s="7">
        <v>0.4570866815111872</v>
      </c>
      <c r="G115" s="5">
        <v>0.64317580576372624</v>
      </c>
      <c r="H115" s="5">
        <v>0.56000000000000005</v>
      </c>
      <c r="I115" s="7">
        <v>0.40498547034513149</v>
      </c>
      <c r="J115" s="5">
        <v>0.60006945199005235</v>
      </c>
      <c r="K115" s="5">
        <v>0.52</v>
      </c>
      <c r="L115" s="7">
        <v>0.72180246934790326</v>
      </c>
      <c r="M115" s="5">
        <v>0.80882127846895169</v>
      </c>
      <c r="N115" s="5">
        <v>0.78</v>
      </c>
    </row>
    <row r="116" spans="2:15" x14ac:dyDescent="0.3">
      <c r="B116" s="85"/>
      <c r="C116" s="6" t="s">
        <v>79</v>
      </c>
      <c r="D116" s="6">
        <v>7</v>
      </c>
      <c r="E116" s="25">
        <v>5.0724637681159403E-2</v>
      </c>
      <c r="F116" s="7">
        <v>9.6090909119169003E-3</v>
      </c>
      <c r="G116" s="5">
        <v>6.6668166107890003E-2</v>
      </c>
      <c r="H116" s="5">
        <v>0.05</v>
      </c>
      <c r="I116" s="7">
        <v>6.9311933881791493E-2</v>
      </c>
      <c r="J116" s="5">
        <v>7.9542315874862504E-2</v>
      </c>
      <c r="K116" s="5">
        <v>0.08</v>
      </c>
      <c r="L116" s="7">
        <v>0.13281915435557809</v>
      </c>
      <c r="M116" s="5">
        <v>0.21831176745636799</v>
      </c>
      <c r="N116" s="5">
        <v>0.23</v>
      </c>
    </row>
    <row r="117" spans="2:15" ht="17.25" thickBot="1" x14ac:dyDescent="0.35">
      <c r="B117" s="86"/>
      <c r="C117" s="26" t="s">
        <v>80</v>
      </c>
      <c r="D117" s="26"/>
      <c r="E117" s="27"/>
      <c r="F117" s="9">
        <f>AVERAGE(F113:F116)</f>
        <v>0.19565182290802335</v>
      </c>
      <c r="G117" s="10">
        <f t="shared" ref="G117" si="58">AVERAGE(G113:G116)</f>
        <v>0.26100789338462871</v>
      </c>
      <c r="H117" s="29">
        <f t="shared" ref="H117" si="59">AVERAGE(H113:H116)</f>
        <v>0.27</v>
      </c>
      <c r="I117" s="9">
        <f t="shared" ref="I117" si="60">AVERAGE(I113:I116)</f>
        <v>0.20858705775402023</v>
      </c>
      <c r="J117" s="10">
        <f t="shared" ref="J117" si="61">AVERAGE(J113:J116)</f>
        <v>0.27495278863497913</v>
      </c>
      <c r="K117" s="29">
        <f t="shared" ref="K117" si="62">AVERAGE(K113:K116)</f>
        <v>0.32500000000000001</v>
      </c>
      <c r="L117" s="9">
        <f t="shared" ref="L117" si="63">AVERAGE(L113:L116)</f>
        <v>0.36302857012923051</v>
      </c>
      <c r="M117" s="10">
        <f t="shared" ref="M117" si="64">AVERAGE(M113:M116)</f>
        <v>0.41658274352884622</v>
      </c>
      <c r="N117" s="29">
        <f t="shared" ref="N117" si="65">AVERAGE(N113:N116)</f>
        <v>0.42499999999999999</v>
      </c>
    </row>
    <row r="118" spans="2:15" x14ac:dyDescent="0.3">
      <c r="B118" s="84" t="s">
        <v>81</v>
      </c>
      <c r="C118" s="20" t="s">
        <v>76</v>
      </c>
      <c r="D118" s="20">
        <v>9</v>
      </c>
      <c r="E118" s="21">
        <v>6.5217391304347797E-2</v>
      </c>
      <c r="F118" s="22">
        <v>-1.37293528683901E-2</v>
      </c>
      <c r="G118" s="23">
        <v>-0.10540960290521301</v>
      </c>
      <c r="H118" s="23">
        <v>-0.04</v>
      </c>
      <c r="I118" s="22">
        <v>0.106206508276523</v>
      </c>
      <c r="J118" s="23">
        <v>5.3302310692446203E-2</v>
      </c>
      <c r="K118" s="23">
        <v>0.06</v>
      </c>
      <c r="L118" s="22">
        <v>0.14440376793317969</v>
      </c>
      <c r="M118" s="23">
        <v>0.19935844788384069</v>
      </c>
      <c r="N118" s="23">
        <v>0.18</v>
      </c>
    </row>
    <row r="119" spans="2:15" x14ac:dyDescent="0.3">
      <c r="B119" s="85"/>
      <c r="C119" s="6" t="s">
        <v>75</v>
      </c>
      <c r="D119" s="6">
        <v>20</v>
      </c>
      <c r="E119" s="25">
        <v>0.14000000000000001</v>
      </c>
      <c r="F119" s="7">
        <v>0.2449390044497595</v>
      </c>
      <c r="G119" s="5">
        <v>0.31782197948522511</v>
      </c>
      <c r="H119" s="5">
        <v>0.32</v>
      </c>
      <c r="I119" s="7">
        <v>0.27588990364014421</v>
      </c>
      <c r="J119" s="5">
        <v>0.32762517404119601</v>
      </c>
      <c r="K119" s="5">
        <v>0.4</v>
      </c>
      <c r="L119" s="7">
        <v>0.5081655420242116</v>
      </c>
      <c r="M119" s="5">
        <v>0.57748118796846803</v>
      </c>
      <c r="N119" s="5">
        <v>0.54</v>
      </c>
    </row>
    <row r="120" spans="2:15" x14ac:dyDescent="0.3">
      <c r="B120" s="85"/>
      <c r="C120" s="6" t="s">
        <v>77</v>
      </c>
      <c r="D120" s="6">
        <v>4</v>
      </c>
      <c r="E120" s="25">
        <v>0.03</v>
      </c>
      <c r="F120" s="7">
        <v>9.4263370089226806E-2</v>
      </c>
      <c r="G120" s="5">
        <v>0.15957805213997139</v>
      </c>
      <c r="H120" s="5">
        <v>0.1</v>
      </c>
      <c r="I120" s="7">
        <v>0.1332734549267339</v>
      </c>
      <c r="J120" s="5">
        <v>6.00433424523956E-2</v>
      </c>
      <c r="K120" s="5">
        <v>0.16</v>
      </c>
      <c r="L120" s="7">
        <v>0.16534391534391529</v>
      </c>
      <c r="M120" s="5">
        <v>0.22257601835915089</v>
      </c>
      <c r="N120" s="5">
        <v>0.17</v>
      </c>
    </row>
    <row r="121" spans="2:15" x14ac:dyDescent="0.3">
      <c r="B121" s="85"/>
      <c r="C121" s="6" t="s">
        <v>78</v>
      </c>
      <c r="D121" s="6">
        <v>26</v>
      </c>
      <c r="E121" s="25">
        <v>0.1884057971014492</v>
      </c>
      <c r="F121" s="7">
        <v>0.36399765051157551</v>
      </c>
      <c r="G121" s="5">
        <v>0.62256923945283416</v>
      </c>
      <c r="H121" s="5">
        <v>0.47</v>
      </c>
      <c r="I121" s="7">
        <v>0.43211204083057497</v>
      </c>
      <c r="J121" s="5">
        <v>0.56640214195500771</v>
      </c>
      <c r="K121" s="5">
        <v>0.5</v>
      </c>
      <c r="L121" s="7">
        <v>0.58761899478372315</v>
      </c>
      <c r="M121" s="5">
        <v>0.81184607968002642</v>
      </c>
      <c r="N121" s="5">
        <v>0.67</v>
      </c>
    </row>
    <row r="122" spans="2:15" x14ac:dyDescent="0.3">
      <c r="B122" s="85"/>
      <c r="C122" s="6" t="s">
        <v>79</v>
      </c>
      <c r="D122" s="6">
        <v>7</v>
      </c>
      <c r="E122" s="25">
        <v>5.0724637681159403E-2</v>
      </c>
      <c r="F122" s="7">
        <v>9.0873256876832897E-2</v>
      </c>
      <c r="G122" s="5">
        <v>-7.2669713659328002E-3</v>
      </c>
      <c r="H122" s="5">
        <v>7.0000000000000007E-2</v>
      </c>
      <c r="I122" s="7">
        <v>0.14391609274123679</v>
      </c>
      <c r="J122" s="5">
        <v>5.66250373030069E-2</v>
      </c>
      <c r="K122" s="5">
        <v>0.09</v>
      </c>
      <c r="L122" s="7">
        <v>0.2145976949103475</v>
      </c>
      <c r="M122" s="5">
        <v>0.18591184806389291</v>
      </c>
      <c r="N122" s="5">
        <v>0.22</v>
      </c>
    </row>
    <row r="123" spans="2:15" ht="17.25" thickBot="1" x14ac:dyDescent="0.35">
      <c r="B123" s="86"/>
      <c r="C123" s="26" t="s">
        <v>80</v>
      </c>
      <c r="D123" s="26"/>
      <c r="E123" s="27"/>
      <c r="F123" s="10">
        <f t="shared" ref="F123:N123" si="66">AVERAGE(F119:F121)</f>
        <v>0.23440000835018726</v>
      </c>
      <c r="G123" s="29">
        <f t="shared" si="66"/>
        <v>0.36665642369267687</v>
      </c>
      <c r="H123" s="10">
        <f t="shared" si="66"/>
        <v>0.29666666666666669</v>
      </c>
      <c r="I123" s="10">
        <f t="shared" si="66"/>
        <v>0.28042513313248435</v>
      </c>
      <c r="J123" s="10">
        <f t="shared" si="66"/>
        <v>0.31802355281619982</v>
      </c>
      <c r="K123" s="29">
        <f t="shared" si="66"/>
        <v>0.35333333333333333</v>
      </c>
      <c r="L123" s="10">
        <f t="shared" si="66"/>
        <v>0.42037615071728335</v>
      </c>
      <c r="M123" s="29">
        <f t="shared" si="66"/>
        <v>0.53730109533588177</v>
      </c>
      <c r="N123" s="10">
        <f t="shared" si="66"/>
        <v>0.46</v>
      </c>
    </row>
    <row r="124" spans="2:15" ht="17.25" thickBot="1" x14ac:dyDescent="0.35">
      <c r="B124" s="16" t="s">
        <v>145</v>
      </c>
      <c r="C124" s="16"/>
      <c r="D124" s="16"/>
      <c r="E124" s="32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2:15" x14ac:dyDescent="0.3">
      <c r="B125" s="87" t="s">
        <v>95</v>
      </c>
      <c r="C125" s="89" t="s">
        <v>74</v>
      </c>
      <c r="D125" s="89" t="s">
        <v>125</v>
      </c>
      <c r="E125" s="91" t="s">
        <v>126</v>
      </c>
      <c r="F125" s="81" t="s">
        <v>88</v>
      </c>
      <c r="G125" s="82"/>
      <c r="H125" s="82"/>
      <c r="I125" s="81" t="s">
        <v>89</v>
      </c>
      <c r="J125" s="82"/>
      <c r="K125" s="82"/>
      <c r="L125" s="81" t="s">
        <v>127</v>
      </c>
      <c r="M125" s="82"/>
      <c r="N125" s="83"/>
      <c r="O125" s="16"/>
    </row>
    <row r="126" spans="2:15" ht="17.25" thickBot="1" x14ac:dyDescent="0.35">
      <c r="B126" s="88"/>
      <c r="C126" s="90"/>
      <c r="D126" s="90"/>
      <c r="E126" s="92"/>
      <c r="F126" s="17" t="s">
        <v>84</v>
      </c>
      <c r="G126" s="18" t="s">
        <v>82</v>
      </c>
      <c r="H126" s="18" t="s">
        <v>86</v>
      </c>
      <c r="I126" s="17" t="s">
        <v>84</v>
      </c>
      <c r="J126" s="18" t="s">
        <v>82</v>
      </c>
      <c r="K126" s="18" t="s">
        <v>86</v>
      </c>
      <c r="L126" s="35" t="s">
        <v>68</v>
      </c>
      <c r="M126" s="36" t="s">
        <v>85</v>
      </c>
      <c r="N126" s="37" t="s">
        <v>87</v>
      </c>
      <c r="O126" s="16"/>
    </row>
    <row r="127" spans="2:15" x14ac:dyDescent="0.3">
      <c r="B127" s="84" t="s">
        <v>81</v>
      </c>
      <c r="C127" s="20" t="s">
        <v>76</v>
      </c>
      <c r="D127" s="20">
        <v>9</v>
      </c>
      <c r="E127" s="21">
        <v>6.5217391304347797E-2</v>
      </c>
      <c r="F127" s="22">
        <v>-3.8199999999999998E-2</v>
      </c>
      <c r="G127" s="23">
        <v>-4.3400000000000001E-2</v>
      </c>
      <c r="H127" s="23">
        <v>-0.1084</v>
      </c>
      <c r="I127" s="22">
        <v>7.0800000000000002E-2</v>
      </c>
      <c r="J127" s="23">
        <v>7.3099999999999998E-2</v>
      </c>
      <c r="K127" s="23">
        <v>7.7299999999999994E-2</v>
      </c>
      <c r="L127" s="22">
        <v>0.1348</v>
      </c>
      <c r="M127" s="23">
        <v>0.12</v>
      </c>
      <c r="N127" s="24">
        <v>0.16009999999999999</v>
      </c>
      <c r="O127" s="16"/>
    </row>
    <row r="128" spans="2:15" x14ac:dyDescent="0.3">
      <c r="B128" s="85"/>
      <c r="C128" s="6" t="s">
        <v>75</v>
      </c>
      <c r="D128" s="6">
        <v>20</v>
      </c>
      <c r="E128" s="25">
        <v>0.14000000000000001</v>
      </c>
      <c r="F128" s="7">
        <v>0.2555</v>
      </c>
      <c r="G128" s="5">
        <v>0.14580000000000001</v>
      </c>
      <c r="H128" s="5">
        <v>0.311</v>
      </c>
      <c r="I128" s="7">
        <v>0.31190000000000001</v>
      </c>
      <c r="J128" s="5">
        <v>0.253</v>
      </c>
      <c r="K128" s="5">
        <v>0.46189999999999998</v>
      </c>
      <c r="L128" s="7">
        <v>0.46139999999999998</v>
      </c>
      <c r="M128" s="5">
        <v>0.44479999999999997</v>
      </c>
      <c r="N128" s="8">
        <v>0.47099999999999997</v>
      </c>
      <c r="O128" s="16"/>
    </row>
    <row r="129" spans="2:22" x14ac:dyDescent="0.3">
      <c r="B129" s="85"/>
      <c r="C129" s="6" t="s">
        <v>77</v>
      </c>
      <c r="D129" s="6">
        <v>4</v>
      </c>
      <c r="E129" s="25">
        <v>0.03</v>
      </c>
      <c r="F129" s="7">
        <v>0.1241</v>
      </c>
      <c r="G129" s="5">
        <v>-2.6700000000000002E-2</v>
      </c>
      <c r="H129" s="5">
        <v>1.32E-2</v>
      </c>
      <c r="I129" s="7">
        <v>8.8599999999999998E-2</v>
      </c>
      <c r="J129" s="5">
        <v>3.8699999999999998E-2</v>
      </c>
      <c r="K129" s="5">
        <v>5.3199999999999997E-2</v>
      </c>
      <c r="L129" s="7">
        <v>0.20960000000000001</v>
      </c>
      <c r="M129" s="5">
        <v>5.3600000000000002E-2</v>
      </c>
      <c r="N129" s="8">
        <v>0.11310000000000001</v>
      </c>
      <c r="O129" s="16"/>
    </row>
    <row r="130" spans="2:22" x14ac:dyDescent="0.3">
      <c r="B130" s="85"/>
      <c r="C130" s="6" t="s">
        <v>78</v>
      </c>
      <c r="D130" s="6">
        <v>26</v>
      </c>
      <c r="E130" s="25">
        <v>0.1884057971014492</v>
      </c>
      <c r="F130" s="7">
        <v>0.56969999999999998</v>
      </c>
      <c r="G130" s="5">
        <v>0.53090000000000004</v>
      </c>
      <c r="H130" s="5">
        <v>0.60909999999999997</v>
      </c>
      <c r="I130" s="7">
        <v>0.59650000000000003</v>
      </c>
      <c r="J130" s="5">
        <v>0.6179</v>
      </c>
      <c r="K130" s="5">
        <v>0.49440000000000001</v>
      </c>
      <c r="L130" s="7">
        <v>0.76429999999999998</v>
      </c>
      <c r="M130" s="5">
        <v>0.68789999999999996</v>
      </c>
      <c r="N130" s="8">
        <v>0.80789999999999995</v>
      </c>
      <c r="O130" s="16"/>
    </row>
    <row r="131" spans="2:22" x14ac:dyDescent="0.3">
      <c r="B131" s="85"/>
      <c r="C131" s="6" t="s">
        <v>79</v>
      </c>
      <c r="D131" s="6">
        <v>7</v>
      </c>
      <c r="E131" s="25">
        <v>5.0724637681159403E-2</v>
      </c>
      <c r="F131" s="7">
        <v>0.11169999999999999</v>
      </c>
      <c r="G131" s="5">
        <v>-4.2000000000000003E-2</v>
      </c>
      <c r="H131" s="5">
        <v>-0.11550000000000001</v>
      </c>
      <c r="I131" s="7">
        <v>0.14599999999999999</v>
      </c>
      <c r="J131" s="5">
        <v>9.4100000000000003E-2</v>
      </c>
      <c r="K131" s="5">
        <v>5.9499999999999997E-2</v>
      </c>
      <c r="L131" s="7">
        <v>0.22989999999999999</v>
      </c>
      <c r="M131" s="5">
        <v>0.126</v>
      </c>
      <c r="N131" s="8">
        <v>5.79E-2</v>
      </c>
      <c r="O131" s="16"/>
    </row>
    <row r="132" spans="2:22" ht="17.25" thickBot="1" x14ac:dyDescent="0.35">
      <c r="B132" s="86"/>
      <c r="C132" s="26" t="s">
        <v>80</v>
      </c>
      <c r="D132" s="26"/>
      <c r="E132" s="27"/>
      <c r="F132" s="50">
        <f>AVERAGE(F128:F131)</f>
        <v>0.26524999999999999</v>
      </c>
      <c r="G132" s="10">
        <f t="shared" ref="G132" si="67">AVERAGE(G128:G131)</f>
        <v>0.152</v>
      </c>
      <c r="H132" s="10">
        <f t="shared" ref="H132" si="68">AVERAGE(H128:H131)</f>
        <v>0.20444999999999999</v>
      </c>
      <c r="I132" s="50">
        <f t="shared" ref="I132" si="69">AVERAGE(I128:I131)</f>
        <v>0.28575</v>
      </c>
      <c r="J132" s="10">
        <f t="shared" ref="J132" si="70">AVERAGE(J128:J131)</f>
        <v>0.25092500000000001</v>
      </c>
      <c r="K132" s="10">
        <f t="shared" ref="K132" si="71">AVERAGE(K128:K131)</f>
        <v>0.26724999999999999</v>
      </c>
      <c r="L132" s="50">
        <f t="shared" ref="L132" si="72">AVERAGE(L128:L131)</f>
        <v>0.4163</v>
      </c>
      <c r="M132" s="10">
        <f t="shared" ref="M132" si="73">AVERAGE(M128:M131)</f>
        <v>0.32807500000000001</v>
      </c>
      <c r="N132" s="10">
        <f t="shared" ref="N132" si="74">AVERAGE(N128:N131)</f>
        <v>0.36247499999999999</v>
      </c>
      <c r="O132" s="16"/>
    </row>
    <row r="133" spans="2:22" ht="17.25" thickBot="1" x14ac:dyDescent="0.35">
      <c r="B133" s="16" t="s">
        <v>146</v>
      </c>
      <c r="C133" s="16"/>
      <c r="D133" s="16"/>
      <c r="E133" s="32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2:22" x14ac:dyDescent="0.3">
      <c r="B134" s="87" t="s">
        <v>95</v>
      </c>
      <c r="C134" s="89" t="s">
        <v>74</v>
      </c>
      <c r="D134" s="89" t="s">
        <v>125</v>
      </c>
      <c r="E134" s="91" t="s">
        <v>126</v>
      </c>
      <c r="F134" s="81" t="s">
        <v>88</v>
      </c>
      <c r="G134" s="82"/>
      <c r="H134" s="82"/>
      <c r="I134" s="81" t="s">
        <v>89</v>
      </c>
      <c r="J134" s="82"/>
      <c r="K134" s="82"/>
      <c r="L134" s="81" t="s">
        <v>127</v>
      </c>
      <c r="M134" s="82"/>
      <c r="N134" s="83"/>
    </row>
    <row r="135" spans="2:22" ht="17.25" thickBot="1" x14ac:dyDescent="0.35">
      <c r="B135" s="88"/>
      <c r="C135" s="90"/>
      <c r="D135" s="90"/>
      <c r="E135" s="92"/>
      <c r="F135" s="17" t="s">
        <v>84</v>
      </c>
      <c r="G135" s="18" t="s">
        <v>82</v>
      </c>
      <c r="H135" s="18" t="s">
        <v>86</v>
      </c>
      <c r="I135" s="17" t="s">
        <v>84</v>
      </c>
      <c r="J135" s="18" t="s">
        <v>82</v>
      </c>
      <c r="K135" s="18" t="s">
        <v>86</v>
      </c>
      <c r="L135" s="35" t="s">
        <v>68</v>
      </c>
      <c r="M135" s="36" t="s">
        <v>85</v>
      </c>
      <c r="N135" s="37" t="s">
        <v>87</v>
      </c>
    </row>
    <row r="136" spans="2:22" x14ac:dyDescent="0.3">
      <c r="B136" s="84" t="s">
        <v>81</v>
      </c>
      <c r="C136" s="20" t="s">
        <v>76</v>
      </c>
      <c r="D136" s="20">
        <v>9</v>
      </c>
      <c r="E136" s="21">
        <v>6.5217391304347797E-2</v>
      </c>
      <c r="F136" s="22">
        <v>-0.01</v>
      </c>
      <c r="G136" s="23">
        <v>-9.1300000000000006E-2</v>
      </c>
      <c r="H136" s="23">
        <v>0</v>
      </c>
      <c r="I136" s="22">
        <v>0.11</v>
      </c>
      <c r="J136" s="23">
        <v>5.7299999999999997E-2</v>
      </c>
      <c r="K136" s="23">
        <v>5.6500000000000002E-2</v>
      </c>
      <c r="L136" s="22">
        <v>0.15</v>
      </c>
      <c r="M136" s="23">
        <v>0.2046</v>
      </c>
      <c r="N136" s="24">
        <v>0.2</v>
      </c>
    </row>
    <row r="137" spans="2:22" x14ac:dyDescent="0.3">
      <c r="B137" s="85"/>
      <c r="C137" s="6" t="s">
        <v>75</v>
      </c>
      <c r="D137" s="6">
        <v>20</v>
      </c>
      <c r="E137" s="25">
        <v>0.14000000000000001</v>
      </c>
      <c r="F137" s="7">
        <v>0.27</v>
      </c>
      <c r="G137" s="5">
        <v>0.2838</v>
      </c>
      <c r="H137" s="5">
        <v>0.35</v>
      </c>
      <c r="I137" s="7">
        <v>0.28999999999999998</v>
      </c>
      <c r="J137" s="5">
        <v>0.3175</v>
      </c>
      <c r="K137" s="5">
        <v>0.39</v>
      </c>
      <c r="L137" s="7">
        <v>0.5</v>
      </c>
      <c r="M137" s="5">
        <v>0.53659999999999997</v>
      </c>
      <c r="N137" s="8">
        <v>0.54</v>
      </c>
    </row>
    <row r="138" spans="2:22" x14ac:dyDescent="0.3">
      <c r="B138" s="85"/>
      <c r="C138" s="6" t="s">
        <v>77</v>
      </c>
      <c r="D138" s="6">
        <v>4</v>
      </c>
      <c r="E138" s="25">
        <v>0.03</v>
      </c>
      <c r="F138" s="7">
        <v>7.0000000000000007E-2</v>
      </c>
      <c r="G138" s="5">
        <v>2.3199999999999998E-2</v>
      </c>
      <c r="H138" s="5">
        <v>0.04</v>
      </c>
      <c r="I138" s="7">
        <v>0.14000000000000001</v>
      </c>
      <c r="J138" s="5">
        <v>4.41E-2</v>
      </c>
      <c r="K138" s="5">
        <v>0.04</v>
      </c>
      <c r="L138" s="7">
        <v>0.15</v>
      </c>
      <c r="M138" s="5">
        <v>0.1226</v>
      </c>
      <c r="N138" s="8">
        <v>9.7299999999999998E-2</v>
      </c>
    </row>
    <row r="139" spans="2:22" x14ac:dyDescent="0.3">
      <c r="B139" s="85"/>
      <c r="C139" s="6" t="s">
        <v>78</v>
      </c>
      <c r="D139" s="6">
        <v>26</v>
      </c>
      <c r="E139" s="25">
        <v>0.1884057971014492</v>
      </c>
      <c r="F139" s="7">
        <v>0.56999999999999995</v>
      </c>
      <c r="G139" s="5">
        <v>0.59840000000000004</v>
      </c>
      <c r="H139" s="5">
        <v>0.5121</v>
      </c>
      <c r="I139" s="7">
        <v>0.56999999999999995</v>
      </c>
      <c r="J139" s="5">
        <v>0.61929999999999996</v>
      </c>
      <c r="K139" s="5">
        <v>0.53</v>
      </c>
      <c r="L139" s="7">
        <v>0.77</v>
      </c>
      <c r="M139" s="5">
        <v>0.78869999999999996</v>
      </c>
      <c r="N139" s="8">
        <v>0.71</v>
      </c>
    </row>
    <row r="140" spans="2:22" x14ac:dyDescent="0.3">
      <c r="B140" s="85"/>
      <c r="C140" s="6" t="s">
        <v>79</v>
      </c>
      <c r="D140" s="6">
        <v>7</v>
      </c>
      <c r="E140" s="25">
        <v>5.0724637681159403E-2</v>
      </c>
      <c r="F140" s="7">
        <v>0.08</v>
      </c>
      <c r="G140" s="5">
        <v>3.6799999999999999E-2</v>
      </c>
      <c r="H140" s="5">
        <v>0.03</v>
      </c>
      <c r="I140" s="7">
        <v>0.17</v>
      </c>
      <c r="J140" s="5">
        <v>7.1300000000000002E-2</v>
      </c>
      <c r="K140" s="5">
        <v>0.1</v>
      </c>
      <c r="L140" s="7">
        <v>0.17</v>
      </c>
      <c r="M140" s="5">
        <v>0.19270000000000001</v>
      </c>
      <c r="N140" s="8">
        <v>0.18</v>
      </c>
    </row>
    <row r="141" spans="2:22" ht="17.25" thickBot="1" x14ac:dyDescent="0.35">
      <c r="B141" s="86"/>
      <c r="C141" s="26" t="s">
        <v>80</v>
      </c>
      <c r="D141" s="26"/>
      <c r="E141" s="27"/>
      <c r="F141" s="50">
        <f>AVERAGE(F137:F140)</f>
        <v>0.24749999999999997</v>
      </c>
      <c r="G141" s="10">
        <f t="shared" ref="G141" si="75">AVERAGE(G137:G140)</f>
        <v>0.23554999999999998</v>
      </c>
      <c r="H141" s="10">
        <f t="shared" ref="H141" si="76">AVERAGE(H137:H140)</f>
        <v>0.23302499999999998</v>
      </c>
      <c r="I141" s="50">
        <f t="shared" ref="I141" si="77">AVERAGE(I137:I140)</f>
        <v>0.29249999999999998</v>
      </c>
      <c r="J141" s="10">
        <f t="shared" ref="J141" si="78">AVERAGE(J137:J140)</f>
        <v>0.26305000000000001</v>
      </c>
      <c r="K141" s="10">
        <f t="shared" ref="K141" si="79">AVERAGE(K137:K140)</f>
        <v>0.26500000000000001</v>
      </c>
      <c r="L141" s="9">
        <f t="shared" ref="L141" si="80">AVERAGE(L137:L140)</f>
        <v>0.39749999999999996</v>
      </c>
      <c r="M141" s="29">
        <f t="shared" ref="M141" si="81">AVERAGE(M137:M140)</f>
        <v>0.41015000000000001</v>
      </c>
      <c r="N141" s="10">
        <f t="shared" ref="N141" si="82">AVERAGE(N137:N140)</f>
        <v>0.38182499999999997</v>
      </c>
    </row>
    <row r="142" spans="2:22" ht="17.25" thickBot="1" x14ac:dyDescent="0.35"/>
    <row r="143" spans="2:22" x14ac:dyDescent="0.3">
      <c r="B143" s="97" t="s">
        <v>135</v>
      </c>
      <c r="C143" s="98"/>
      <c r="D143" s="98"/>
      <c r="E143" s="99"/>
      <c r="F143" s="97" t="s">
        <v>136</v>
      </c>
      <c r="G143" s="98"/>
      <c r="H143" s="98"/>
      <c r="I143" s="98"/>
      <c r="J143" s="99"/>
      <c r="K143" s="93" t="s">
        <v>137</v>
      </c>
      <c r="L143" s="94"/>
      <c r="M143" s="95"/>
      <c r="N143" s="97" t="s">
        <v>147</v>
      </c>
      <c r="O143" s="98"/>
      <c r="P143" s="99"/>
      <c r="Q143" s="93" t="s">
        <v>148</v>
      </c>
      <c r="R143" s="94"/>
      <c r="S143" s="95"/>
      <c r="T143" s="97" t="s">
        <v>149</v>
      </c>
      <c r="U143" s="98"/>
      <c r="V143" s="99"/>
    </row>
    <row r="144" spans="2:22" ht="17.25" thickBot="1" x14ac:dyDescent="0.35">
      <c r="B144" s="100"/>
      <c r="C144" s="101"/>
      <c r="D144" s="101"/>
      <c r="E144" s="102"/>
      <c r="F144" s="49" t="s">
        <v>90</v>
      </c>
      <c r="G144" s="47" t="s">
        <v>91</v>
      </c>
      <c r="H144" s="47" t="s">
        <v>92</v>
      </c>
      <c r="I144" s="47" t="s">
        <v>93</v>
      </c>
      <c r="J144" s="48" t="s">
        <v>94</v>
      </c>
      <c r="K144" s="49" t="s">
        <v>84</v>
      </c>
      <c r="L144" s="47" t="s">
        <v>82</v>
      </c>
      <c r="M144" s="47" t="s">
        <v>86</v>
      </c>
      <c r="N144" s="49" t="s">
        <v>84</v>
      </c>
      <c r="O144" s="47" t="s">
        <v>82</v>
      </c>
      <c r="P144" s="48" t="s">
        <v>86</v>
      </c>
      <c r="Q144" s="49" t="s">
        <v>84</v>
      </c>
      <c r="R144" s="47" t="s">
        <v>82</v>
      </c>
      <c r="S144" s="48" t="s">
        <v>86</v>
      </c>
      <c r="T144" s="49" t="s">
        <v>84</v>
      </c>
      <c r="U144" s="47" t="s">
        <v>82</v>
      </c>
      <c r="V144" s="48" t="s">
        <v>86</v>
      </c>
    </row>
    <row r="145" spans="2:22" x14ac:dyDescent="0.3">
      <c r="B145" s="96" t="s">
        <v>88</v>
      </c>
      <c r="C145" s="42" t="s">
        <v>76</v>
      </c>
      <c r="D145" s="42">
        <v>9</v>
      </c>
      <c r="E145" s="43">
        <v>6.5217391304347797E-2</v>
      </c>
      <c r="F145" s="44">
        <v>-2.29289593740678E-2</v>
      </c>
      <c r="G145" s="45">
        <v>0.11104297240348029</v>
      </c>
      <c r="H145" s="46">
        <v>0.20816679944749111</v>
      </c>
      <c r="I145" s="45">
        <v>0.14620539933031881</v>
      </c>
      <c r="J145" s="45">
        <v>0.1081797667134011</v>
      </c>
      <c r="K145" s="44">
        <v>-1.37293528683901E-2</v>
      </c>
      <c r="L145" s="45">
        <v>-0.10540960290521301</v>
      </c>
      <c r="M145" s="45">
        <v>-0.04</v>
      </c>
      <c r="N145" s="22">
        <v>-0.01</v>
      </c>
      <c r="O145" s="23">
        <v>-9.1300000000000006E-2</v>
      </c>
      <c r="P145" s="24">
        <v>0</v>
      </c>
      <c r="Q145" s="22">
        <v>-0.04</v>
      </c>
      <c r="R145" s="23">
        <v>-0.03</v>
      </c>
      <c r="S145" s="23">
        <v>-0.1</v>
      </c>
      <c r="T145" s="22">
        <v>-3.8199999999999998E-2</v>
      </c>
      <c r="U145" s="23">
        <v>-4.3400000000000001E-2</v>
      </c>
      <c r="V145" s="23">
        <v>-0.1084</v>
      </c>
    </row>
    <row r="146" spans="2:22" x14ac:dyDescent="0.3">
      <c r="B146" s="85"/>
      <c r="C146" s="6" t="s">
        <v>75</v>
      </c>
      <c r="D146" s="6">
        <v>4</v>
      </c>
      <c r="E146" s="25">
        <v>2.8985507246376802E-2</v>
      </c>
      <c r="F146" s="7">
        <v>0.37489881673411651</v>
      </c>
      <c r="G146" s="5">
        <v>0.25499828429792482</v>
      </c>
      <c r="H146" s="5">
        <v>0.26534498448963351</v>
      </c>
      <c r="I146" s="5">
        <v>0.26365068206527531</v>
      </c>
      <c r="J146" s="5">
        <v>0.114596640197212</v>
      </c>
      <c r="K146" s="7">
        <v>0.2449390044497595</v>
      </c>
      <c r="L146" s="5">
        <v>0.31782197948522511</v>
      </c>
      <c r="M146" s="5">
        <v>0.32</v>
      </c>
      <c r="N146" s="7">
        <v>0.27</v>
      </c>
      <c r="O146" s="5">
        <v>0.2838</v>
      </c>
      <c r="P146" s="8">
        <v>0.35</v>
      </c>
      <c r="Q146" s="7">
        <v>0.35</v>
      </c>
      <c r="R146" s="5">
        <v>0.18</v>
      </c>
      <c r="S146" s="5">
        <v>0.3</v>
      </c>
      <c r="T146" s="7">
        <v>0.2555</v>
      </c>
      <c r="U146" s="5">
        <v>0.14580000000000001</v>
      </c>
      <c r="V146" s="5">
        <v>0.311</v>
      </c>
    </row>
    <row r="147" spans="2:22" x14ac:dyDescent="0.3">
      <c r="B147" s="85"/>
      <c r="C147" s="6" t="s">
        <v>77</v>
      </c>
      <c r="D147" s="6">
        <v>20</v>
      </c>
      <c r="E147" s="25">
        <v>0.14492753623188401</v>
      </c>
      <c r="F147" s="7">
        <v>0.12874780747418349</v>
      </c>
      <c r="G147" s="5">
        <v>0.1002839418749927</v>
      </c>
      <c r="H147" s="39">
        <v>0.59983910377182004</v>
      </c>
      <c r="I147" s="5">
        <v>0.23352612172222539</v>
      </c>
      <c r="J147" s="5">
        <v>0.15956732284347261</v>
      </c>
      <c r="K147" s="7">
        <v>9.4263370089226806E-2</v>
      </c>
      <c r="L147" s="5">
        <v>0.15957805213997139</v>
      </c>
      <c r="M147" s="5">
        <v>0.1</v>
      </c>
      <c r="N147" s="7">
        <v>7.0000000000000007E-2</v>
      </c>
      <c r="O147" s="5">
        <v>2.3199999999999998E-2</v>
      </c>
      <c r="P147" s="8">
        <v>0.04</v>
      </c>
      <c r="Q147" s="7">
        <v>0.04</v>
      </c>
      <c r="R147" s="5">
        <v>-0.02</v>
      </c>
      <c r="S147" s="5">
        <v>0.03</v>
      </c>
      <c r="T147" s="7">
        <v>0.1241</v>
      </c>
      <c r="U147" s="5">
        <v>-2.6700000000000002E-2</v>
      </c>
      <c r="V147" s="5">
        <v>1.32E-2</v>
      </c>
    </row>
    <row r="148" spans="2:22" x14ac:dyDescent="0.3">
      <c r="B148" s="85"/>
      <c r="C148" s="6" t="s">
        <v>78</v>
      </c>
      <c r="D148" s="6">
        <v>26</v>
      </c>
      <c r="E148" s="25">
        <v>0.1884057971014492</v>
      </c>
      <c r="F148" s="40">
        <v>0.65994752501984588</v>
      </c>
      <c r="G148" s="5">
        <v>0.56752175328716459</v>
      </c>
      <c r="H148" s="5">
        <v>0.57332092640077525</v>
      </c>
      <c r="I148" s="5">
        <v>0.54287250276626031</v>
      </c>
      <c r="J148" s="5">
        <v>0.47163897670942651</v>
      </c>
      <c r="K148" s="7">
        <v>0.36399765051157551</v>
      </c>
      <c r="L148" s="5">
        <v>0.62256923945283416</v>
      </c>
      <c r="M148" s="5">
        <v>0.47</v>
      </c>
      <c r="N148" s="7">
        <v>0.56999999999999995</v>
      </c>
      <c r="O148" s="5">
        <v>0.59840000000000004</v>
      </c>
      <c r="P148" s="8">
        <v>0.5121</v>
      </c>
      <c r="Q148" s="7">
        <v>0.61</v>
      </c>
      <c r="R148" s="5">
        <v>0.56000000000000005</v>
      </c>
      <c r="S148" s="5">
        <v>0.6</v>
      </c>
      <c r="T148" s="7">
        <v>0.56969999999999998</v>
      </c>
      <c r="U148" s="5">
        <v>0.53090000000000004</v>
      </c>
      <c r="V148" s="5">
        <v>0.60909999999999997</v>
      </c>
    </row>
    <row r="149" spans="2:22" x14ac:dyDescent="0.3">
      <c r="B149" s="85"/>
      <c r="C149" s="6" t="s">
        <v>79</v>
      </c>
      <c r="D149" s="6">
        <v>7</v>
      </c>
      <c r="E149" s="25">
        <v>5.0724637681159403E-2</v>
      </c>
      <c r="F149" s="12">
        <v>2.8856522129765E-3</v>
      </c>
      <c r="G149" s="5">
        <v>0.1424025927312777</v>
      </c>
      <c r="H149" s="5">
        <v>1.7039340308251001E-2</v>
      </c>
      <c r="I149" s="39">
        <v>0.31921754446642447</v>
      </c>
      <c r="J149" s="5">
        <v>0.32018091023970308</v>
      </c>
      <c r="K149" s="7">
        <v>9.0873256876832897E-2</v>
      </c>
      <c r="L149" s="5">
        <v>-7.2669713659328002E-3</v>
      </c>
      <c r="M149" s="5">
        <v>7.0000000000000007E-2</v>
      </c>
      <c r="N149" s="7">
        <v>0.08</v>
      </c>
      <c r="O149" s="5">
        <v>3.6799999999999999E-2</v>
      </c>
      <c r="P149" s="8">
        <v>0.03</v>
      </c>
      <c r="Q149" s="7">
        <v>0.08</v>
      </c>
      <c r="R149" s="5">
        <v>-0.04</v>
      </c>
      <c r="S149" s="5">
        <v>-0.17</v>
      </c>
      <c r="T149" s="7">
        <v>0.11169999999999999</v>
      </c>
      <c r="U149" s="5">
        <v>-4.2000000000000003E-2</v>
      </c>
      <c r="V149" s="5">
        <v>-0.11550000000000001</v>
      </c>
    </row>
    <row r="150" spans="2:22" ht="17.25" thickBot="1" x14ac:dyDescent="0.35">
      <c r="B150" s="86"/>
      <c r="C150" s="26" t="s">
        <v>80</v>
      </c>
      <c r="D150" s="26"/>
      <c r="E150" s="27"/>
      <c r="F150" s="28">
        <v>0.22871016841341091</v>
      </c>
      <c r="G150" s="10">
        <v>0.23524990891896799</v>
      </c>
      <c r="H150" s="29">
        <v>0.33274223088359417</v>
      </c>
      <c r="I150" s="10">
        <v>0.30109445007010088</v>
      </c>
      <c r="J150" s="10">
        <v>0.23483272334064303</v>
      </c>
      <c r="K150" s="9">
        <v>0.15606878581180092</v>
      </c>
      <c r="L150" s="10">
        <v>0.19745853936137697</v>
      </c>
      <c r="M150" s="10">
        <f>AVERAGE(M145:M149)</f>
        <v>0.184</v>
      </c>
      <c r="N150" s="50">
        <f t="shared" ref="N150" si="83">AVERAGE(N145:N149)</f>
        <v>0.19599999999999998</v>
      </c>
      <c r="O150" s="10">
        <f t="shared" ref="O150" si="84">AVERAGE(O145:O149)</f>
        <v>0.17018</v>
      </c>
      <c r="P150" s="11">
        <f t="shared" ref="P150" si="85">AVERAGE(P145:P149)</f>
        <v>0.18641999999999997</v>
      </c>
      <c r="Q150" s="50">
        <f t="shared" ref="Q150" si="86">AVERAGE(Q145:Q149)</f>
        <v>0.20800000000000002</v>
      </c>
      <c r="R150" s="10">
        <f t="shared" ref="R150" si="87">AVERAGE(R145:R149)</f>
        <v>0.13</v>
      </c>
      <c r="S150" s="10">
        <f t="shared" ref="S150" si="88">AVERAGE(S145:S149)</f>
        <v>0.13199999999999998</v>
      </c>
      <c r="T150" s="50">
        <f t="shared" ref="T150" si="89">AVERAGE(T145:T149)</f>
        <v>0.20455999999999999</v>
      </c>
      <c r="U150" s="10">
        <f t="shared" ref="U150" si="90">AVERAGE(U145:U149)</f>
        <v>0.11291999999999999</v>
      </c>
      <c r="V150" s="10">
        <f t="shared" ref="V150" si="91">AVERAGE(V145:V149)</f>
        <v>0.14187999999999998</v>
      </c>
    </row>
    <row r="151" spans="2:22" x14ac:dyDescent="0.3">
      <c r="B151" s="84" t="s">
        <v>127</v>
      </c>
      <c r="C151" s="20" t="s">
        <v>76</v>
      </c>
      <c r="D151" s="20">
        <v>9</v>
      </c>
      <c r="E151" s="21">
        <v>6.5217391304347797E-2</v>
      </c>
      <c r="F151" s="22">
        <v>0.15419838781907741</v>
      </c>
      <c r="G151" s="23">
        <v>0.2569763569763569</v>
      </c>
      <c r="H151" s="38">
        <v>0.26619362327183083</v>
      </c>
      <c r="I151" s="23">
        <v>0.23560755197787669</v>
      </c>
      <c r="J151" s="24">
        <v>0.2336836588326161</v>
      </c>
      <c r="K151" s="22">
        <v>0.14440376793317969</v>
      </c>
      <c r="L151" s="23">
        <v>0.19935844788384069</v>
      </c>
      <c r="M151" s="23">
        <v>0.18</v>
      </c>
      <c r="N151" s="22">
        <v>0.15</v>
      </c>
      <c r="O151" s="23">
        <v>0.2046</v>
      </c>
      <c r="P151" s="24">
        <v>0.2</v>
      </c>
      <c r="Q151" s="22">
        <v>0.18</v>
      </c>
      <c r="R151" s="23">
        <v>0.16</v>
      </c>
      <c r="S151" s="23">
        <v>0.19</v>
      </c>
      <c r="T151" s="22">
        <v>0.1348</v>
      </c>
      <c r="U151" s="23">
        <v>0.12</v>
      </c>
      <c r="V151" s="24">
        <v>0.16009999999999999</v>
      </c>
    </row>
    <row r="152" spans="2:22" x14ac:dyDescent="0.3">
      <c r="B152" s="85"/>
      <c r="C152" s="6" t="s">
        <v>75</v>
      </c>
      <c r="D152" s="6">
        <v>4</v>
      </c>
      <c r="E152" s="25">
        <v>2.8985507246376802E-2</v>
      </c>
      <c r="F152" s="7">
        <v>0.51875783131231035</v>
      </c>
      <c r="G152" s="5">
        <v>0.41333698707799421</v>
      </c>
      <c r="H152" s="5">
        <v>0.42605596975478549</v>
      </c>
      <c r="I152" s="5">
        <v>0.29370168482053122</v>
      </c>
      <c r="J152" s="8">
        <v>0.25246203532908379</v>
      </c>
      <c r="K152" s="7">
        <v>0.5081655420242116</v>
      </c>
      <c r="L152" s="5">
        <v>0.57748118796846803</v>
      </c>
      <c r="M152" s="5">
        <v>0.54</v>
      </c>
      <c r="N152" s="7">
        <v>0.5</v>
      </c>
      <c r="O152" s="5">
        <v>0.53659999999999997</v>
      </c>
      <c r="P152" s="8">
        <v>0.54</v>
      </c>
      <c r="Q152" s="7">
        <v>0.56000000000000005</v>
      </c>
      <c r="R152" s="5">
        <v>0.41</v>
      </c>
      <c r="S152" s="5">
        <v>0.47</v>
      </c>
      <c r="T152" s="7">
        <v>0.46139999999999998</v>
      </c>
      <c r="U152" s="5">
        <v>0.44479999999999997</v>
      </c>
      <c r="V152" s="8">
        <v>0.47099999999999997</v>
      </c>
    </row>
    <row r="153" spans="2:22" x14ac:dyDescent="0.3">
      <c r="B153" s="85"/>
      <c r="C153" s="6" t="s">
        <v>77</v>
      </c>
      <c r="D153" s="6">
        <v>20</v>
      </c>
      <c r="E153" s="25">
        <v>0.14492753623188401</v>
      </c>
      <c r="F153" s="7">
        <v>0.19913208925900139</v>
      </c>
      <c r="G153" s="5">
        <v>0.18389577305456389</v>
      </c>
      <c r="H153" s="39">
        <v>0.6292013818329607</v>
      </c>
      <c r="I153" s="5">
        <v>0.23388541198367141</v>
      </c>
      <c r="J153" s="8">
        <v>0.2229615657973866</v>
      </c>
      <c r="K153" s="7">
        <v>0.16534391534391529</v>
      </c>
      <c r="L153" s="5">
        <v>0.22257601835915089</v>
      </c>
      <c r="M153" s="5">
        <v>0.17</v>
      </c>
      <c r="N153" s="7">
        <v>0.15</v>
      </c>
      <c r="O153" s="5">
        <v>0.1226</v>
      </c>
      <c r="P153" s="8">
        <v>9.7299999999999998E-2</v>
      </c>
      <c r="Q153" s="7">
        <v>0.13</v>
      </c>
      <c r="R153" s="5">
        <v>0.08</v>
      </c>
      <c r="S153" s="5">
        <v>0.12</v>
      </c>
      <c r="T153" s="7">
        <v>0.20960000000000001</v>
      </c>
      <c r="U153" s="5">
        <v>5.3600000000000002E-2</v>
      </c>
      <c r="V153" s="8">
        <v>0.11310000000000001</v>
      </c>
    </row>
    <row r="154" spans="2:22" x14ac:dyDescent="0.3">
      <c r="B154" s="85"/>
      <c r="C154" s="6" t="s">
        <v>78</v>
      </c>
      <c r="D154" s="6">
        <v>26</v>
      </c>
      <c r="E154" s="25">
        <v>0.1884057971014492</v>
      </c>
      <c r="F154" s="40">
        <v>0.82981745842702936</v>
      </c>
      <c r="G154" s="5">
        <v>0.7225678177371978</v>
      </c>
      <c r="H154" s="5">
        <v>0.7635614679783036</v>
      </c>
      <c r="I154" s="5">
        <v>0.75422242134607731</v>
      </c>
      <c r="J154" s="8">
        <v>0.66673056374009465</v>
      </c>
      <c r="K154" s="7">
        <v>0.58761899478372315</v>
      </c>
      <c r="L154" s="5">
        <v>0.81184607968002642</v>
      </c>
      <c r="M154" s="5">
        <v>0.67</v>
      </c>
      <c r="N154" s="7">
        <v>0.77</v>
      </c>
      <c r="O154" s="5">
        <v>0.78869999999999996</v>
      </c>
      <c r="P154" s="8">
        <v>0.71</v>
      </c>
      <c r="Q154" s="7">
        <v>0.79</v>
      </c>
      <c r="R154" s="5">
        <v>0.72</v>
      </c>
      <c r="S154" s="5">
        <v>0.81</v>
      </c>
      <c r="T154" s="7">
        <v>0.76429999999999998</v>
      </c>
      <c r="U154" s="5">
        <v>0.68789999999999996</v>
      </c>
      <c r="V154" s="8">
        <v>0.80789999999999995</v>
      </c>
    </row>
    <row r="155" spans="2:22" x14ac:dyDescent="0.3">
      <c r="B155" s="85"/>
      <c r="C155" s="6" t="s">
        <v>79</v>
      </c>
      <c r="D155" s="6">
        <v>7</v>
      </c>
      <c r="E155" s="25">
        <v>5.0724637681159403E-2</v>
      </c>
      <c r="F155" s="7">
        <v>0.14540283706075019</v>
      </c>
      <c r="G155" s="5">
        <v>0.2845092449922958</v>
      </c>
      <c r="H155" s="5">
        <v>0.18273850672353251</v>
      </c>
      <c r="I155" s="5">
        <v>0.3089673913043478</v>
      </c>
      <c r="J155" s="41">
        <v>0.31583268516117879</v>
      </c>
      <c r="K155" s="7">
        <v>0.2145976949103475</v>
      </c>
      <c r="L155" s="5">
        <v>0.18591184806389291</v>
      </c>
      <c r="M155" s="5">
        <v>0.22</v>
      </c>
      <c r="N155" s="7">
        <v>0.17</v>
      </c>
      <c r="O155" s="5">
        <v>0.19270000000000001</v>
      </c>
      <c r="P155" s="8">
        <v>0.18</v>
      </c>
      <c r="Q155" s="7">
        <v>0.21</v>
      </c>
      <c r="R155" s="5">
        <v>0.11</v>
      </c>
      <c r="S155" s="5">
        <v>0.11</v>
      </c>
      <c r="T155" s="7">
        <v>0.22989999999999999</v>
      </c>
      <c r="U155" s="5">
        <v>0.126</v>
      </c>
      <c r="V155" s="8">
        <v>5.79E-2</v>
      </c>
    </row>
    <row r="156" spans="2:22" ht="17.25" thickBot="1" x14ac:dyDescent="0.35">
      <c r="B156" s="86"/>
      <c r="C156" s="26" t="s">
        <v>80</v>
      </c>
      <c r="D156" s="26"/>
      <c r="E156" s="27"/>
      <c r="F156" s="9">
        <v>0.36946172077563377</v>
      </c>
      <c r="G156" s="10">
        <v>0.37225723596768168</v>
      </c>
      <c r="H156" s="29">
        <v>0.45355018991228269</v>
      </c>
      <c r="I156" s="10">
        <v>0.3652768922865009</v>
      </c>
      <c r="J156" s="11">
        <v>0.33833410177207196</v>
      </c>
      <c r="K156" s="9">
        <v>0.32402598299907542</v>
      </c>
      <c r="L156" s="29">
        <v>0.39943471639107575</v>
      </c>
      <c r="M156" s="10">
        <f>AVERAGE(M151:M155)</f>
        <v>0.35599999999999998</v>
      </c>
      <c r="N156" s="50">
        <f t="shared" ref="N156" si="92">AVERAGE(N151:N155)</f>
        <v>0.34799999999999998</v>
      </c>
      <c r="O156" s="29">
        <f t="shared" ref="O156" si="93">AVERAGE(O151:O155)</f>
        <v>0.36903999999999998</v>
      </c>
      <c r="P156" s="11">
        <f t="shared" ref="P156" si="94">AVERAGE(P151:P155)</f>
        <v>0.34545999999999999</v>
      </c>
      <c r="Q156" s="50">
        <f t="shared" ref="Q156" si="95">AVERAGE(Q151:Q155)</f>
        <v>0.374</v>
      </c>
      <c r="R156" s="10">
        <f t="shared" ref="R156" si="96">AVERAGE(R151:R155)</f>
        <v>0.29599999999999999</v>
      </c>
      <c r="S156" s="10">
        <f t="shared" ref="S156" si="97">AVERAGE(S151:S155)</f>
        <v>0.33999999999999997</v>
      </c>
      <c r="T156" s="50">
        <f t="shared" ref="T156" si="98">AVERAGE(T151:T155)</f>
        <v>0.36</v>
      </c>
      <c r="U156" s="10">
        <f t="shared" ref="U156" si="99">AVERAGE(U151:U155)</f>
        <v>0.28645999999999994</v>
      </c>
      <c r="V156" s="11">
        <f t="shared" ref="V156" si="100">AVERAGE(V151:V155)</f>
        <v>0.32199999999999995</v>
      </c>
    </row>
    <row r="157" spans="2:22" x14ac:dyDescent="0.3">
      <c r="B157" s="84" t="s">
        <v>89</v>
      </c>
      <c r="C157" s="20" t="s">
        <v>76</v>
      </c>
      <c r="D157" s="20">
        <v>9</v>
      </c>
      <c r="E157" s="21">
        <v>6.5217391304347797E-2</v>
      </c>
      <c r="F157" s="22">
        <v>8.0466328844669199E-2</v>
      </c>
      <c r="G157" s="23">
        <v>0.22388642099032249</v>
      </c>
      <c r="H157" s="23">
        <v>0.28386696660446481</v>
      </c>
      <c r="I157" s="38">
        <v>0.2903137891903988</v>
      </c>
      <c r="J157" s="23">
        <v>0.1349380025519544</v>
      </c>
      <c r="K157" s="22">
        <v>0.106206508276523</v>
      </c>
      <c r="L157" s="23">
        <v>5.3302310692446203E-2</v>
      </c>
      <c r="M157" s="23">
        <v>0.06</v>
      </c>
      <c r="N157" s="22">
        <v>0.11</v>
      </c>
      <c r="O157" s="23">
        <v>5.7299999999999997E-2</v>
      </c>
      <c r="P157" s="24">
        <v>5.6500000000000002E-2</v>
      </c>
      <c r="Q157" s="22">
        <v>0.06</v>
      </c>
      <c r="R157" s="23">
        <v>0.06</v>
      </c>
      <c r="S157" s="23">
        <v>0.05</v>
      </c>
      <c r="T157" s="22">
        <v>7.0800000000000002E-2</v>
      </c>
      <c r="U157" s="23">
        <v>7.3099999999999998E-2</v>
      </c>
      <c r="V157" s="23">
        <v>7.7299999999999994E-2</v>
      </c>
    </row>
    <row r="158" spans="2:22" x14ac:dyDescent="0.3">
      <c r="B158" s="85"/>
      <c r="C158" s="6" t="s">
        <v>75</v>
      </c>
      <c r="D158" s="6">
        <v>4</v>
      </c>
      <c r="E158" s="25">
        <v>2.8985507246376802E-2</v>
      </c>
      <c r="F158" s="40">
        <v>0.4428281980325674</v>
      </c>
      <c r="G158" s="5">
        <v>0.33047091048446359</v>
      </c>
      <c r="H158" s="5">
        <v>0.28956775940810248</v>
      </c>
      <c r="I158" s="5">
        <v>0.3661273080317069</v>
      </c>
      <c r="J158" s="5">
        <v>0.24454188308182781</v>
      </c>
      <c r="K158" s="7">
        <v>0.27588990364014421</v>
      </c>
      <c r="L158" s="5">
        <v>0.32762517404119601</v>
      </c>
      <c r="M158" s="5">
        <v>0.4</v>
      </c>
      <c r="N158" s="7">
        <v>0.28999999999999998</v>
      </c>
      <c r="O158" s="5">
        <v>0.3175</v>
      </c>
      <c r="P158" s="8">
        <v>0.39</v>
      </c>
      <c r="Q158" s="7">
        <v>0.36</v>
      </c>
      <c r="R158" s="5">
        <v>0.28000000000000003</v>
      </c>
      <c r="S158" s="5">
        <v>0.43</v>
      </c>
      <c r="T158" s="7">
        <v>0.31190000000000001</v>
      </c>
      <c r="U158" s="5">
        <v>0.253</v>
      </c>
      <c r="V158" s="5">
        <v>0.46189999999999998</v>
      </c>
    </row>
    <row r="159" spans="2:22" x14ac:dyDescent="0.3">
      <c r="B159" s="85"/>
      <c r="C159" s="6" t="s">
        <v>77</v>
      </c>
      <c r="D159" s="6">
        <v>20</v>
      </c>
      <c r="E159" s="25">
        <v>0.14492753623188401</v>
      </c>
      <c r="F159" s="7">
        <v>0.11283035173745939</v>
      </c>
      <c r="G159" s="5">
        <v>0.1176701275613196</v>
      </c>
      <c r="H159" s="39">
        <v>0.53659149370519876</v>
      </c>
      <c r="I159" s="5">
        <v>0.32220542968429322</v>
      </c>
      <c r="J159" s="5">
        <v>0.25000162650352181</v>
      </c>
      <c r="K159" s="7">
        <v>0.1332734549267339</v>
      </c>
      <c r="L159" s="5">
        <v>6.00433424523956E-2</v>
      </c>
      <c r="M159" s="5">
        <v>0.16</v>
      </c>
      <c r="N159" s="7">
        <v>0.14000000000000001</v>
      </c>
      <c r="O159" s="5">
        <v>4.41E-2</v>
      </c>
      <c r="P159" s="8">
        <v>0.04</v>
      </c>
      <c r="Q159" s="7">
        <v>0.06</v>
      </c>
      <c r="R159" s="5">
        <v>0.04</v>
      </c>
      <c r="S159" s="5">
        <v>0.05</v>
      </c>
      <c r="T159" s="7">
        <v>8.8599999999999998E-2</v>
      </c>
      <c r="U159" s="5">
        <v>3.8699999999999998E-2</v>
      </c>
      <c r="V159" s="5">
        <v>5.3199999999999997E-2</v>
      </c>
    </row>
    <row r="160" spans="2:22" x14ac:dyDescent="0.3">
      <c r="B160" s="85"/>
      <c r="C160" s="6" t="s">
        <v>78</v>
      </c>
      <c r="D160" s="6">
        <v>26</v>
      </c>
      <c r="E160" s="25">
        <v>0.1884057971014492</v>
      </c>
      <c r="F160" s="7">
        <v>0.58843231868482548</v>
      </c>
      <c r="G160" s="39">
        <v>0.71171151379063791</v>
      </c>
      <c r="H160" s="5">
        <v>0.63834223610673113</v>
      </c>
      <c r="I160" s="5">
        <v>0.53750188071166249</v>
      </c>
      <c r="J160" s="5">
        <v>0.47247469691121918</v>
      </c>
      <c r="K160" s="7">
        <v>0.43211204083057497</v>
      </c>
      <c r="L160" s="5">
        <v>0.56640214195500771</v>
      </c>
      <c r="M160" s="5">
        <v>0.5</v>
      </c>
      <c r="N160" s="7">
        <v>0.56999999999999995</v>
      </c>
      <c r="O160" s="5">
        <v>0.61929999999999996</v>
      </c>
      <c r="P160" s="8">
        <v>0.53</v>
      </c>
      <c r="Q160" s="7">
        <v>0.66</v>
      </c>
      <c r="R160" s="5">
        <v>0.62</v>
      </c>
      <c r="S160" s="5">
        <v>0.53</v>
      </c>
      <c r="T160" s="7">
        <v>0.59650000000000003</v>
      </c>
      <c r="U160" s="5">
        <v>0.6179</v>
      </c>
      <c r="V160" s="5">
        <v>0.49440000000000001</v>
      </c>
    </row>
    <row r="161" spans="2:22" x14ac:dyDescent="0.3">
      <c r="B161" s="85"/>
      <c r="C161" s="6" t="s">
        <v>79</v>
      </c>
      <c r="D161" s="6">
        <v>7</v>
      </c>
      <c r="E161" s="25">
        <v>5.0724637681159403E-2</v>
      </c>
      <c r="F161" s="7">
        <v>5.8338376712800698E-2</v>
      </c>
      <c r="G161" s="5">
        <v>0.1007110699960103</v>
      </c>
      <c r="H161" s="5">
        <v>9.5524986816998003E-2</v>
      </c>
      <c r="I161" s="39">
        <v>0.39878437563383168</v>
      </c>
      <c r="J161" s="5">
        <v>0.41246008383159438</v>
      </c>
      <c r="K161" s="7">
        <v>0.14391609274123679</v>
      </c>
      <c r="L161" s="5">
        <v>5.66250373030069E-2</v>
      </c>
      <c r="M161" s="5">
        <v>0.09</v>
      </c>
      <c r="N161" s="7">
        <v>0.17</v>
      </c>
      <c r="O161" s="5">
        <v>7.1300000000000002E-2</v>
      </c>
      <c r="P161" s="8">
        <v>0.1</v>
      </c>
      <c r="Q161" s="7">
        <v>0.08</v>
      </c>
      <c r="R161" s="5">
        <v>0.06</v>
      </c>
      <c r="S161" s="5">
        <v>0.05</v>
      </c>
      <c r="T161" s="7">
        <v>0.14599999999999999</v>
      </c>
      <c r="U161" s="5">
        <v>9.4100000000000003E-2</v>
      </c>
      <c r="V161" s="5">
        <v>5.9499999999999997E-2</v>
      </c>
    </row>
    <row r="162" spans="2:22" ht="17.25" thickBot="1" x14ac:dyDescent="0.35">
      <c r="B162" s="86"/>
      <c r="C162" s="26" t="s">
        <v>80</v>
      </c>
      <c r="D162" s="26"/>
      <c r="E162" s="27"/>
      <c r="F162" s="28">
        <v>0.25657911480246443</v>
      </c>
      <c r="G162" s="30">
        <v>0.29689000856455078</v>
      </c>
      <c r="H162" s="30">
        <v>0.36877868852829909</v>
      </c>
      <c r="I162" s="31">
        <v>0.38298655665037862</v>
      </c>
      <c r="J162" s="30">
        <v>0.30288325857602355</v>
      </c>
      <c r="K162" s="9">
        <v>0.21827960008304256</v>
      </c>
      <c r="L162" s="10">
        <v>0.21279960128881048</v>
      </c>
      <c r="M162" s="29">
        <f>AVERAGE(M157:M161)</f>
        <v>0.24200000000000005</v>
      </c>
      <c r="N162" s="50">
        <f t="shared" ref="N162" si="101">AVERAGE(N157:N161)</f>
        <v>0.25599999999999995</v>
      </c>
      <c r="O162" s="29">
        <f t="shared" ref="O162" si="102">AVERAGE(O157:O161)</f>
        <v>0.22189999999999999</v>
      </c>
      <c r="P162" s="11">
        <f t="shared" ref="P162" si="103">AVERAGE(P157:P161)</f>
        <v>0.2233</v>
      </c>
      <c r="Q162" s="50">
        <f t="shared" ref="Q162" si="104">AVERAGE(Q157:Q161)</f>
        <v>0.24400000000000005</v>
      </c>
      <c r="R162" s="10">
        <f t="shared" ref="R162" si="105">AVERAGE(R157:R161)</f>
        <v>0.21200000000000002</v>
      </c>
      <c r="S162" s="29">
        <f t="shared" ref="S162" si="106">AVERAGE(S157:S161)</f>
        <v>0.22200000000000003</v>
      </c>
      <c r="T162" s="50">
        <f t="shared" ref="T162" si="107">AVERAGE(T157:T161)</f>
        <v>0.24276</v>
      </c>
      <c r="U162" s="10">
        <f t="shared" ref="U162" si="108">AVERAGE(U157:U161)</f>
        <v>0.21536</v>
      </c>
      <c r="V162" s="10">
        <f t="shared" ref="V162" si="109">AVERAGE(V157:V161)</f>
        <v>0.22926000000000002</v>
      </c>
    </row>
    <row r="164" spans="2:22" x14ac:dyDescent="0.3">
      <c r="B164" s="4" t="s">
        <v>156</v>
      </c>
    </row>
    <row r="165" spans="2:22" x14ac:dyDescent="0.3">
      <c r="B165" s="4" t="s">
        <v>157</v>
      </c>
    </row>
    <row r="166" spans="2:22" x14ac:dyDescent="0.3">
      <c r="B166" s="4" t="s">
        <v>159</v>
      </c>
    </row>
    <row r="167" spans="2:22" x14ac:dyDescent="0.3">
      <c r="B167" s="4" t="s">
        <v>158</v>
      </c>
    </row>
  </sheetData>
  <mergeCells count="55">
    <mergeCell ref="L83:N83"/>
    <mergeCell ref="F134:H134"/>
    <mergeCell ref="I134:K134"/>
    <mergeCell ref="D83:D84"/>
    <mergeCell ref="E83:E84"/>
    <mergeCell ref="F83:H83"/>
    <mergeCell ref="I83:K83"/>
    <mergeCell ref="D125:D126"/>
    <mergeCell ref="E125:E126"/>
    <mergeCell ref="F125:H125"/>
    <mergeCell ref="I125:K125"/>
    <mergeCell ref="B127:B132"/>
    <mergeCell ref="B112:B117"/>
    <mergeCell ref="B118:B123"/>
    <mergeCell ref="D104:D105"/>
    <mergeCell ref="E104:E105"/>
    <mergeCell ref="B106:B111"/>
    <mergeCell ref="B136:B141"/>
    <mergeCell ref="B134:B135"/>
    <mergeCell ref="C134:C135"/>
    <mergeCell ref="D134:D135"/>
    <mergeCell ref="E134:E135"/>
    <mergeCell ref="B62:B63"/>
    <mergeCell ref="C62:C63"/>
    <mergeCell ref="B70:B75"/>
    <mergeCell ref="B76:B81"/>
    <mergeCell ref="B104:B105"/>
    <mergeCell ref="C104:C105"/>
    <mergeCell ref="B83:B84"/>
    <mergeCell ref="C83:C84"/>
    <mergeCell ref="B85:B90"/>
    <mergeCell ref="B91:B96"/>
    <mergeCell ref="B97:B102"/>
    <mergeCell ref="B64:B69"/>
    <mergeCell ref="T143:V143"/>
    <mergeCell ref="D62:D63"/>
    <mergeCell ref="E62:E63"/>
    <mergeCell ref="F62:J62"/>
    <mergeCell ref="K62:O62"/>
    <mergeCell ref="P62:T62"/>
    <mergeCell ref="F104:H104"/>
    <mergeCell ref="I104:K104"/>
    <mergeCell ref="L104:N104"/>
    <mergeCell ref="L134:N134"/>
    <mergeCell ref="N143:P143"/>
    <mergeCell ref="L125:N125"/>
    <mergeCell ref="B143:E144"/>
    <mergeCell ref="F143:J143"/>
    <mergeCell ref="B125:B126"/>
    <mergeCell ref="C125:C126"/>
    <mergeCell ref="K143:M143"/>
    <mergeCell ref="Q143:S143"/>
    <mergeCell ref="B151:B156"/>
    <mergeCell ref="B157:B162"/>
    <mergeCell ref="B145:B150"/>
  </mergeCells>
  <phoneticPr fontId="1" type="noConversion"/>
  <conditionalFormatting sqref="F123:H123">
    <cfRule type="expression" dxfId="24" priority="1">
      <formula>AND($E123&lt;&gt;"",F123&lt;$E123)</formula>
    </cfRule>
  </conditionalFormatting>
  <conditionalFormatting sqref="F157:M161">
    <cfRule type="expression" dxfId="23" priority="39">
      <formula>AND($E157&lt;&gt;"",F157&lt;$E157)</formula>
    </cfRule>
  </conditionalFormatting>
  <conditionalFormatting sqref="G90:H90">
    <cfRule type="expression" dxfId="22" priority="43">
      <formula>AND($E90&lt;&gt;"",G90&lt;$E90)</formula>
    </cfRule>
  </conditionalFormatting>
  <conditionalFormatting sqref="G96:H96">
    <cfRule type="expression" dxfId="21" priority="19">
      <formula>AND($E96&lt;&gt;"",G96&lt;$E96)</formula>
    </cfRule>
  </conditionalFormatting>
  <conditionalFormatting sqref="G111:H111">
    <cfRule type="expression" dxfId="20" priority="15">
      <formula>AND($E111&lt;&gt;"",G111&lt;$E111)</formula>
    </cfRule>
  </conditionalFormatting>
  <conditionalFormatting sqref="G117:H117">
    <cfRule type="expression" dxfId="19" priority="13">
      <formula>AND($E117&lt;&gt;"",G117&lt;$E117)</formula>
    </cfRule>
  </conditionalFormatting>
  <conditionalFormatting sqref="G132:H132">
    <cfRule type="expression" dxfId="18" priority="5">
      <formula>AND($E132&lt;&gt;"",G132&lt;$E132)</formula>
    </cfRule>
  </conditionalFormatting>
  <conditionalFormatting sqref="G141:H141">
    <cfRule type="expression" dxfId="17" priority="3">
      <formula>AND($E141&lt;&gt;"",G141&lt;$E141)</formula>
    </cfRule>
  </conditionalFormatting>
  <conditionalFormatting sqref="G102:K102">
    <cfRule type="expression" dxfId="16" priority="17">
      <formula>AND($E102&lt;&gt;"",G102&lt;$E102)</formula>
    </cfRule>
  </conditionalFormatting>
  <conditionalFormatting sqref="I90:K101">
    <cfRule type="expression" dxfId="15" priority="32">
      <formula>AND($E90&lt;&gt;"",I90&lt;$E90)</formula>
    </cfRule>
  </conditionalFormatting>
  <conditionalFormatting sqref="I106:K123">
    <cfRule type="expression" dxfId="14" priority="12">
      <formula>AND($E106&lt;&gt;"",I106&lt;$E106)</formula>
    </cfRule>
  </conditionalFormatting>
  <conditionalFormatting sqref="I127:K132">
    <cfRule type="expression" dxfId="13" priority="6">
      <formula>AND($E127&lt;&gt;"",I127&lt;$E127)</formula>
    </cfRule>
  </conditionalFormatting>
  <conditionalFormatting sqref="I136:K141">
    <cfRule type="expression" dxfId="12" priority="4">
      <formula>AND($E136&lt;&gt;"",I136&lt;$E136)</formula>
    </cfRule>
  </conditionalFormatting>
  <conditionalFormatting sqref="J85:K89">
    <cfRule type="expression" dxfId="11" priority="45">
      <formula>AND($E85&lt;&gt;"",J85&lt;$E85)</formula>
    </cfRule>
  </conditionalFormatting>
  <conditionalFormatting sqref="K118:K122">
    <cfRule type="expression" dxfId="10" priority="33">
      <formula>AND($E108&lt;&gt;"",K118&lt;$E108)</formula>
    </cfRule>
  </conditionalFormatting>
  <conditionalFormatting sqref="K64:O68 K70:O74 K76:O80">
    <cfRule type="expression" dxfId="9" priority="52">
      <formula>AND($E64&lt;&gt;"",K64&lt;$E64)</formula>
    </cfRule>
  </conditionalFormatting>
  <conditionalFormatting sqref="L123:N123">
    <cfRule type="expression" dxfId="8" priority="2">
      <formula>AND($E123&lt;&gt;"",L123&lt;$E123)</formula>
    </cfRule>
  </conditionalFormatting>
  <conditionalFormatting sqref="Q157:R162">
    <cfRule type="expression" dxfId="7" priority="28">
      <formula>AND($E145&lt;&gt;"",Q157&lt;$E145)</formula>
    </cfRule>
  </conditionalFormatting>
  <conditionalFormatting sqref="R150">
    <cfRule type="expression" dxfId="6" priority="27">
      <formula>AND($E150&lt;&gt;"",R150&lt;$E150)</formula>
    </cfRule>
  </conditionalFormatting>
  <conditionalFormatting sqref="S157:S161">
    <cfRule type="expression" dxfId="5" priority="26">
      <formula>AND($E145&lt;&gt;"",S157&lt;$E145)</formula>
    </cfRule>
  </conditionalFormatting>
  <conditionalFormatting sqref="T157:V161">
    <cfRule type="expression" dxfId="4" priority="25">
      <formula>AND($E157&lt;&gt;"",T157&lt;$E157)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9A36-3DE9-4E23-AA7E-A45DA8DFE778}">
  <dimension ref="A1:U67"/>
  <sheetViews>
    <sheetView topLeftCell="A15" zoomScale="124" zoomScaleNormal="124" workbookViewId="0">
      <pane xSplit="2" topLeftCell="C1" activePane="topRight" state="frozen"/>
      <selection pane="topRight" activeCell="M5" sqref="M5"/>
    </sheetView>
  </sheetViews>
  <sheetFormatPr defaultColWidth="8.875" defaultRowHeight="16.5" x14ac:dyDescent="0.3"/>
  <cols>
    <col min="1" max="1" width="53.5" bestFit="1" customWidth="1"/>
    <col min="2" max="2" width="18" bestFit="1" customWidth="1"/>
    <col min="3" max="21" width="10.375" customWidth="1"/>
  </cols>
  <sheetData>
    <row r="1" spans="1:21" ht="19.5" x14ac:dyDescent="0.3">
      <c r="A1" s="51" t="s">
        <v>155</v>
      </c>
      <c r="E1" s="103"/>
      <c r="F1" s="103"/>
      <c r="G1" s="103"/>
      <c r="H1" s="103"/>
      <c r="I1" s="103"/>
      <c r="J1" s="109"/>
      <c r="K1" s="103"/>
      <c r="L1" s="103"/>
      <c r="M1" s="103"/>
      <c r="N1" s="109"/>
      <c r="O1" s="103"/>
      <c r="P1" s="103"/>
      <c r="Q1" s="103"/>
      <c r="R1" s="109"/>
      <c r="S1" s="103"/>
      <c r="T1" s="103"/>
      <c r="U1" s="103"/>
    </row>
    <row r="2" spans="1:21" x14ac:dyDescent="0.3">
      <c r="E2" s="103"/>
      <c r="F2" s="103"/>
      <c r="G2" s="103"/>
      <c r="H2" s="103"/>
      <c r="I2" s="103"/>
      <c r="J2" s="109"/>
      <c r="K2" s="103"/>
      <c r="L2" s="103"/>
      <c r="M2" s="103"/>
      <c r="N2" s="109"/>
      <c r="O2" s="103"/>
      <c r="P2" s="103"/>
      <c r="Q2" s="103"/>
      <c r="R2" s="109"/>
      <c r="S2" s="103"/>
      <c r="T2" s="103"/>
      <c r="U2" s="103"/>
    </row>
    <row r="3" spans="1:21" ht="17.25" x14ac:dyDescent="0.3">
      <c r="A3" s="52" t="s">
        <v>150</v>
      </c>
      <c r="E3" s="103"/>
      <c r="F3" s="103"/>
      <c r="G3" s="103"/>
      <c r="H3" s="103"/>
      <c r="I3" s="103"/>
      <c r="J3" s="109"/>
      <c r="K3" s="103"/>
      <c r="L3" s="103"/>
      <c r="M3" s="103"/>
      <c r="N3" s="109"/>
      <c r="O3" s="103"/>
      <c r="P3" s="103"/>
      <c r="Q3" s="103"/>
      <c r="R3" s="109"/>
      <c r="S3" s="103"/>
      <c r="T3" s="103"/>
      <c r="U3" s="103"/>
    </row>
    <row r="4" spans="1:21" x14ac:dyDescent="0.3">
      <c r="A4" s="53"/>
      <c r="B4" s="53"/>
      <c r="C4" s="53"/>
      <c r="D4" s="53"/>
      <c r="E4" s="104" t="s">
        <v>162</v>
      </c>
      <c r="F4" s="104"/>
      <c r="G4" s="104"/>
      <c r="H4" s="104"/>
      <c r="I4" s="104"/>
      <c r="J4" s="110" t="s">
        <v>84</v>
      </c>
      <c r="K4" s="105"/>
      <c r="L4" s="105"/>
      <c r="M4" s="105"/>
      <c r="N4" s="115" t="s">
        <v>82</v>
      </c>
      <c r="O4" s="106"/>
      <c r="P4" s="106"/>
      <c r="Q4" s="106"/>
      <c r="R4" s="116" t="s">
        <v>86</v>
      </c>
      <c r="S4" s="107"/>
      <c r="T4" s="107"/>
      <c r="U4" s="107"/>
    </row>
    <row r="5" spans="1:21" x14ac:dyDescent="0.3">
      <c r="A5" s="69" t="s">
        <v>95</v>
      </c>
      <c r="B5" s="69" t="s">
        <v>74</v>
      </c>
      <c r="C5" s="69" t="s">
        <v>151</v>
      </c>
      <c r="D5" s="69" t="s">
        <v>152</v>
      </c>
      <c r="E5" s="108" t="s">
        <v>90</v>
      </c>
      <c r="F5" s="108" t="s">
        <v>91</v>
      </c>
      <c r="G5" s="108" t="s">
        <v>92</v>
      </c>
      <c r="H5" s="108" t="s">
        <v>93</v>
      </c>
      <c r="I5" s="108" t="s">
        <v>94</v>
      </c>
      <c r="J5" s="111" t="s">
        <v>163</v>
      </c>
      <c r="K5" s="108" t="s">
        <v>164</v>
      </c>
      <c r="L5" s="108" t="s">
        <v>165</v>
      </c>
      <c r="M5" s="108" t="s">
        <v>166</v>
      </c>
      <c r="N5" s="111" t="s">
        <v>163</v>
      </c>
      <c r="O5" s="108" t="s">
        <v>164</v>
      </c>
      <c r="P5" s="108" t="s">
        <v>165</v>
      </c>
      <c r="Q5" s="108" t="s">
        <v>166</v>
      </c>
      <c r="R5" s="111" t="s">
        <v>163</v>
      </c>
      <c r="S5" s="108" t="s">
        <v>164</v>
      </c>
      <c r="T5" s="108" t="s">
        <v>165</v>
      </c>
      <c r="U5" s="108" t="s">
        <v>166</v>
      </c>
    </row>
    <row r="6" spans="1:21" x14ac:dyDescent="0.3">
      <c r="A6" s="54" t="s">
        <v>71</v>
      </c>
      <c r="B6" s="77" t="s">
        <v>76</v>
      </c>
      <c r="C6" s="55">
        <f>Sheet2!C5</f>
        <v>9</v>
      </c>
      <c r="D6" s="56">
        <f>Sheet2!D5</f>
        <v>6.5217391304347797E-2</v>
      </c>
      <c r="E6" s="57">
        <f>Sheet2!E5</f>
        <v>-0.11561046044644829</v>
      </c>
      <c r="F6" s="57">
        <f>Sheet2!F5</f>
        <v>-1.9903889858714999E-3</v>
      </c>
      <c r="G6" s="57">
        <f>Sheet2!G5</f>
        <v>-8.2215456386365501E-2</v>
      </c>
      <c r="H6" s="57">
        <f>Sheet2!H5</f>
        <v>2.3245517689301699E-2</v>
      </c>
      <c r="I6" s="57">
        <f>Sheet2!I5</f>
        <v>0.1092327908116477</v>
      </c>
      <c r="J6" s="112">
        <f>Sheet2!E26</f>
        <v>-0.11</v>
      </c>
      <c r="K6" s="58">
        <f>Sheet2!E47</f>
        <v>-8.3852987795748193E-2</v>
      </c>
      <c r="L6" s="60"/>
      <c r="M6" s="59"/>
      <c r="N6" s="112">
        <f>Sheet2!F26</f>
        <v>-7.0000000000000007E-2</v>
      </c>
      <c r="O6" s="58">
        <f>Sheet2!F47</f>
        <v>-3.9655772459538802E-2</v>
      </c>
      <c r="P6" s="60"/>
      <c r="Q6" s="59"/>
      <c r="R6" s="112">
        <f>Sheet2!G26</f>
        <v>-0.11</v>
      </c>
      <c r="S6" s="58">
        <f>Sheet2!G47</f>
        <v>-0.03</v>
      </c>
      <c r="T6" s="60"/>
      <c r="U6" s="59"/>
    </row>
    <row r="7" spans="1:21" x14ac:dyDescent="0.3">
      <c r="A7" s="61" t="s">
        <v>71</v>
      </c>
      <c r="B7" s="79" t="s">
        <v>75</v>
      </c>
      <c r="C7" s="62">
        <f>Sheet2!C6</f>
        <v>20</v>
      </c>
      <c r="D7" s="63">
        <f>Sheet2!D6</f>
        <v>0.14000000000000001</v>
      </c>
      <c r="E7" s="64">
        <f>Sheet2!E6</f>
        <v>0.12510789805713149</v>
      </c>
      <c r="F7" s="64">
        <f>Sheet2!F6</f>
        <v>0.16507892942472979</v>
      </c>
      <c r="G7" s="64">
        <f>Sheet2!G6</f>
        <v>0.15984085468610229</v>
      </c>
      <c r="H7" s="64">
        <f>Sheet2!H6</f>
        <v>0.17721740584828249</v>
      </c>
      <c r="I7" s="64">
        <f>Sheet2!I6</f>
        <v>0.11842649963244629</v>
      </c>
      <c r="J7" s="113">
        <f>Sheet2!E27</f>
        <v>0.15</v>
      </c>
      <c r="K7" s="66">
        <f>Sheet2!E48</f>
        <v>0.11111674098375431</v>
      </c>
      <c r="L7" s="68"/>
      <c r="M7" s="67"/>
      <c r="N7" s="113">
        <f>Sheet2!F27</f>
        <v>7.0000000000000007E-2</v>
      </c>
      <c r="O7" s="66">
        <f>Sheet2!F48</f>
        <v>0.2801109093597402</v>
      </c>
      <c r="P7" s="68"/>
      <c r="Q7" s="67"/>
      <c r="R7" s="113">
        <f>Sheet2!G27</f>
        <v>0.18</v>
      </c>
      <c r="S7" s="66">
        <f>Sheet2!G48</f>
        <v>0.23</v>
      </c>
      <c r="T7" s="68"/>
      <c r="U7" s="67"/>
    </row>
    <row r="8" spans="1:21" x14ac:dyDescent="0.3">
      <c r="A8" s="61" t="s">
        <v>71</v>
      </c>
      <c r="B8" s="79" t="s">
        <v>77</v>
      </c>
      <c r="C8" s="62">
        <f>Sheet2!C7</f>
        <v>4</v>
      </c>
      <c r="D8" s="63">
        <f>Sheet2!D7</f>
        <v>0.03</v>
      </c>
      <c r="E8" s="64">
        <f>Sheet2!E7</f>
        <v>3.3545319066702099E-2</v>
      </c>
      <c r="F8" s="64">
        <f>Sheet2!F7</f>
        <v>-2.02642681193109E-2</v>
      </c>
      <c r="G8" s="64">
        <f>Sheet2!G7</f>
        <v>1.8531783332697699E-2</v>
      </c>
      <c r="H8" s="64">
        <f>Sheet2!H7</f>
        <v>0.18907876269353319</v>
      </c>
      <c r="I8" s="64">
        <f>Sheet2!I7</f>
        <v>0.15110531633939761</v>
      </c>
      <c r="J8" s="113">
        <f>Sheet2!E28</f>
        <v>0.02</v>
      </c>
      <c r="K8" s="66">
        <f>Sheet2!E49</f>
        <v>-1.8766488842823999E-2</v>
      </c>
      <c r="L8" s="68"/>
      <c r="M8" s="67"/>
      <c r="N8" s="113">
        <f>Sheet2!F28</f>
        <v>0</v>
      </c>
      <c r="O8" s="66">
        <f>Sheet2!F49</f>
        <v>0.16238319856239999</v>
      </c>
      <c r="P8" s="68"/>
      <c r="Q8" s="67"/>
      <c r="R8" s="113">
        <f>Sheet2!G28</f>
        <v>0.05</v>
      </c>
      <c r="S8" s="66">
        <f>Sheet2!G49</f>
        <v>0.13</v>
      </c>
      <c r="T8" s="68"/>
      <c r="U8" s="67"/>
    </row>
    <row r="9" spans="1:21" x14ac:dyDescent="0.3">
      <c r="A9" s="61" t="s">
        <v>71</v>
      </c>
      <c r="B9" s="79" t="s">
        <v>78</v>
      </c>
      <c r="C9" s="62">
        <f>Sheet2!C8</f>
        <v>26</v>
      </c>
      <c r="D9" s="63">
        <f>Sheet2!D8</f>
        <v>0.1884057971014492</v>
      </c>
      <c r="E9" s="64">
        <f>Sheet2!E8</f>
        <v>0.4522352105526421</v>
      </c>
      <c r="F9" s="64">
        <f>Sheet2!F8</f>
        <v>0.45998774332623349</v>
      </c>
      <c r="G9" s="64">
        <f>Sheet2!G8</f>
        <v>0.46218151498355031</v>
      </c>
      <c r="H9" s="64">
        <f>Sheet2!H8</f>
        <v>0.41792078506229441</v>
      </c>
      <c r="I9" s="64">
        <f>Sheet2!I8</f>
        <v>0.47334207973959852</v>
      </c>
      <c r="J9" s="113">
        <f>Sheet2!E29</f>
        <v>0.53</v>
      </c>
      <c r="K9" s="66">
        <f>Sheet2!E50</f>
        <v>7.4796835489211802E-2</v>
      </c>
      <c r="L9" s="68"/>
      <c r="M9" s="67"/>
      <c r="N9" s="113">
        <f>Sheet2!F29</f>
        <v>0.43</v>
      </c>
      <c r="O9" s="66">
        <f>Sheet2!F50</f>
        <v>0.4659537573381845</v>
      </c>
      <c r="P9" s="68"/>
      <c r="Q9" s="67"/>
      <c r="R9" s="113">
        <f>Sheet2!G29</f>
        <v>0.6</v>
      </c>
      <c r="S9" s="66">
        <f>Sheet2!G50</f>
        <v>0.44</v>
      </c>
      <c r="T9" s="68"/>
      <c r="U9" s="67"/>
    </row>
    <row r="10" spans="1:21" x14ac:dyDescent="0.3">
      <c r="A10" s="61" t="s">
        <v>71</v>
      </c>
      <c r="B10" s="78" t="s">
        <v>79</v>
      </c>
      <c r="C10" s="62">
        <f>Sheet2!C9</f>
        <v>7</v>
      </c>
      <c r="D10" s="63">
        <f>Sheet2!D9</f>
        <v>5.0724637681159403E-2</v>
      </c>
      <c r="E10" s="64">
        <f>Sheet2!E9</f>
        <v>4.9277698139988099E-2</v>
      </c>
      <c r="F10" s="64">
        <f>Sheet2!F9</f>
        <v>-4.1130405482174198E-2</v>
      </c>
      <c r="G10" s="64">
        <f>Sheet2!G9</f>
        <v>-3.5367223189489198E-2</v>
      </c>
      <c r="H10" s="64">
        <f>Sheet2!H9</f>
        <v>0.1042255561515352</v>
      </c>
      <c r="I10" s="64">
        <f>Sheet2!I9</f>
        <v>0.1226249870245965</v>
      </c>
      <c r="J10" s="113">
        <f>Sheet2!E30</f>
        <v>-0.04</v>
      </c>
      <c r="K10" s="66">
        <f>Sheet2!E51</f>
        <v>-6.8404396589550004E-4</v>
      </c>
      <c r="L10" s="68"/>
      <c r="M10" s="67"/>
      <c r="N10" s="113">
        <f>Sheet2!F30</f>
        <v>0.06</v>
      </c>
      <c r="O10" s="66">
        <f>Sheet2!F51</f>
        <v>0.1041319938677811</v>
      </c>
      <c r="P10" s="68"/>
      <c r="Q10" s="67"/>
      <c r="R10" s="113">
        <f>Sheet2!G30</f>
        <v>0.02</v>
      </c>
      <c r="S10" s="66">
        <f>Sheet2!G51</f>
        <v>7.0000000000000007E-2</v>
      </c>
      <c r="T10" s="68"/>
      <c r="U10" s="67"/>
    </row>
    <row r="11" spans="1:21" x14ac:dyDescent="0.3">
      <c r="A11" s="70" t="s">
        <v>71</v>
      </c>
      <c r="B11" s="70" t="s">
        <v>80</v>
      </c>
      <c r="C11" s="71"/>
      <c r="D11" s="72"/>
      <c r="E11" s="73">
        <f>Sheet2!E10</f>
        <v>0.16504153145411593</v>
      </c>
      <c r="F11" s="73">
        <f>Sheet2!F10</f>
        <v>0.14091799978736955</v>
      </c>
      <c r="G11" s="73">
        <f>Sheet2!G10</f>
        <v>0.15129673245321529</v>
      </c>
      <c r="H11" s="73">
        <f>Sheet2!H10</f>
        <v>0.22211062743891133</v>
      </c>
      <c r="I11" s="73">
        <f>Sheet2!I10</f>
        <v>0.21637472068400973</v>
      </c>
      <c r="J11" s="114">
        <f>Sheet2!E31</f>
        <v>0.16499999999999998</v>
      </c>
      <c r="K11" s="74">
        <f>Sheet2!E52</f>
        <v>4.1615760916061652E-2</v>
      </c>
      <c r="L11" s="76"/>
      <c r="M11" s="75"/>
      <c r="N11" s="114">
        <f>Sheet2!F31</f>
        <v>0.14000000000000001</v>
      </c>
      <c r="O11" s="74">
        <f>Sheet2!F52</f>
        <v>0.25314496478202647</v>
      </c>
      <c r="P11" s="76"/>
      <c r="Q11" s="75"/>
      <c r="R11" s="114">
        <f>Sheet2!G31</f>
        <v>0.21249999999999999</v>
      </c>
      <c r="S11" s="74">
        <f>Sheet2!G52</f>
        <v>0.21750000000000003</v>
      </c>
      <c r="T11" s="76"/>
      <c r="U11" s="75"/>
    </row>
    <row r="12" spans="1:21" x14ac:dyDescent="0.3">
      <c r="A12" s="61" t="s">
        <v>72</v>
      </c>
      <c r="B12" s="61" t="s">
        <v>76</v>
      </c>
      <c r="C12" s="62">
        <f>Sheet2!C11</f>
        <v>9</v>
      </c>
      <c r="D12" s="63">
        <f>Sheet2!D11</f>
        <v>6.5217391304347797E-2</v>
      </c>
      <c r="E12" s="64">
        <f>Sheet2!E11</f>
        <v>7.5404555751059393E-2</v>
      </c>
      <c r="F12" s="64">
        <f>Sheet2!F11</f>
        <v>0.14152150803996269</v>
      </c>
      <c r="G12" s="64">
        <f>Sheet2!G11</f>
        <v>0.24853563166298351</v>
      </c>
      <c r="H12" s="64">
        <f>Sheet2!H11</f>
        <v>0.20785484111053229</v>
      </c>
      <c r="I12" s="64">
        <f>Sheet2!I11</f>
        <v>0.1109327761023733</v>
      </c>
      <c r="J12" s="113">
        <f>Sheet2!E32</f>
        <v>-0.05</v>
      </c>
      <c r="K12" s="66">
        <f>Sheet2!E53</f>
        <v>-3.8786086173473303E-2</v>
      </c>
      <c r="L12" s="68"/>
      <c r="M12" s="67"/>
      <c r="N12" s="113">
        <f>Sheet2!F32</f>
        <v>-0.02</v>
      </c>
      <c r="O12" s="66">
        <f>Sheet2!F53</f>
        <v>2.00371169107952E-2</v>
      </c>
      <c r="P12" s="68"/>
      <c r="Q12" s="67"/>
      <c r="R12" s="113">
        <f>Sheet2!G32</f>
        <v>-0.16</v>
      </c>
      <c r="S12" s="66">
        <f>Sheet2!G53</f>
        <v>7.0000000000000007E-2</v>
      </c>
      <c r="T12" s="68"/>
      <c r="U12" s="67"/>
    </row>
    <row r="13" spans="1:21" x14ac:dyDescent="0.3">
      <c r="A13" s="61" t="s">
        <v>72</v>
      </c>
      <c r="B13" s="79" t="s">
        <v>75</v>
      </c>
      <c r="C13" s="62">
        <f>Sheet2!C12</f>
        <v>20</v>
      </c>
      <c r="D13" s="63">
        <f>Sheet2!D12</f>
        <v>0.14000000000000001</v>
      </c>
      <c r="E13" s="64">
        <f>Sheet2!E12</f>
        <v>0.39098098625842109</v>
      </c>
      <c r="F13" s="64">
        <f>Sheet2!F12</f>
        <v>0.23942559678080311</v>
      </c>
      <c r="G13" s="64">
        <f>Sheet2!G12</f>
        <v>0.31271476821187161</v>
      </c>
      <c r="H13" s="64">
        <f>Sheet2!H12</f>
        <v>0.28442836934835342</v>
      </c>
      <c r="I13" s="64">
        <f>Sheet2!I12</f>
        <v>0.15053237095177721</v>
      </c>
      <c r="J13" s="113">
        <f>Sheet2!E33</f>
        <v>0.28000000000000003</v>
      </c>
      <c r="K13" s="66">
        <f>Sheet2!E54</f>
        <v>0.2204501566386084</v>
      </c>
      <c r="L13" s="68"/>
      <c r="M13" s="67"/>
      <c r="N13" s="113">
        <f>Sheet2!F33</f>
        <v>0.27</v>
      </c>
      <c r="O13" s="66">
        <f>Sheet2!F54</f>
        <v>0.28248574107230762</v>
      </c>
      <c r="P13" s="68"/>
      <c r="Q13" s="67"/>
      <c r="R13" s="113">
        <f>Sheet2!G33</f>
        <v>0.24</v>
      </c>
      <c r="S13" s="66">
        <f>Sheet2!G54</f>
        <v>0.34</v>
      </c>
      <c r="T13" s="68"/>
      <c r="U13" s="67"/>
    </row>
    <row r="14" spans="1:21" x14ac:dyDescent="0.3">
      <c r="A14" s="61" t="s">
        <v>72</v>
      </c>
      <c r="B14" s="79" t="s">
        <v>77</v>
      </c>
      <c r="C14" s="62">
        <f>Sheet2!C13</f>
        <v>4</v>
      </c>
      <c r="D14" s="63">
        <f>Sheet2!D13</f>
        <v>0.03</v>
      </c>
      <c r="E14" s="64">
        <f>Sheet2!E13</f>
        <v>0.10345806856926471</v>
      </c>
      <c r="F14" s="64">
        <f>Sheet2!F13</f>
        <v>0.16146928839823069</v>
      </c>
      <c r="G14" s="64">
        <f>Sheet2!G13</f>
        <v>0.56878149039763726</v>
      </c>
      <c r="H14" s="64">
        <f>Sheet2!H13</f>
        <v>0.18864022936970259</v>
      </c>
      <c r="I14" s="64">
        <f>Sheet2!I13</f>
        <v>0.23061452978378821</v>
      </c>
      <c r="J14" s="113">
        <f>Sheet2!E34</f>
        <v>0.05</v>
      </c>
      <c r="K14" s="66">
        <f>Sheet2!E55</f>
        <v>9.5461362570380903E-2</v>
      </c>
      <c r="L14" s="68"/>
      <c r="M14" s="67"/>
      <c r="N14" s="113">
        <f>Sheet2!F34</f>
        <v>0.03</v>
      </c>
      <c r="O14" s="66">
        <f>Sheet2!F55</f>
        <v>5.1701860594590997E-2</v>
      </c>
      <c r="P14" s="68"/>
      <c r="Q14" s="67"/>
      <c r="R14" s="113">
        <f>Sheet2!G34</f>
        <v>-0.06</v>
      </c>
      <c r="S14" s="66">
        <f>Sheet2!G55</f>
        <v>0.13</v>
      </c>
      <c r="T14" s="68"/>
      <c r="U14" s="67"/>
    </row>
    <row r="15" spans="1:21" x14ac:dyDescent="0.3">
      <c r="A15" s="61" t="s">
        <v>72</v>
      </c>
      <c r="B15" s="79" t="s">
        <v>78</v>
      </c>
      <c r="C15" s="62">
        <f>Sheet2!C14</f>
        <v>26</v>
      </c>
      <c r="D15" s="63">
        <f>Sheet2!D14</f>
        <v>0.1884057971014492</v>
      </c>
      <c r="E15" s="64">
        <f>Sheet2!E14</f>
        <v>0.59016946908496926</v>
      </c>
      <c r="F15" s="64">
        <f>Sheet2!F14</f>
        <v>0.54226443239434807</v>
      </c>
      <c r="G15" s="64">
        <f>Sheet2!G14</f>
        <v>0.58680827004765534</v>
      </c>
      <c r="H15" s="64">
        <f>Sheet2!H14</f>
        <v>0.52900517694981408</v>
      </c>
      <c r="I15" s="64">
        <f>Sheet2!I14</f>
        <v>0.46969522981046091</v>
      </c>
      <c r="J15" s="113">
        <f>Sheet2!E35</f>
        <v>0.61</v>
      </c>
      <c r="K15" s="66">
        <f>Sheet2!E56</f>
        <v>0.4570866815111872</v>
      </c>
      <c r="L15" s="68"/>
      <c r="M15" s="67"/>
      <c r="N15" s="113">
        <f>Sheet2!F35</f>
        <v>0.67</v>
      </c>
      <c r="O15" s="66">
        <f>Sheet2!F56</f>
        <v>0.64317580576372624</v>
      </c>
      <c r="P15" s="68"/>
      <c r="Q15" s="67"/>
      <c r="R15" s="113">
        <f>Sheet2!G35</f>
        <v>0.47</v>
      </c>
      <c r="S15" s="66">
        <f>Sheet2!G56</f>
        <v>0.56000000000000005</v>
      </c>
      <c r="T15" s="68"/>
      <c r="U15" s="67"/>
    </row>
    <row r="16" spans="1:21" x14ac:dyDescent="0.3">
      <c r="A16" s="61" t="s">
        <v>72</v>
      </c>
      <c r="B16" s="61" t="s">
        <v>79</v>
      </c>
      <c r="C16" s="62">
        <f>Sheet2!C15</f>
        <v>7</v>
      </c>
      <c r="D16" s="63">
        <f>Sheet2!D15</f>
        <v>5.0724637681159403E-2</v>
      </c>
      <c r="E16" s="64">
        <f>Sheet2!E15</f>
        <v>3.3888658727545602E-2</v>
      </c>
      <c r="F16" s="64">
        <f>Sheet2!F15</f>
        <v>0.19159217175122101</v>
      </c>
      <c r="G16" s="64">
        <f>Sheet2!G15</f>
        <v>0.1012875803371948</v>
      </c>
      <c r="H16" s="64">
        <f>Sheet2!H15</f>
        <v>0.296065917711547</v>
      </c>
      <c r="I16" s="64">
        <f>Sheet2!I15</f>
        <v>0.25697954752914831</v>
      </c>
      <c r="J16" s="113">
        <f>Sheet2!E36</f>
        <v>0.04</v>
      </c>
      <c r="K16" s="66">
        <f>Sheet2!E57</f>
        <v>9.6090909119169003E-3</v>
      </c>
      <c r="L16" s="68"/>
      <c r="M16" s="67"/>
      <c r="N16" s="113">
        <f>Sheet2!F36</f>
        <v>-0.02</v>
      </c>
      <c r="O16" s="66">
        <f>Sheet2!F57</f>
        <v>6.6668166107890003E-2</v>
      </c>
      <c r="P16" s="68"/>
      <c r="Q16" s="67"/>
      <c r="R16" s="113">
        <f>Sheet2!G36</f>
        <v>-0.28000000000000003</v>
      </c>
      <c r="S16" s="66">
        <f>Sheet2!G57</f>
        <v>0.05</v>
      </c>
      <c r="T16" s="68"/>
      <c r="U16" s="67"/>
    </row>
    <row r="17" spans="1:21" x14ac:dyDescent="0.3">
      <c r="A17" s="70" t="s">
        <v>72</v>
      </c>
      <c r="B17" s="70" t="s">
        <v>80</v>
      </c>
      <c r="C17" s="71"/>
      <c r="D17" s="72"/>
      <c r="E17" s="73">
        <f>Sheet2!E16</f>
        <v>0.27962429566005015</v>
      </c>
      <c r="F17" s="73">
        <f>Sheet2!F16</f>
        <v>0.28368787233115073</v>
      </c>
      <c r="G17" s="73">
        <f>Sheet2!G16</f>
        <v>0.39239802724858974</v>
      </c>
      <c r="H17" s="73">
        <f>Sheet2!H16</f>
        <v>0.32453492334485429</v>
      </c>
      <c r="I17" s="73">
        <f>Sheet2!I16</f>
        <v>0.27695541951879366</v>
      </c>
      <c r="J17" s="114">
        <f>Sheet2!E37</f>
        <v>0.245</v>
      </c>
      <c r="K17" s="74">
        <f>Sheet2!E58</f>
        <v>0.19565182290802335</v>
      </c>
      <c r="L17" s="76"/>
      <c r="M17" s="75"/>
      <c r="N17" s="114">
        <f>Sheet2!F37</f>
        <v>0.23750000000000002</v>
      </c>
      <c r="O17" s="74">
        <f>Sheet2!F58</f>
        <v>0.26100789338462871</v>
      </c>
      <c r="P17" s="76"/>
      <c r="Q17" s="75"/>
      <c r="R17" s="114">
        <f>Sheet2!G37</f>
        <v>9.2499999999999971E-2</v>
      </c>
      <c r="S17" s="74">
        <f>Sheet2!G58</f>
        <v>0.27</v>
      </c>
      <c r="T17" s="76"/>
      <c r="U17" s="75"/>
    </row>
    <row r="18" spans="1:21" x14ac:dyDescent="0.3">
      <c r="A18" s="61" t="s">
        <v>81</v>
      </c>
      <c r="B18" s="61" t="s">
        <v>76</v>
      </c>
      <c r="C18" s="62">
        <f>Sheet2!C17</f>
        <v>9</v>
      </c>
      <c r="D18" s="63">
        <f>Sheet2!D17</f>
        <v>6.5217391304347797E-2</v>
      </c>
      <c r="E18" s="64">
        <f>Sheet2!E17</f>
        <v>-2.29289593740678E-2</v>
      </c>
      <c r="F18" s="64">
        <f>Sheet2!F17</f>
        <v>0.11104297240348029</v>
      </c>
      <c r="G18" s="64">
        <f>Sheet2!G17</f>
        <v>0.20816679944749111</v>
      </c>
      <c r="H18" s="64">
        <f>Sheet2!H17</f>
        <v>0.14620539933031881</v>
      </c>
      <c r="I18" s="64">
        <f>Sheet2!I17</f>
        <v>0.1081797667134011</v>
      </c>
      <c r="J18" s="113">
        <f>Sheet2!E38</f>
        <v>-0.04</v>
      </c>
      <c r="K18" s="66">
        <f>Sheet2!E59</f>
        <v>-1.37293528683901E-2</v>
      </c>
      <c r="L18" s="68">
        <f>Sheet2!E77</f>
        <v>-0.01</v>
      </c>
      <c r="M18" s="67">
        <f>Sheet2!E68</f>
        <v>-3.8199999999999998E-2</v>
      </c>
      <c r="N18" s="113">
        <f>Sheet2!F38</f>
        <v>-0.03</v>
      </c>
      <c r="O18" s="66">
        <f>Sheet2!F59</f>
        <v>-0.10540960290521301</v>
      </c>
      <c r="P18" s="68">
        <f>Sheet2!F77</f>
        <v>-9.1300000000000006E-2</v>
      </c>
      <c r="Q18" s="67">
        <f>Sheet2!F68</f>
        <v>-4.3400000000000001E-2</v>
      </c>
      <c r="R18" s="113">
        <f>Sheet2!G38</f>
        <v>-0.1</v>
      </c>
      <c r="S18" s="66">
        <f>Sheet2!G59</f>
        <v>-0.04</v>
      </c>
      <c r="T18" s="68">
        <f>Sheet2!G77</f>
        <v>0</v>
      </c>
      <c r="U18" s="67">
        <f>Sheet2!G68</f>
        <v>-0.1084</v>
      </c>
    </row>
    <row r="19" spans="1:21" x14ac:dyDescent="0.3">
      <c r="A19" s="61" t="s">
        <v>81</v>
      </c>
      <c r="B19" s="79" t="s">
        <v>75</v>
      </c>
      <c r="C19" s="62">
        <f>Sheet2!C18</f>
        <v>20</v>
      </c>
      <c r="D19" s="63">
        <f>Sheet2!D18</f>
        <v>0.14000000000000001</v>
      </c>
      <c r="E19" s="64">
        <f>Sheet2!E18</f>
        <v>0.37489881673411651</v>
      </c>
      <c r="F19" s="64">
        <f>Sheet2!F18</f>
        <v>0.25499828429792482</v>
      </c>
      <c r="G19" s="64">
        <f>Sheet2!G18</f>
        <v>0.26534498448963351</v>
      </c>
      <c r="H19" s="64">
        <f>Sheet2!H18</f>
        <v>0.26365068206527531</v>
      </c>
      <c r="I19" s="64">
        <f>Sheet2!I18</f>
        <v>0.114596640197212</v>
      </c>
      <c r="J19" s="113">
        <f>Sheet2!E39</f>
        <v>0.35</v>
      </c>
      <c r="K19" s="66">
        <f>Sheet2!E60</f>
        <v>0.2449390044497595</v>
      </c>
      <c r="L19" s="68">
        <f>Sheet2!E78</f>
        <v>0.27</v>
      </c>
      <c r="M19" s="67">
        <f>Sheet2!E69</f>
        <v>0.2555</v>
      </c>
      <c r="N19" s="113">
        <f>Sheet2!F39</f>
        <v>0.18</v>
      </c>
      <c r="O19" s="66">
        <f>Sheet2!F60</f>
        <v>0.31782197948522511</v>
      </c>
      <c r="P19" s="68">
        <f>Sheet2!F78</f>
        <v>0.2838</v>
      </c>
      <c r="Q19" s="67">
        <f>Sheet2!F69</f>
        <v>0.14580000000000001</v>
      </c>
      <c r="R19" s="113">
        <f>Sheet2!G39</f>
        <v>0.3</v>
      </c>
      <c r="S19" s="66">
        <f>Sheet2!G60</f>
        <v>0.32</v>
      </c>
      <c r="T19" s="68">
        <f>Sheet2!G78</f>
        <v>0.35</v>
      </c>
      <c r="U19" s="67">
        <f>Sheet2!G69</f>
        <v>0.311</v>
      </c>
    </row>
    <row r="20" spans="1:21" x14ac:dyDescent="0.3">
      <c r="A20" s="61" t="s">
        <v>81</v>
      </c>
      <c r="B20" s="79" t="s">
        <v>77</v>
      </c>
      <c r="C20" s="62">
        <f>Sheet2!C19</f>
        <v>4</v>
      </c>
      <c r="D20" s="63">
        <f>Sheet2!D19</f>
        <v>0.03</v>
      </c>
      <c r="E20" s="64">
        <f>Sheet2!E19</f>
        <v>0.12874780747418349</v>
      </c>
      <c r="F20" s="64">
        <f>Sheet2!F19</f>
        <v>0.1002839418749927</v>
      </c>
      <c r="G20" s="64">
        <f>Sheet2!G19</f>
        <v>0.59983910377182004</v>
      </c>
      <c r="H20" s="64">
        <f>Sheet2!H19</f>
        <v>0.23352612172222539</v>
      </c>
      <c r="I20" s="64">
        <f>Sheet2!I19</f>
        <v>0.15956732284347261</v>
      </c>
      <c r="J20" s="113">
        <f>Sheet2!E40</f>
        <v>0.04</v>
      </c>
      <c r="K20" s="66">
        <f>Sheet2!E61</f>
        <v>9.4263370089226806E-2</v>
      </c>
      <c r="L20" s="68">
        <f>Sheet2!E79</f>
        <v>7.0000000000000007E-2</v>
      </c>
      <c r="M20" s="67">
        <f>Sheet2!E70</f>
        <v>0.1241</v>
      </c>
      <c r="N20" s="113">
        <f>Sheet2!F40</f>
        <v>-0.02</v>
      </c>
      <c r="O20" s="66">
        <f>Sheet2!F61</f>
        <v>0.15957805213997139</v>
      </c>
      <c r="P20" s="68">
        <f>Sheet2!F79</f>
        <v>2.3199999999999998E-2</v>
      </c>
      <c r="Q20" s="67">
        <f>Sheet2!F70</f>
        <v>-2.6700000000000002E-2</v>
      </c>
      <c r="R20" s="113">
        <f>Sheet2!G40</f>
        <v>0.03</v>
      </c>
      <c r="S20" s="66">
        <f>Sheet2!G61</f>
        <v>0.1</v>
      </c>
      <c r="T20" s="68">
        <f>Sheet2!G79</f>
        <v>0.04</v>
      </c>
      <c r="U20" s="67">
        <f>Sheet2!G70</f>
        <v>1.32E-2</v>
      </c>
    </row>
    <row r="21" spans="1:21" x14ac:dyDescent="0.3">
      <c r="A21" s="61" t="s">
        <v>81</v>
      </c>
      <c r="B21" s="79" t="s">
        <v>78</v>
      </c>
      <c r="C21" s="62">
        <f>Sheet2!C20</f>
        <v>26</v>
      </c>
      <c r="D21" s="63">
        <f>Sheet2!D20</f>
        <v>0.1884057971014492</v>
      </c>
      <c r="E21" s="64">
        <f>Sheet2!E20</f>
        <v>0.65994752501984588</v>
      </c>
      <c r="F21" s="64">
        <f>Sheet2!F20</f>
        <v>0.56752175328716459</v>
      </c>
      <c r="G21" s="64">
        <f>Sheet2!G20</f>
        <v>0.57332092640077525</v>
      </c>
      <c r="H21" s="64">
        <f>Sheet2!H20</f>
        <v>0.54287250276626031</v>
      </c>
      <c r="I21" s="64">
        <f>Sheet2!I20</f>
        <v>0.47163897670942651</v>
      </c>
      <c r="J21" s="113">
        <f>Sheet2!E41</f>
        <v>0.61</v>
      </c>
      <c r="K21" s="66">
        <f>Sheet2!E62</f>
        <v>0.36399765051157551</v>
      </c>
      <c r="L21" s="68">
        <f>Sheet2!E80</f>
        <v>0.56999999999999995</v>
      </c>
      <c r="M21" s="67">
        <f>Sheet2!E71</f>
        <v>0.56969999999999998</v>
      </c>
      <c r="N21" s="113">
        <f>Sheet2!F41</f>
        <v>0.56000000000000005</v>
      </c>
      <c r="O21" s="66">
        <f>Sheet2!F62</f>
        <v>0.62256923945283416</v>
      </c>
      <c r="P21" s="68">
        <f>Sheet2!F80</f>
        <v>0.59840000000000004</v>
      </c>
      <c r="Q21" s="67">
        <f>Sheet2!F71</f>
        <v>0.53090000000000004</v>
      </c>
      <c r="R21" s="113">
        <f>Sheet2!G41</f>
        <v>0.6</v>
      </c>
      <c r="S21" s="66">
        <f>Sheet2!G62</f>
        <v>0.47</v>
      </c>
      <c r="T21" s="68">
        <f>Sheet2!G80</f>
        <v>0.5121</v>
      </c>
      <c r="U21" s="67">
        <f>Sheet2!G71</f>
        <v>0.60909999999999997</v>
      </c>
    </row>
    <row r="22" spans="1:21" x14ac:dyDescent="0.3">
      <c r="A22" s="61" t="s">
        <v>81</v>
      </c>
      <c r="B22" s="61" t="s">
        <v>79</v>
      </c>
      <c r="C22" s="62">
        <f>Sheet2!C21</f>
        <v>7</v>
      </c>
      <c r="D22" s="63">
        <f>Sheet2!D21</f>
        <v>5.0724637681159403E-2</v>
      </c>
      <c r="E22" s="64">
        <f>Sheet2!E21</f>
        <v>2.8856522129765E-3</v>
      </c>
      <c r="F22" s="64">
        <f>Sheet2!F21</f>
        <v>0.1424025927312777</v>
      </c>
      <c r="G22" s="64">
        <f>Sheet2!G21</f>
        <v>1.7039340308251001E-2</v>
      </c>
      <c r="H22" s="64">
        <f>Sheet2!H21</f>
        <v>0.31921754446642447</v>
      </c>
      <c r="I22" s="64">
        <f>Sheet2!I21</f>
        <v>0.32018091023970308</v>
      </c>
      <c r="J22" s="113">
        <f>Sheet2!E42</f>
        <v>0.08</v>
      </c>
      <c r="K22" s="66">
        <f>Sheet2!E63</f>
        <v>9.0873256876832897E-2</v>
      </c>
      <c r="L22" s="68">
        <f>Sheet2!E81</f>
        <v>0.08</v>
      </c>
      <c r="M22" s="67">
        <f>Sheet2!E72</f>
        <v>0.11169999999999999</v>
      </c>
      <c r="N22" s="113">
        <f>Sheet2!F42</f>
        <v>-0.04</v>
      </c>
      <c r="O22" s="66">
        <f>Sheet2!F63</f>
        <v>-7.2669713659328002E-3</v>
      </c>
      <c r="P22" s="68">
        <f>Sheet2!F81</f>
        <v>3.6799999999999999E-2</v>
      </c>
      <c r="Q22" s="67">
        <f>Sheet2!F72</f>
        <v>-4.2000000000000003E-2</v>
      </c>
      <c r="R22" s="113">
        <f>Sheet2!G42</f>
        <v>-0.17</v>
      </c>
      <c r="S22" s="66">
        <f>Sheet2!G63</f>
        <v>7.0000000000000007E-2</v>
      </c>
      <c r="T22" s="68">
        <f>Sheet2!G81</f>
        <v>0.03</v>
      </c>
      <c r="U22" s="67">
        <f>Sheet2!G72</f>
        <v>-0.11550000000000001</v>
      </c>
    </row>
    <row r="23" spans="1:21" x14ac:dyDescent="0.3">
      <c r="A23" s="70" t="s">
        <v>81</v>
      </c>
      <c r="B23" s="70" t="s">
        <v>80</v>
      </c>
      <c r="C23" s="71"/>
      <c r="D23" s="72"/>
      <c r="E23" s="73">
        <f>Sheet2!E22</f>
        <v>0.2916199503602806</v>
      </c>
      <c r="F23" s="73">
        <f>Sheet2!F22</f>
        <v>0.26630164304783993</v>
      </c>
      <c r="G23" s="73">
        <f>Sheet2!G22</f>
        <v>0.36388608874261996</v>
      </c>
      <c r="H23" s="73">
        <f>Sheet2!H22</f>
        <v>0.33981671275504638</v>
      </c>
      <c r="I23" s="73">
        <f>Sheet2!I22</f>
        <v>0.26649596249745355</v>
      </c>
      <c r="J23" s="114">
        <f>Sheet2!E43</f>
        <v>0.27</v>
      </c>
      <c r="K23" s="74">
        <f>Sheet2!E64</f>
        <v>0.19851832048184867</v>
      </c>
      <c r="L23" s="76">
        <f>Sheet2!E82</f>
        <v>0.24749999999999997</v>
      </c>
      <c r="M23" s="75">
        <f>Sheet2!E73</f>
        <v>0.26524999999999999</v>
      </c>
      <c r="N23" s="114">
        <f>Sheet2!F43</f>
        <v>0.17</v>
      </c>
      <c r="O23" s="74">
        <f>Sheet2!F64</f>
        <v>0.27317557492802447</v>
      </c>
      <c r="P23" s="76">
        <f>Sheet2!F82</f>
        <v>0.23554999999999998</v>
      </c>
      <c r="Q23" s="75">
        <f>Sheet2!F73</f>
        <v>0.152</v>
      </c>
      <c r="R23" s="114">
        <f>Sheet2!G43</f>
        <v>0.18999999999999997</v>
      </c>
      <c r="S23" s="74">
        <f>Sheet2!G64</f>
        <v>0.24</v>
      </c>
      <c r="T23" s="76">
        <f>Sheet2!G82</f>
        <v>0.23302499999999998</v>
      </c>
      <c r="U23" s="75">
        <f>Sheet2!G73</f>
        <v>0.20444999999999999</v>
      </c>
    </row>
    <row r="24" spans="1:21" x14ac:dyDescent="0.3">
      <c r="E24" s="103"/>
      <c r="F24" s="103"/>
      <c r="G24" s="103"/>
      <c r="H24" s="103"/>
      <c r="I24" s="103"/>
      <c r="J24" s="109"/>
      <c r="K24" s="103"/>
      <c r="L24" s="103"/>
      <c r="M24" s="103"/>
      <c r="N24" s="109"/>
      <c r="O24" s="103"/>
      <c r="P24" s="103"/>
      <c r="Q24" s="103"/>
      <c r="R24" s="109"/>
      <c r="S24" s="103"/>
      <c r="T24" s="103"/>
      <c r="U24" s="103"/>
    </row>
    <row r="25" spans="1:21" ht="17.25" x14ac:dyDescent="0.3">
      <c r="A25" s="52" t="s">
        <v>153</v>
      </c>
      <c r="E25" s="103"/>
      <c r="F25" s="103"/>
      <c r="G25" s="103"/>
      <c r="H25" s="103"/>
      <c r="I25" s="103"/>
      <c r="J25" s="109"/>
      <c r="K25" s="103"/>
      <c r="L25" s="103"/>
      <c r="M25" s="103"/>
      <c r="N25" s="109"/>
      <c r="O25" s="103"/>
      <c r="P25" s="103"/>
      <c r="Q25" s="103"/>
      <c r="R25" s="109"/>
      <c r="S25" s="103"/>
      <c r="T25" s="103"/>
      <c r="U25" s="103"/>
    </row>
    <row r="26" spans="1:21" x14ac:dyDescent="0.3">
      <c r="A26" s="53"/>
      <c r="B26" s="53"/>
      <c r="C26" s="53"/>
      <c r="D26" s="53"/>
      <c r="E26" s="104" t="s">
        <v>162</v>
      </c>
      <c r="F26" s="104"/>
      <c r="G26" s="104"/>
      <c r="H26" s="104"/>
      <c r="I26" s="104"/>
      <c r="J26" s="110" t="s">
        <v>84</v>
      </c>
      <c r="K26" s="105"/>
      <c r="L26" s="105"/>
      <c r="M26" s="105"/>
      <c r="N26" s="115" t="s">
        <v>82</v>
      </c>
      <c r="O26" s="106"/>
      <c r="P26" s="106"/>
      <c r="Q26" s="106"/>
      <c r="R26" s="116" t="s">
        <v>86</v>
      </c>
      <c r="S26" s="107"/>
      <c r="T26" s="107"/>
      <c r="U26" s="107"/>
    </row>
    <row r="27" spans="1:21" x14ac:dyDescent="0.3">
      <c r="A27" s="69" t="s">
        <v>95</v>
      </c>
      <c r="B27" s="69" t="s">
        <v>74</v>
      </c>
      <c r="C27" s="69" t="s">
        <v>151</v>
      </c>
      <c r="D27" s="69" t="s">
        <v>152</v>
      </c>
      <c r="E27" s="108" t="s">
        <v>90</v>
      </c>
      <c r="F27" s="108" t="s">
        <v>91</v>
      </c>
      <c r="G27" s="108" t="s">
        <v>92</v>
      </c>
      <c r="H27" s="108" t="s">
        <v>93</v>
      </c>
      <c r="I27" s="108" t="s">
        <v>94</v>
      </c>
      <c r="J27" s="111" t="s">
        <v>163</v>
      </c>
      <c r="K27" s="108" t="s">
        <v>164</v>
      </c>
      <c r="L27" s="108" t="s">
        <v>165</v>
      </c>
      <c r="M27" s="108" t="s">
        <v>166</v>
      </c>
      <c r="N27" s="111" t="s">
        <v>163</v>
      </c>
      <c r="O27" s="108" t="s">
        <v>164</v>
      </c>
      <c r="P27" s="108" t="s">
        <v>165</v>
      </c>
      <c r="Q27" s="108" t="s">
        <v>166</v>
      </c>
      <c r="R27" s="111" t="s">
        <v>163</v>
      </c>
      <c r="S27" s="108" t="s">
        <v>164</v>
      </c>
      <c r="T27" s="108" t="s">
        <v>165</v>
      </c>
      <c r="U27" s="108" t="s">
        <v>166</v>
      </c>
    </row>
    <row r="28" spans="1:21" x14ac:dyDescent="0.3">
      <c r="A28" s="54" t="s">
        <v>71</v>
      </c>
      <c r="B28" s="54" t="s">
        <v>76</v>
      </c>
      <c r="C28" s="55">
        <f>Sheet2!C5</f>
        <v>9</v>
      </c>
      <c r="D28" s="56">
        <f>Sheet2!D5</f>
        <v>6.5217391304347797E-2</v>
      </c>
      <c r="E28" s="57">
        <f>Sheet2!J5</f>
        <v>6.1493256117704301E-2</v>
      </c>
      <c r="F28" s="57">
        <f>Sheet2!K5</f>
        <v>7.9390186149180503E-2</v>
      </c>
      <c r="G28" s="57">
        <f>Sheet2!L5</f>
        <v>7.0087324978282003E-2</v>
      </c>
      <c r="H28" s="57">
        <f>Sheet2!M5</f>
        <v>9.4839487797914596E-2</v>
      </c>
      <c r="I28" s="57">
        <f>Sheet2!N5</f>
        <v>0.11746651848616051</v>
      </c>
      <c r="J28" s="112">
        <f>Sheet2!H26</f>
        <v>0.06</v>
      </c>
      <c r="K28" s="58">
        <f>Sheet2!H47</f>
        <v>5.5015568467247603E-2</v>
      </c>
      <c r="L28" s="60"/>
      <c r="M28" s="59"/>
      <c r="N28" s="112">
        <f>Sheet2!I26</f>
        <v>0.06</v>
      </c>
      <c r="O28" s="58">
        <f>Sheet2!I47</f>
        <v>6.9544204250746103E-2</v>
      </c>
      <c r="P28" s="60"/>
      <c r="Q28" s="59"/>
      <c r="R28" s="112">
        <f>Sheet2!J26</f>
        <v>0.06</v>
      </c>
      <c r="S28" s="58">
        <f>Sheet2!J47</f>
        <v>0.06</v>
      </c>
      <c r="T28" s="60"/>
      <c r="U28" s="59"/>
    </row>
    <row r="29" spans="1:21" x14ac:dyDescent="0.3">
      <c r="A29" s="61" t="s">
        <v>71</v>
      </c>
      <c r="B29" s="61" t="s">
        <v>75</v>
      </c>
      <c r="C29" s="62">
        <f>Sheet2!C6</f>
        <v>20</v>
      </c>
      <c r="D29" s="63">
        <f>Sheet2!D6</f>
        <v>0.14000000000000001</v>
      </c>
      <c r="E29" s="64">
        <f>Sheet2!J6</f>
        <v>0.30912546109402489</v>
      </c>
      <c r="F29" s="64">
        <f>Sheet2!K6</f>
        <v>0.285276459048599</v>
      </c>
      <c r="G29" s="64">
        <f>Sheet2!L6</f>
        <v>0.2975106946930835</v>
      </c>
      <c r="H29" s="64">
        <f>Sheet2!M6</f>
        <v>0.29546039774942928</v>
      </c>
      <c r="I29" s="64">
        <f>Sheet2!N6</f>
        <v>0.27531159895460811</v>
      </c>
      <c r="J29" s="113">
        <f>Sheet2!H27</f>
        <v>0.26</v>
      </c>
      <c r="K29" s="66">
        <f>Sheet2!H48</f>
        <v>0.19914532238299121</v>
      </c>
      <c r="L29" s="68"/>
      <c r="M29" s="67"/>
      <c r="N29" s="113">
        <f>Sheet2!I27</f>
        <v>0.23</v>
      </c>
      <c r="O29" s="66">
        <f>Sheet2!I48</f>
        <v>0.2631070154982908</v>
      </c>
      <c r="P29" s="68"/>
      <c r="Q29" s="67"/>
      <c r="R29" s="113">
        <f>Sheet2!J27</f>
        <v>0.25</v>
      </c>
      <c r="S29" s="66">
        <f>Sheet2!J48</f>
        <v>0.25</v>
      </c>
      <c r="T29" s="68"/>
      <c r="U29" s="67"/>
    </row>
    <row r="30" spans="1:21" x14ac:dyDescent="0.3">
      <c r="A30" s="61" t="s">
        <v>71</v>
      </c>
      <c r="B30" s="61" t="s">
        <v>77</v>
      </c>
      <c r="C30" s="62">
        <f>Sheet2!C7</f>
        <v>4</v>
      </c>
      <c r="D30" s="63">
        <f>Sheet2!D7</f>
        <v>0.03</v>
      </c>
      <c r="E30" s="64">
        <f>Sheet2!J7</f>
        <v>4.38702495407804E-2</v>
      </c>
      <c r="F30" s="64">
        <f>Sheet2!K7</f>
        <v>3.2770811969977602E-2</v>
      </c>
      <c r="G30" s="64">
        <f>Sheet2!L7</f>
        <v>3.3856556545974803E-2</v>
      </c>
      <c r="H30" s="64">
        <f>Sheet2!M7</f>
        <v>0.2413827732742064</v>
      </c>
      <c r="I30" s="64">
        <f>Sheet2!N7</f>
        <v>0.12146046354186769</v>
      </c>
      <c r="J30" s="113">
        <f>Sheet2!H28</f>
        <v>0.06</v>
      </c>
      <c r="K30" s="66">
        <f>Sheet2!H49</f>
        <v>2.90696997151139E-2</v>
      </c>
      <c r="L30" s="68"/>
      <c r="M30" s="67"/>
      <c r="N30" s="113">
        <f>Sheet2!I28</f>
        <v>0.04</v>
      </c>
      <c r="O30" s="66">
        <f>Sheet2!I49</f>
        <v>9.0836131849794902E-2</v>
      </c>
      <c r="P30" s="68"/>
      <c r="Q30" s="67"/>
      <c r="R30" s="113">
        <f>Sheet2!J28</f>
        <v>0.23</v>
      </c>
      <c r="S30" s="66">
        <f>Sheet2!J49</f>
        <v>0.09</v>
      </c>
      <c r="T30" s="68"/>
      <c r="U30" s="67"/>
    </row>
    <row r="31" spans="1:21" x14ac:dyDescent="0.3">
      <c r="A31" s="61" t="s">
        <v>71</v>
      </c>
      <c r="B31" s="61" t="s">
        <v>78</v>
      </c>
      <c r="C31" s="62">
        <f>Sheet2!C8</f>
        <v>26</v>
      </c>
      <c r="D31" s="63">
        <f>Sheet2!D8</f>
        <v>0.1884057971014492</v>
      </c>
      <c r="E31" s="64">
        <f>Sheet2!J8</f>
        <v>0.59791791174077291</v>
      </c>
      <c r="F31" s="64">
        <f>Sheet2!K8</f>
        <v>0.57107802321145273</v>
      </c>
      <c r="G31" s="64">
        <f>Sheet2!L8</f>
        <v>0.56936985241935323</v>
      </c>
      <c r="H31" s="64">
        <f>Sheet2!M8</f>
        <v>0.54890358888974022</v>
      </c>
      <c r="I31" s="64">
        <f>Sheet2!N8</f>
        <v>0.59006765605614675</v>
      </c>
      <c r="J31" s="113">
        <f>Sheet2!H29</f>
        <v>0.64</v>
      </c>
      <c r="K31" s="66">
        <f>Sheet2!H50</f>
        <v>0.24415474984635721</v>
      </c>
      <c r="L31" s="68"/>
      <c r="M31" s="67"/>
      <c r="N31" s="113">
        <f>Sheet2!I29</f>
        <v>0.55629374204460691</v>
      </c>
      <c r="O31" s="66">
        <f>Sheet2!I50</f>
        <v>0.55629374204460691</v>
      </c>
      <c r="P31" s="68"/>
      <c r="Q31" s="67"/>
      <c r="R31" s="113">
        <f>Sheet2!J29</f>
        <v>0.67</v>
      </c>
      <c r="S31" s="66">
        <f>Sheet2!J50</f>
        <v>0.49</v>
      </c>
      <c r="T31" s="68"/>
      <c r="U31" s="67"/>
    </row>
    <row r="32" spans="1:21" x14ac:dyDescent="0.3">
      <c r="A32" s="61" t="s">
        <v>71</v>
      </c>
      <c r="B32" s="61" t="s">
        <v>79</v>
      </c>
      <c r="C32" s="62">
        <f>Sheet2!C9</f>
        <v>7</v>
      </c>
      <c r="D32" s="63">
        <f>Sheet2!D9</f>
        <v>5.0724637681159403E-2</v>
      </c>
      <c r="E32" s="64">
        <f>Sheet2!J9</f>
        <v>5.7821582910681499E-2</v>
      </c>
      <c r="F32" s="64">
        <f>Sheet2!K9</f>
        <v>4.6661294069645101E-2</v>
      </c>
      <c r="G32" s="64">
        <f>Sheet2!L9</f>
        <v>5.0353837524076801E-2</v>
      </c>
      <c r="H32" s="64">
        <f>Sheet2!M9</f>
        <v>8.4444115484473503E-2</v>
      </c>
      <c r="I32" s="64">
        <f>Sheet2!N9</f>
        <v>0.11805456635718239</v>
      </c>
      <c r="J32" s="113">
        <f>Sheet2!H30</f>
        <v>0.08</v>
      </c>
      <c r="K32" s="66">
        <f>Sheet2!H51</f>
        <v>4.9622287884700501E-2</v>
      </c>
      <c r="L32" s="68"/>
      <c r="M32" s="67"/>
      <c r="N32" s="113">
        <f>Sheet2!I30</f>
        <v>0.1067799924887014</v>
      </c>
      <c r="O32" s="66">
        <f>Sheet2!I51</f>
        <v>0.1067799924887014</v>
      </c>
      <c r="P32" s="68"/>
      <c r="Q32" s="67"/>
      <c r="R32" s="113">
        <f>Sheet2!J30</f>
        <v>0.06</v>
      </c>
      <c r="S32" s="66">
        <f>Sheet2!J51</f>
        <v>7.0000000000000007E-2</v>
      </c>
      <c r="T32" s="68"/>
      <c r="U32" s="67"/>
    </row>
    <row r="33" spans="1:21" x14ac:dyDescent="0.3">
      <c r="A33" s="70" t="s">
        <v>71</v>
      </c>
      <c r="B33" s="70" t="s">
        <v>80</v>
      </c>
      <c r="C33" s="71"/>
      <c r="D33" s="72"/>
      <c r="E33" s="73">
        <f>Sheet2!J10</f>
        <v>0.25218380132156493</v>
      </c>
      <c r="F33" s="73">
        <f>Sheet2!K10</f>
        <v>0.23394664707491863</v>
      </c>
      <c r="G33" s="73">
        <f>Sheet2!L10</f>
        <v>0.2377727352956221</v>
      </c>
      <c r="H33" s="73">
        <f>Sheet2!M10</f>
        <v>0.29254771884946235</v>
      </c>
      <c r="I33" s="73">
        <f>Sheet2!N10</f>
        <v>0.27622357122745123</v>
      </c>
      <c r="J33" s="114">
        <f>Sheet2!H31</f>
        <v>0.26</v>
      </c>
      <c r="K33" s="74">
        <f>Sheet2!H52</f>
        <v>0.13049801495729069</v>
      </c>
      <c r="L33" s="76"/>
      <c r="M33" s="75"/>
      <c r="N33" s="114">
        <f>Sheet2!I31</f>
        <v>0.23326843363332708</v>
      </c>
      <c r="O33" s="74">
        <f>Sheet2!I52</f>
        <v>0.25425422047034851</v>
      </c>
      <c r="P33" s="76"/>
      <c r="Q33" s="75"/>
      <c r="R33" s="114">
        <f>Sheet2!J31</f>
        <v>0.30249999999999999</v>
      </c>
      <c r="S33" s="74">
        <f>Sheet2!J52</f>
        <v>0.22499999999999998</v>
      </c>
      <c r="T33" s="76"/>
      <c r="U33" s="75"/>
    </row>
    <row r="34" spans="1:21" x14ac:dyDescent="0.3">
      <c r="A34" s="61" t="s">
        <v>72</v>
      </c>
      <c r="B34" s="61" t="s">
        <v>76</v>
      </c>
      <c r="C34" s="62">
        <f>Sheet2!C11</f>
        <v>9</v>
      </c>
      <c r="D34" s="63">
        <f>Sheet2!D11</f>
        <v>6.5217391304347797E-2</v>
      </c>
      <c r="E34" s="64">
        <f>Sheet2!J11</f>
        <v>0.1031835143394912</v>
      </c>
      <c r="F34" s="64">
        <f>Sheet2!K11</f>
        <v>0.26336867651855422</v>
      </c>
      <c r="G34" s="64">
        <f>Sheet2!L11</f>
        <v>0.29836433274089158</v>
      </c>
      <c r="H34" s="64">
        <f>Sheet2!M11</f>
        <v>0.2245361690157078</v>
      </c>
      <c r="I34" s="64">
        <f>Sheet2!N11</f>
        <v>0.1393031648597492</v>
      </c>
      <c r="J34" s="113">
        <f>Sheet2!H32</f>
        <v>0.08</v>
      </c>
      <c r="K34" s="66">
        <f>Sheet2!H53</f>
        <v>6.7531353395584498E-2</v>
      </c>
      <c r="L34" s="68"/>
      <c r="M34" s="67"/>
      <c r="N34" s="113">
        <f>Sheet2!I32</f>
        <v>0.06</v>
      </c>
      <c r="O34" s="66">
        <f>Sheet2!I53</f>
        <v>7.9371599382373897E-2</v>
      </c>
      <c r="P34" s="68"/>
      <c r="Q34" s="67"/>
      <c r="R34" s="113">
        <f>Sheet2!J32</f>
        <v>7.0000000000000007E-2</v>
      </c>
      <c r="S34" s="66">
        <f>Sheet2!J53</f>
        <v>0.09</v>
      </c>
      <c r="T34" s="68"/>
      <c r="U34" s="67"/>
    </row>
    <row r="35" spans="1:21" x14ac:dyDescent="0.3">
      <c r="A35" s="61" t="s">
        <v>72</v>
      </c>
      <c r="B35" s="61" t="s">
        <v>75</v>
      </c>
      <c r="C35" s="62">
        <f>Sheet2!C12</f>
        <v>20</v>
      </c>
      <c r="D35" s="63">
        <f>Sheet2!D12</f>
        <v>0.14000000000000001</v>
      </c>
      <c r="E35" s="64">
        <f>Sheet2!J12</f>
        <v>0.52102531599926294</v>
      </c>
      <c r="F35" s="64">
        <f>Sheet2!K12</f>
        <v>0.36604016742167078</v>
      </c>
      <c r="G35" s="64">
        <f>Sheet2!L12</f>
        <v>0.32250783052191712</v>
      </c>
      <c r="H35" s="64">
        <f>Sheet2!M12</f>
        <v>0.41313066952130478</v>
      </c>
      <c r="I35" s="64">
        <f>Sheet2!N12</f>
        <v>0.27518424895021698</v>
      </c>
      <c r="J35" s="113">
        <f>Sheet2!H33</f>
        <v>0.33</v>
      </c>
      <c r="K35" s="66">
        <f>Sheet2!H54</f>
        <v>0.31113044960942993</v>
      </c>
      <c r="L35" s="68"/>
      <c r="M35" s="67"/>
      <c r="N35" s="113">
        <f>Sheet2!I33</f>
        <v>0.28000000000000003</v>
      </c>
      <c r="O35" s="66">
        <f>Sheet2!I54</f>
        <v>0.35132293610952681</v>
      </c>
      <c r="P35" s="68"/>
      <c r="Q35" s="67"/>
      <c r="R35" s="113">
        <f>Sheet2!J33</f>
        <v>0.44</v>
      </c>
      <c r="S35" s="66">
        <f>Sheet2!J54</f>
        <v>0.49</v>
      </c>
      <c r="T35" s="68"/>
      <c r="U35" s="67"/>
    </row>
    <row r="36" spans="1:21" x14ac:dyDescent="0.3">
      <c r="A36" s="61" t="s">
        <v>72</v>
      </c>
      <c r="B36" s="61" t="s">
        <v>77</v>
      </c>
      <c r="C36" s="62">
        <f>Sheet2!C13</f>
        <v>4</v>
      </c>
      <c r="D36" s="63">
        <f>Sheet2!D13</f>
        <v>0.03</v>
      </c>
      <c r="E36" s="64">
        <f>Sheet2!J13</f>
        <v>0.111006712639729</v>
      </c>
      <c r="F36" s="64">
        <f>Sheet2!K13</f>
        <v>0.1250704364970141</v>
      </c>
      <c r="G36" s="64">
        <f>Sheet2!L13</f>
        <v>0.47601162454103618</v>
      </c>
      <c r="H36" s="64">
        <f>Sheet2!M13</f>
        <v>0.32505339962229068</v>
      </c>
      <c r="I36" s="64">
        <f>Sheet2!N13</f>
        <v>0.31477276309942581</v>
      </c>
      <c r="J36" s="113">
        <f>Sheet2!H34</f>
        <v>4.8920377179727997E-2</v>
      </c>
      <c r="K36" s="66">
        <f>Sheet2!H55</f>
        <v>4.8920377179727997E-2</v>
      </c>
      <c r="L36" s="68"/>
      <c r="M36" s="67"/>
      <c r="N36" s="113">
        <f>Sheet2!I34</f>
        <v>0.05</v>
      </c>
      <c r="O36" s="66">
        <f>Sheet2!I55</f>
        <v>6.8876450565475006E-2</v>
      </c>
      <c r="P36" s="68"/>
      <c r="Q36" s="67"/>
      <c r="R36" s="113">
        <f>Sheet2!J34</f>
        <v>0.09</v>
      </c>
      <c r="S36" s="66">
        <f>Sheet2!J55</f>
        <v>0.21</v>
      </c>
      <c r="T36" s="68"/>
      <c r="U36" s="67"/>
    </row>
    <row r="37" spans="1:21" x14ac:dyDescent="0.3">
      <c r="A37" s="61" t="s">
        <v>72</v>
      </c>
      <c r="B37" s="61" t="s">
        <v>78</v>
      </c>
      <c r="C37" s="62">
        <f>Sheet2!C14</f>
        <v>26</v>
      </c>
      <c r="D37" s="63">
        <f>Sheet2!D14</f>
        <v>0.1884057971014492</v>
      </c>
      <c r="E37" s="64">
        <f>Sheet2!J14</f>
        <v>0.62860734970024701</v>
      </c>
      <c r="F37" s="64">
        <f>Sheet2!K14</f>
        <v>0.71673360065913339</v>
      </c>
      <c r="G37" s="64">
        <f>Sheet2!L14</f>
        <v>0.64085879594031814</v>
      </c>
      <c r="H37" s="64">
        <f>Sheet2!M14</f>
        <v>0.54247205744464666</v>
      </c>
      <c r="I37" s="64">
        <f>Sheet2!N14</f>
        <v>0.45518907042742179</v>
      </c>
      <c r="J37" s="113">
        <f>Sheet2!H35</f>
        <v>0.56000000000000005</v>
      </c>
      <c r="K37" s="66">
        <f>Sheet2!H56</f>
        <v>0.40498547034513149</v>
      </c>
      <c r="L37" s="68"/>
      <c r="M37" s="67"/>
      <c r="N37" s="113">
        <f>Sheet2!I35</f>
        <v>0.72</v>
      </c>
      <c r="O37" s="66">
        <f>Sheet2!I56</f>
        <v>0.60006945199005235</v>
      </c>
      <c r="P37" s="68"/>
      <c r="Q37" s="67"/>
      <c r="R37" s="113">
        <f>Sheet2!J35</f>
        <v>0.48</v>
      </c>
      <c r="S37" s="66">
        <f>Sheet2!J56</f>
        <v>0.52</v>
      </c>
      <c r="T37" s="68"/>
      <c r="U37" s="67"/>
    </row>
    <row r="38" spans="1:21" x14ac:dyDescent="0.3">
      <c r="A38" s="61" t="s">
        <v>72</v>
      </c>
      <c r="B38" s="61" t="s">
        <v>79</v>
      </c>
      <c r="C38" s="62">
        <f>Sheet2!C15</f>
        <v>7</v>
      </c>
      <c r="D38" s="63">
        <f>Sheet2!D15</f>
        <v>5.0724637681159403E-2</v>
      </c>
      <c r="E38" s="64">
        <f>Sheet2!J15</f>
        <v>6.25125133880053E-2</v>
      </c>
      <c r="F38" s="64">
        <f>Sheet2!K15</f>
        <v>0.20184713690176531</v>
      </c>
      <c r="G38" s="64">
        <f>Sheet2!L15</f>
        <v>0.12090752965550269</v>
      </c>
      <c r="H38" s="64">
        <f>Sheet2!M15</f>
        <v>0.30685600966439253</v>
      </c>
      <c r="I38" s="64">
        <f>Sheet2!N15</f>
        <v>0.3548295623780035</v>
      </c>
      <c r="J38" s="113">
        <f>Sheet2!H36</f>
        <v>0.08</v>
      </c>
      <c r="K38" s="66">
        <f>Sheet2!H57</f>
        <v>6.9311933881791493E-2</v>
      </c>
      <c r="L38" s="68"/>
      <c r="M38" s="67"/>
      <c r="N38" s="113">
        <f>Sheet2!I36</f>
        <v>0.06</v>
      </c>
      <c r="O38" s="66">
        <f>Sheet2!I57</f>
        <v>7.9542315874862504E-2</v>
      </c>
      <c r="P38" s="68"/>
      <c r="Q38" s="67"/>
      <c r="R38" s="113">
        <f>Sheet2!J36</f>
        <v>0.04</v>
      </c>
      <c r="S38" s="66">
        <f>Sheet2!J57</f>
        <v>0.08</v>
      </c>
      <c r="T38" s="68"/>
      <c r="U38" s="67"/>
    </row>
    <row r="39" spans="1:21" x14ac:dyDescent="0.3">
      <c r="A39" s="70" t="s">
        <v>72</v>
      </c>
      <c r="B39" s="70" t="s">
        <v>80</v>
      </c>
      <c r="C39" s="71"/>
      <c r="D39" s="72"/>
      <c r="E39" s="73">
        <f>Sheet2!J16</f>
        <v>0.33078797293181106</v>
      </c>
      <c r="F39" s="73">
        <f>Sheet2!K16</f>
        <v>0.35242283536989594</v>
      </c>
      <c r="G39" s="73">
        <f>Sheet2!L16</f>
        <v>0.39007144516469355</v>
      </c>
      <c r="H39" s="73">
        <f>Sheet2!M16</f>
        <v>0.39687803406315869</v>
      </c>
      <c r="I39" s="73">
        <f>Sheet2!N16</f>
        <v>0.34999391121376705</v>
      </c>
      <c r="J39" s="114">
        <f>Sheet2!H37</f>
        <v>0.25473009429493204</v>
      </c>
      <c r="K39" s="74">
        <f>Sheet2!H58</f>
        <v>0.20858705775402023</v>
      </c>
      <c r="L39" s="76"/>
      <c r="M39" s="75"/>
      <c r="N39" s="114">
        <f>Sheet2!I37</f>
        <v>0.27750000000000002</v>
      </c>
      <c r="O39" s="74">
        <f>Sheet2!I58</f>
        <v>0.27495278863497913</v>
      </c>
      <c r="P39" s="76"/>
      <c r="Q39" s="75"/>
      <c r="R39" s="114">
        <f>Sheet2!J37</f>
        <v>0.26250000000000001</v>
      </c>
      <c r="S39" s="74">
        <f>Sheet2!J58</f>
        <v>0.32500000000000001</v>
      </c>
      <c r="T39" s="76"/>
      <c r="U39" s="75"/>
    </row>
    <row r="40" spans="1:21" x14ac:dyDescent="0.3">
      <c r="A40" s="61" t="s">
        <v>81</v>
      </c>
      <c r="B40" s="61" t="s">
        <v>76</v>
      </c>
      <c r="C40" s="62">
        <f>Sheet2!C17</f>
        <v>9</v>
      </c>
      <c r="D40" s="63">
        <f>Sheet2!D17</f>
        <v>6.5217391304347797E-2</v>
      </c>
      <c r="E40" s="64">
        <f>Sheet2!J17</f>
        <v>8.0466328844669199E-2</v>
      </c>
      <c r="F40" s="64">
        <f>Sheet2!K17</f>
        <v>0.22388642099032249</v>
      </c>
      <c r="G40" s="64">
        <f>Sheet2!L17</f>
        <v>0.28386696660446481</v>
      </c>
      <c r="H40" s="64">
        <f>Sheet2!M17</f>
        <v>0.2903137891903988</v>
      </c>
      <c r="I40" s="64">
        <f>Sheet2!N17</f>
        <v>0.1349380025519544</v>
      </c>
      <c r="J40" s="113">
        <f>Sheet2!H38</f>
        <v>0.06</v>
      </c>
      <c r="K40" s="66">
        <f>Sheet2!H59</f>
        <v>0.106206508276523</v>
      </c>
      <c r="L40" s="68">
        <f>Sheet2!H77</f>
        <v>0.11</v>
      </c>
      <c r="M40" s="67">
        <f>Sheet2!H68</f>
        <v>7.0800000000000002E-2</v>
      </c>
      <c r="N40" s="113">
        <f>Sheet2!I38</f>
        <v>0.06</v>
      </c>
      <c r="O40" s="66">
        <f>Sheet2!I59</f>
        <v>5.3302310692446203E-2</v>
      </c>
      <c r="P40" s="68">
        <f>Sheet2!I77</f>
        <v>5.7299999999999997E-2</v>
      </c>
      <c r="Q40" s="67">
        <f>Sheet2!I68</f>
        <v>7.3099999999999998E-2</v>
      </c>
      <c r="R40" s="113">
        <f>Sheet2!J38</f>
        <v>0.05</v>
      </c>
      <c r="S40" s="66">
        <f>Sheet2!J59</f>
        <v>0.06</v>
      </c>
      <c r="T40" s="68">
        <f>Sheet2!J77</f>
        <v>5.6500000000000002E-2</v>
      </c>
      <c r="U40" s="67">
        <f>Sheet2!J68</f>
        <v>7.7299999999999994E-2</v>
      </c>
    </row>
    <row r="41" spans="1:21" x14ac:dyDescent="0.3">
      <c r="A41" s="61" t="s">
        <v>81</v>
      </c>
      <c r="B41" s="61" t="s">
        <v>75</v>
      </c>
      <c r="C41" s="62">
        <f>Sheet2!C18</f>
        <v>20</v>
      </c>
      <c r="D41" s="63">
        <f>Sheet2!D18</f>
        <v>0.14000000000000001</v>
      </c>
      <c r="E41" s="64">
        <f>Sheet2!J18</f>
        <v>0.4428281980325674</v>
      </c>
      <c r="F41" s="64">
        <f>Sheet2!K18</f>
        <v>0.33047091048446359</v>
      </c>
      <c r="G41" s="64">
        <f>Sheet2!L18</f>
        <v>0.28956775940810248</v>
      </c>
      <c r="H41" s="64">
        <f>Sheet2!M18</f>
        <v>0.3661273080317069</v>
      </c>
      <c r="I41" s="64">
        <f>Sheet2!N18</f>
        <v>0.24454188308182781</v>
      </c>
      <c r="J41" s="113">
        <f>Sheet2!H39</f>
        <v>0.36</v>
      </c>
      <c r="K41" s="66">
        <f>Sheet2!H60</f>
        <v>0.27588990364014421</v>
      </c>
      <c r="L41" s="68">
        <f>Sheet2!H78</f>
        <v>0.28999999999999998</v>
      </c>
      <c r="M41" s="67">
        <f>Sheet2!H69</f>
        <v>0.31190000000000001</v>
      </c>
      <c r="N41" s="113">
        <f>Sheet2!I39</f>
        <v>0.28000000000000003</v>
      </c>
      <c r="O41" s="66">
        <f>Sheet2!I60</f>
        <v>0.32762517404119601</v>
      </c>
      <c r="P41" s="68">
        <f>Sheet2!I78</f>
        <v>0.3175</v>
      </c>
      <c r="Q41" s="67">
        <f>Sheet2!I69</f>
        <v>0.253</v>
      </c>
      <c r="R41" s="113">
        <f>Sheet2!J39</f>
        <v>0.43</v>
      </c>
      <c r="S41" s="66">
        <f>Sheet2!J60</f>
        <v>0.4</v>
      </c>
      <c r="T41" s="68">
        <f>Sheet2!J78</f>
        <v>0.39</v>
      </c>
      <c r="U41" s="67">
        <f>Sheet2!J69</f>
        <v>0.46189999999999998</v>
      </c>
    </row>
    <row r="42" spans="1:21" x14ac:dyDescent="0.3">
      <c r="A42" s="61" t="s">
        <v>81</v>
      </c>
      <c r="B42" s="61" t="s">
        <v>77</v>
      </c>
      <c r="C42" s="62">
        <f>Sheet2!C19</f>
        <v>4</v>
      </c>
      <c r="D42" s="63">
        <f>Sheet2!D19</f>
        <v>0.03</v>
      </c>
      <c r="E42" s="64">
        <f>Sheet2!J19</f>
        <v>0.11283035173745939</v>
      </c>
      <c r="F42" s="64">
        <f>Sheet2!K19</f>
        <v>0.1176701275613196</v>
      </c>
      <c r="G42" s="64">
        <f>Sheet2!L19</f>
        <v>0.53659149370519876</v>
      </c>
      <c r="H42" s="64">
        <f>Sheet2!M19</f>
        <v>0.32220542968429322</v>
      </c>
      <c r="I42" s="64">
        <f>Sheet2!N19</f>
        <v>0.25000162650352181</v>
      </c>
      <c r="J42" s="113">
        <f>Sheet2!H40</f>
        <v>0.06</v>
      </c>
      <c r="K42" s="66">
        <f>Sheet2!H61</f>
        <v>0.1332734549267339</v>
      </c>
      <c r="L42" s="68">
        <f>Sheet2!H79</f>
        <v>0.14000000000000001</v>
      </c>
      <c r="M42" s="67">
        <f>Sheet2!H70</f>
        <v>8.8599999999999998E-2</v>
      </c>
      <c r="N42" s="113">
        <f>Sheet2!I40</f>
        <v>0.04</v>
      </c>
      <c r="O42" s="66">
        <f>Sheet2!I61</f>
        <v>6.00433424523956E-2</v>
      </c>
      <c r="P42" s="68">
        <f>Sheet2!I79</f>
        <v>4.41E-2</v>
      </c>
      <c r="Q42" s="67">
        <f>Sheet2!I70</f>
        <v>3.8699999999999998E-2</v>
      </c>
      <c r="R42" s="113">
        <f>Sheet2!J40</f>
        <v>0.05</v>
      </c>
      <c r="S42" s="66">
        <f>Sheet2!J61</f>
        <v>0.16</v>
      </c>
      <c r="T42" s="68">
        <f>Sheet2!J79</f>
        <v>0.04</v>
      </c>
      <c r="U42" s="67">
        <f>Sheet2!J70</f>
        <v>5.3199999999999997E-2</v>
      </c>
    </row>
    <row r="43" spans="1:21" x14ac:dyDescent="0.3">
      <c r="A43" s="61" t="s">
        <v>81</v>
      </c>
      <c r="B43" s="61" t="s">
        <v>78</v>
      </c>
      <c r="C43" s="62">
        <f>Sheet2!C20</f>
        <v>26</v>
      </c>
      <c r="D43" s="63">
        <f>Sheet2!D20</f>
        <v>0.1884057971014492</v>
      </c>
      <c r="E43" s="64">
        <f>Sheet2!J20</f>
        <v>0.58843231868482548</v>
      </c>
      <c r="F43" s="64">
        <f>Sheet2!K20</f>
        <v>0.71171151379063791</v>
      </c>
      <c r="G43" s="64">
        <f>Sheet2!L20</f>
        <v>0.63834223610673113</v>
      </c>
      <c r="H43" s="64">
        <f>Sheet2!M20</f>
        <v>0.53750188071166249</v>
      </c>
      <c r="I43" s="64">
        <f>Sheet2!N20</f>
        <v>0.47247469691121918</v>
      </c>
      <c r="J43" s="113">
        <f>Sheet2!H41</f>
        <v>0.66</v>
      </c>
      <c r="K43" s="66">
        <f>Sheet2!H62</f>
        <v>0.43211204083057497</v>
      </c>
      <c r="L43" s="68">
        <f>Sheet2!H80</f>
        <v>0.56999999999999995</v>
      </c>
      <c r="M43" s="67">
        <f>Sheet2!H71</f>
        <v>0.59650000000000003</v>
      </c>
      <c r="N43" s="113">
        <f>Sheet2!I41</f>
        <v>0.62</v>
      </c>
      <c r="O43" s="66">
        <f>Sheet2!I62</f>
        <v>0.56640214195500771</v>
      </c>
      <c r="P43" s="68">
        <f>Sheet2!I80</f>
        <v>0.61929999999999996</v>
      </c>
      <c r="Q43" s="67">
        <f>Sheet2!I71</f>
        <v>0.6179</v>
      </c>
      <c r="R43" s="113">
        <f>Sheet2!J41</f>
        <v>0.53</v>
      </c>
      <c r="S43" s="66">
        <f>Sheet2!J62</f>
        <v>0.5</v>
      </c>
      <c r="T43" s="68">
        <f>Sheet2!J80</f>
        <v>0.53</v>
      </c>
      <c r="U43" s="67">
        <f>Sheet2!J71</f>
        <v>0.49440000000000001</v>
      </c>
    </row>
    <row r="44" spans="1:21" x14ac:dyDescent="0.3">
      <c r="A44" s="61" t="s">
        <v>81</v>
      </c>
      <c r="B44" s="61" t="s">
        <v>79</v>
      </c>
      <c r="C44" s="62">
        <f>Sheet2!C21</f>
        <v>7</v>
      </c>
      <c r="D44" s="63">
        <f>Sheet2!D21</f>
        <v>5.0724637681159403E-2</v>
      </c>
      <c r="E44" s="64">
        <f>Sheet2!J21</f>
        <v>5.8338376712800698E-2</v>
      </c>
      <c r="F44" s="64">
        <f>Sheet2!K21</f>
        <v>0.1007110699960103</v>
      </c>
      <c r="G44" s="64">
        <f>Sheet2!L21</f>
        <v>9.5524986816998003E-2</v>
      </c>
      <c r="H44" s="64">
        <f>Sheet2!M21</f>
        <v>0.39878437563383168</v>
      </c>
      <c r="I44" s="64">
        <f>Sheet2!N21</f>
        <v>0.41246008383159438</v>
      </c>
      <c r="J44" s="113">
        <f>Sheet2!H42</f>
        <v>0.08</v>
      </c>
      <c r="K44" s="66">
        <f>Sheet2!H63</f>
        <v>0.14391609274123679</v>
      </c>
      <c r="L44" s="68">
        <f>Sheet2!H81</f>
        <v>0.17</v>
      </c>
      <c r="M44" s="67">
        <f>Sheet2!H72</f>
        <v>0.14599999999999999</v>
      </c>
      <c r="N44" s="113">
        <f>Sheet2!I42</f>
        <v>0.06</v>
      </c>
      <c r="O44" s="66">
        <f>Sheet2!I63</f>
        <v>5.66250373030069E-2</v>
      </c>
      <c r="P44" s="68">
        <f>Sheet2!I81</f>
        <v>7.1300000000000002E-2</v>
      </c>
      <c r="Q44" s="67">
        <f>Sheet2!I72</f>
        <v>9.4100000000000003E-2</v>
      </c>
      <c r="R44" s="113">
        <f>Sheet2!J42</f>
        <v>0.05</v>
      </c>
      <c r="S44" s="66">
        <f>Sheet2!J63</f>
        <v>0.09</v>
      </c>
      <c r="T44" s="68">
        <f>Sheet2!J81</f>
        <v>0.1</v>
      </c>
      <c r="U44" s="67">
        <f>Sheet2!J72</f>
        <v>5.9499999999999997E-2</v>
      </c>
    </row>
    <row r="45" spans="1:21" x14ac:dyDescent="0.3">
      <c r="A45" s="70" t="s">
        <v>81</v>
      </c>
      <c r="B45" s="70" t="s">
        <v>80</v>
      </c>
      <c r="C45" s="71"/>
      <c r="D45" s="72"/>
      <c r="E45" s="73">
        <f>Sheet2!J22</f>
        <v>0.30060731129191326</v>
      </c>
      <c r="F45" s="73">
        <f>Sheet2!K22</f>
        <v>0.31514090545810786</v>
      </c>
      <c r="G45" s="73">
        <f>Sheet2!L22</f>
        <v>0.39000661900925759</v>
      </c>
      <c r="H45" s="73">
        <f>Sheet2!M22</f>
        <v>0.40615474851537359</v>
      </c>
      <c r="I45" s="73">
        <f>Sheet2!N22</f>
        <v>0.34486957258204082</v>
      </c>
      <c r="J45" s="114">
        <f>Sheet2!H43</f>
        <v>0.29000000000000004</v>
      </c>
      <c r="K45" s="74">
        <f>Sheet2!H64</f>
        <v>0.24629787303467249</v>
      </c>
      <c r="L45" s="76">
        <f>Sheet2!H82</f>
        <v>0.29249999999999998</v>
      </c>
      <c r="M45" s="75">
        <f>Sheet2!H73</f>
        <v>0.28575</v>
      </c>
      <c r="N45" s="114">
        <f>Sheet2!I43</f>
        <v>0.25</v>
      </c>
      <c r="O45" s="74">
        <f>Sheet2!I64</f>
        <v>0.25267392393790156</v>
      </c>
      <c r="P45" s="76">
        <f>Sheet2!I82</f>
        <v>0.26305000000000001</v>
      </c>
      <c r="Q45" s="75">
        <f>Sheet2!I73</f>
        <v>0.25092500000000001</v>
      </c>
      <c r="R45" s="114">
        <f>Sheet2!J43</f>
        <v>0.26500000000000001</v>
      </c>
      <c r="S45" s="74">
        <f>Sheet2!J64</f>
        <v>0.28750000000000003</v>
      </c>
      <c r="T45" s="76">
        <f>Sheet2!J82</f>
        <v>0.26500000000000001</v>
      </c>
      <c r="U45" s="75">
        <f>Sheet2!J73</f>
        <v>0.26724999999999999</v>
      </c>
    </row>
    <row r="46" spans="1:21" x14ac:dyDescent="0.3">
      <c r="E46" s="103"/>
      <c r="F46" s="103"/>
      <c r="G46" s="103"/>
      <c r="H46" s="103"/>
      <c r="I46" s="103"/>
      <c r="J46" s="109"/>
      <c r="K46" s="103"/>
      <c r="L46" s="103"/>
      <c r="M46" s="103"/>
      <c r="N46" s="109"/>
      <c r="O46" s="103"/>
      <c r="P46" s="103"/>
      <c r="Q46" s="103"/>
      <c r="R46" s="109"/>
      <c r="S46" s="103"/>
      <c r="T46" s="103"/>
      <c r="U46" s="103"/>
    </row>
    <row r="47" spans="1:21" ht="17.25" x14ac:dyDescent="0.3">
      <c r="A47" s="52" t="s">
        <v>154</v>
      </c>
      <c r="E47" s="103"/>
      <c r="F47" s="103"/>
      <c r="G47" s="103"/>
      <c r="H47" s="103"/>
      <c r="I47" s="103"/>
      <c r="J47" s="109"/>
      <c r="K47" s="103"/>
      <c r="L47" s="103"/>
      <c r="M47" s="103"/>
      <c r="N47" s="109"/>
      <c r="O47" s="103"/>
      <c r="P47" s="103"/>
      <c r="Q47" s="103"/>
      <c r="R47" s="109"/>
      <c r="S47" s="103"/>
      <c r="T47" s="103"/>
      <c r="U47" s="103"/>
    </row>
    <row r="48" spans="1:21" x14ac:dyDescent="0.3">
      <c r="A48" s="53"/>
      <c r="B48" s="53"/>
      <c r="C48" s="53"/>
      <c r="D48" s="53"/>
      <c r="E48" s="104" t="s">
        <v>162</v>
      </c>
      <c r="F48" s="104"/>
      <c r="G48" s="104"/>
      <c r="H48" s="104"/>
      <c r="I48" s="104"/>
      <c r="J48" s="110" t="s">
        <v>84</v>
      </c>
      <c r="K48" s="105"/>
      <c r="L48" s="105"/>
      <c r="M48" s="105"/>
      <c r="N48" s="115" t="s">
        <v>82</v>
      </c>
      <c r="O48" s="106"/>
      <c r="P48" s="106"/>
      <c r="Q48" s="106"/>
      <c r="R48" s="116" t="s">
        <v>86</v>
      </c>
      <c r="S48" s="107"/>
      <c r="T48" s="107"/>
      <c r="U48" s="107"/>
    </row>
    <row r="49" spans="1:21" x14ac:dyDescent="0.3">
      <c r="A49" s="69" t="s">
        <v>95</v>
      </c>
      <c r="B49" s="69" t="s">
        <v>74</v>
      </c>
      <c r="C49" s="69" t="s">
        <v>151</v>
      </c>
      <c r="D49" s="69" t="s">
        <v>152</v>
      </c>
      <c r="E49" s="108" t="s">
        <v>90</v>
      </c>
      <c r="F49" s="108" t="s">
        <v>91</v>
      </c>
      <c r="G49" s="108" t="s">
        <v>92</v>
      </c>
      <c r="H49" s="108" t="s">
        <v>93</v>
      </c>
      <c r="I49" s="108" t="s">
        <v>94</v>
      </c>
      <c r="J49" s="111" t="s">
        <v>163</v>
      </c>
      <c r="K49" s="108" t="s">
        <v>164</v>
      </c>
      <c r="L49" s="108" t="s">
        <v>165</v>
      </c>
      <c r="M49" s="108" t="s">
        <v>166</v>
      </c>
      <c r="N49" s="111" t="s">
        <v>163</v>
      </c>
      <c r="O49" s="108" t="s">
        <v>164</v>
      </c>
      <c r="P49" s="108" t="s">
        <v>165</v>
      </c>
      <c r="Q49" s="108" t="s">
        <v>166</v>
      </c>
      <c r="R49" s="111" t="s">
        <v>163</v>
      </c>
      <c r="S49" s="108" t="s">
        <v>164</v>
      </c>
      <c r="T49" s="108" t="s">
        <v>165</v>
      </c>
      <c r="U49" s="108" t="s">
        <v>166</v>
      </c>
    </row>
    <row r="50" spans="1:21" x14ac:dyDescent="0.3">
      <c r="A50" s="54" t="s">
        <v>71</v>
      </c>
      <c r="B50" s="54" t="s">
        <v>76</v>
      </c>
      <c r="C50" s="55">
        <f>Sheet2!C5</f>
        <v>9</v>
      </c>
      <c r="D50" s="56">
        <f>Sheet2!D5</f>
        <v>6.5217391304347797E-2</v>
      </c>
      <c r="E50" s="57">
        <f>Sheet2!O5</f>
        <v>0.18514024295432011</v>
      </c>
      <c r="F50" s="57">
        <f>Sheet2!P5</f>
        <v>0.1591805636651048</v>
      </c>
      <c r="G50" s="57">
        <f>Sheet2!Q5</f>
        <v>0.2180740536907467</v>
      </c>
      <c r="H50" s="57">
        <f>Sheet2!R5</f>
        <v>0.2222115947392192</v>
      </c>
      <c r="I50" s="57">
        <f>Sheet2!S5</f>
        <v>0.27722369179192641</v>
      </c>
      <c r="J50" s="112">
        <f>Sheet2!K26</f>
        <v>0.17</v>
      </c>
      <c r="K50" s="58">
        <f>Sheet2!K47</f>
        <v>0.1081021394064872</v>
      </c>
      <c r="L50" s="60"/>
      <c r="M50" s="59"/>
      <c r="N50" s="112">
        <f>Sheet2!L26</f>
        <v>0.15</v>
      </c>
      <c r="O50" s="58">
        <f>Sheet2!L47</f>
        <v>0.16631873642993719</v>
      </c>
      <c r="P50" s="60"/>
      <c r="Q50" s="59"/>
      <c r="R50" s="112">
        <f>Sheet2!M26</f>
        <v>0.2</v>
      </c>
      <c r="S50" s="58">
        <f>Sheet2!M47</f>
        <v>0.24</v>
      </c>
      <c r="T50" s="60"/>
      <c r="U50" s="59"/>
    </row>
    <row r="51" spans="1:21" x14ac:dyDescent="0.3">
      <c r="A51" s="61" t="s">
        <v>71</v>
      </c>
      <c r="B51" s="61" t="s">
        <v>75</v>
      </c>
      <c r="C51" s="62">
        <f>Sheet2!C6</f>
        <v>20</v>
      </c>
      <c r="D51" s="63">
        <f>Sheet2!D6</f>
        <v>0.14000000000000001</v>
      </c>
      <c r="E51" s="64">
        <f>Sheet2!O6</f>
        <v>0.26945282383855279</v>
      </c>
      <c r="F51" s="64">
        <f>Sheet2!P6</f>
        <v>0.33463071909092779</v>
      </c>
      <c r="G51" s="64">
        <f>Sheet2!Q6</f>
        <v>0.291958547343527</v>
      </c>
      <c r="H51" s="64">
        <f>Sheet2!R6</f>
        <v>0.40671578667545039</v>
      </c>
      <c r="I51" s="64">
        <f>Sheet2!S6</f>
        <v>0.37723278120566922</v>
      </c>
      <c r="J51" s="113">
        <f>Sheet2!K27</f>
        <v>0.42</v>
      </c>
      <c r="K51" s="66">
        <f>Sheet2!K48</f>
        <v>0.33115726865726869</v>
      </c>
      <c r="L51" s="68"/>
      <c r="M51" s="67"/>
      <c r="N51" s="113">
        <f>Sheet2!L27</f>
        <v>0.34</v>
      </c>
      <c r="O51" s="66">
        <f>Sheet2!L48</f>
        <v>0.52966107078039926</v>
      </c>
      <c r="P51" s="68"/>
      <c r="Q51" s="67"/>
      <c r="R51" s="113">
        <f>Sheet2!M27</f>
        <v>0.42</v>
      </c>
      <c r="S51" s="66">
        <f>Sheet2!M48</f>
        <v>0.46</v>
      </c>
      <c r="T51" s="68"/>
      <c r="U51" s="67"/>
    </row>
    <row r="52" spans="1:21" x14ac:dyDescent="0.3">
      <c r="A52" s="61" t="s">
        <v>71</v>
      </c>
      <c r="B52" s="61" t="s">
        <v>77</v>
      </c>
      <c r="C52" s="62">
        <f>Sheet2!C7</f>
        <v>4</v>
      </c>
      <c r="D52" s="63">
        <f>Sheet2!D7</f>
        <v>0.03</v>
      </c>
      <c r="E52" s="64">
        <f>Sheet2!O7</f>
        <v>0.1301802505758452</v>
      </c>
      <c r="F52" s="64">
        <f>Sheet2!P7</f>
        <v>0.1004903371797322</v>
      </c>
      <c r="G52" s="64">
        <f>Sheet2!Q7</f>
        <v>0.1180864987717636</v>
      </c>
      <c r="H52" s="64">
        <f>Sheet2!R7</f>
        <v>0.27017966928132281</v>
      </c>
      <c r="I52" s="64">
        <f>Sheet2!S7</f>
        <v>0.23521480476804829</v>
      </c>
      <c r="J52" s="113">
        <f>Sheet2!K28</f>
        <v>0.13</v>
      </c>
      <c r="K52" s="66">
        <f>Sheet2!K49</f>
        <v>8.8391462938564397E-2</v>
      </c>
      <c r="L52" s="68"/>
      <c r="M52" s="67"/>
      <c r="N52" s="113">
        <f>Sheet2!L28</f>
        <v>0.1</v>
      </c>
      <c r="O52" s="66">
        <f>Sheet2!L49</f>
        <v>0.23627993565007621</v>
      </c>
      <c r="P52" s="68"/>
      <c r="Q52" s="67"/>
      <c r="R52" s="113">
        <f>Sheet2!M28</f>
        <v>0.11</v>
      </c>
      <c r="S52" s="66">
        <f>Sheet2!M49</f>
        <v>0.22</v>
      </c>
      <c r="T52" s="68"/>
      <c r="U52" s="67"/>
    </row>
    <row r="53" spans="1:21" x14ac:dyDescent="0.3">
      <c r="A53" s="61" t="s">
        <v>71</v>
      </c>
      <c r="B53" s="61" t="s">
        <v>78</v>
      </c>
      <c r="C53" s="62">
        <f>Sheet2!C8</f>
        <v>26</v>
      </c>
      <c r="D53" s="63">
        <f>Sheet2!D8</f>
        <v>0.1884057971014492</v>
      </c>
      <c r="E53" s="64">
        <f>Sheet2!O8</f>
        <v>0.56371430843871795</v>
      </c>
      <c r="F53" s="64">
        <f>Sheet2!P8</f>
        <v>0.61351980156378105</v>
      </c>
      <c r="G53" s="64">
        <f>Sheet2!Q8</f>
        <v>0.63249038594815266</v>
      </c>
      <c r="H53" s="64">
        <f>Sheet2!R8</f>
        <v>0.62652937456968805</v>
      </c>
      <c r="I53" s="64">
        <f>Sheet2!S8</f>
        <v>0.68006909052999176</v>
      </c>
      <c r="J53" s="113">
        <f>Sheet2!K29</f>
        <v>0.71</v>
      </c>
      <c r="K53" s="66">
        <f>Sheet2!K50</f>
        <v>0.32400065434579461</v>
      </c>
      <c r="L53" s="68"/>
      <c r="M53" s="67"/>
      <c r="N53" s="113">
        <f>Sheet2!L29</f>
        <v>0.59</v>
      </c>
      <c r="O53" s="66">
        <f>Sheet2!L50</f>
        <v>0.69562617659575532</v>
      </c>
      <c r="P53" s="68"/>
      <c r="Q53" s="67"/>
      <c r="R53" s="113">
        <f>Sheet2!M29</f>
        <v>0.77</v>
      </c>
      <c r="S53" s="66">
        <f>Sheet2!M50</f>
        <v>0.66</v>
      </c>
      <c r="T53" s="68"/>
      <c r="U53" s="67"/>
    </row>
    <row r="54" spans="1:21" x14ac:dyDescent="0.3">
      <c r="A54" s="61" t="s">
        <v>71</v>
      </c>
      <c r="B54" s="61" t="s">
        <v>79</v>
      </c>
      <c r="C54" s="62">
        <f>Sheet2!C9</f>
        <v>7</v>
      </c>
      <c r="D54" s="63">
        <f>Sheet2!D9</f>
        <v>5.0724637681159403E-2</v>
      </c>
      <c r="E54" s="64">
        <f>Sheet2!O9</f>
        <v>0.21691573897546851</v>
      </c>
      <c r="F54" s="64">
        <f>Sheet2!P9</f>
        <v>0.1552610609214225</v>
      </c>
      <c r="G54" s="64">
        <f>Sheet2!Q9</f>
        <v>0.18967535158712009</v>
      </c>
      <c r="H54" s="64">
        <f>Sheet2!R9</f>
        <v>0.25832777873522439</v>
      </c>
      <c r="I54" s="64">
        <f>Sheet2!S9</f>
        <v>0.27793144336080261</v>
      </c>
      <c r="J54" s="113">
        <f>Sheet2!K30</f>
        <v>0.12</v>
      </c>
      <c r="K54" s="66">
        <f>Sheet2!K51</f>
        <v>0.19685479753770241</v>
      </c>
      <c r="L54" s="68"/>
      <c r="M54" s="67"/>
      <c r="N54" s="113">
        <f>Sheet2!L30</f>
        <v>0.2</v>
      </c>
      <c r="O54" s="66">
        <f>Sheet2!L51</f>
        <v>0.2574079611469548</v>
      </c>
      <c r="P54" s="68"/>
      <c r="Q54" s="67"/>
      <c r="R54" s="113">
        <f>Sheet2!M30</f>
        <v>0.16</v>
      </c>
      <c r="S54" s="66">
        <f>Sheet2!M51</f>
        <v>0.24</v>
      </c>
      <c r="T54" s="68"/>
      <c r="U54" s="67"/>
    </row>
    <row r="55" spans="1:21" x14ac:dyDescent="0.3">
      <c r="A55" s="70" t="s">
        <v>71</v>
      </c>
      <c r="B55" s="70" t="s">
        <v>80</v>
      </c>
      <c r="C55" s="71"/>
      <c r="D55" s="72"/>
      <c r="E55" s="73">
        <f>Sheet2!O10</f>
        <v>0.2950657804571461</v>
      </c>
      <c r="F55" s="73">
        <f>Sheet2!P10</f>
        <v>0.30097547968896587</v>
      </c>
      <c r="G55" s="73">
        <f>Sheet2!Q10</f>
        <v>0.30805269591264084</v>
      </c>
      <c r="H55" s="73">
        <f>Sheet2!R10</f>
        <v>0.39043815231542145</v>
      </c>
      <c r="I55" s="73">
        <f>Sheet2!S10</f>
        <v>0.39261202996612798</v>
      </c>
      <c r="J55" s="114">
        <f>Sheet2!K31</f>
        <v>0.34499999999999997</v>
      </c>
      <c r="K55" s="74">
        <f>Sheet2!K52</f>
        <v>0.23510104586983252</v>
      </c>
      <c r="L55" s="76"/>
      <c r="M55" s="75"/>
      <c r="N55" s="114">
        <f>Sheet2!L31</f>
        <v>0.3075</v>
      </c>
      <c r="O55" s="74">
        <f>Sheet2!L52</f>
        <v>0.42974378604329638</v>
      </c>
      <c r="P55" s="76"/>
      <c r="Q55" s="75"/>
      <c r="R55" s="114">
        <f>Sheet2!M31</f>
        <v>0.36499999999999999</v>
      </c>
      <c r="S55" s="74">
        <f>Sheet2!M52</f>
        <v>0.39500000000000002</v>
      </c>
      <c r="T55" s="76"/>
      <c r="U55" s="75"/>
    </row>
    <row r="56" spans="1:21" x14ac:dyDescent="0.3">
      <c r="A56" s="61" t="s">
        <v>72</v>
      </c>
      <c r="B56" s="61" t="s">
        <v>76</v>
      </c>
      <c r="C56" s="62">
        <f>Sheet2!C11</f>
        <v>9</v>
      </c>
      <c r="D56" s="63">
        <f>Sheet2!D11</f>
        <v>6.5217391304347797E-2</v>
      </c>
      <c r="E56" s="64">
        <f>Sheet2!O11</f>
        <v>0.22410981557586321</v>
      </c>
      <c r="F56" s="64">
        <f>Sheet2!P11</f>
        <v>0.27410089865253218</v>
      </c>
      <c r="G56" s="64">
        <f>Sheet2!Q11</f>
        <v>0.28338649654439119</v>
      </c>
      <c r="H56" s="64">
        <f>Sheet2!R11</f>
        <v>0.27012751249728501</v>
      </c>
      <c r="I56" s="64">
        <f>Sheet2!S11</f>
        <v>0.20878281548720021</v>
      </c>
      <c r="J56" s="113">
        <f>Sheet2!K32</f>
        <v>0.11</v>
      </c>
      <c r="K56" s="66">
        <f>Sheet2!K53</f>
        <v>0.10393114080164439</v>
      </c>
      <c r="L56" s="68"/>
      <c r="M56" s="67"/>
      <c r="N56" s="113">
        <f>Sheet2!L32</f>
        <v>0.19</v>
      </c>
      <c r="O56" s="66">
        <f>Sheet2!L53</f>
        <v>0.22108976817494649</v>
      </c>
      <c r="P56" s="68"/>
      <c r="Q56" s="67"/>
      <c r="R56" s="113">
        <f>Sheet2!M32</f>
        <v>0.11</v>
      </c>
      <c r="S56" s="66">
        <f>Sheet2!M53</f>
        <v>0.25</v>
      </c>
      <c r="T56" s="68"/>
      <c r="U56" s="67"/>
    </row>
    <row r="57" spans="1:21" x14ac:dyDescent="0.3">
      <c r="A57" s="61" t="s">
        <v>72</v>
      </c>
      <c r="B57" s="61" t="s">
        <v>75</v>
      </c>
      <c r="C57" s="62">
        <f>Sheet2!C12</f>
        <v>20</v>
      </c>
      <c r="D57" s="63">
        <f>Sheet2!D12</f>
        <v>0.14000000000000001</v>
      </c>
      <c r="E57" s="64">
        <f>Sheet2!O12</f>
        <v>0.45630622449844421</v>
      </c>
      <c r="F57" s="64">
        <f>Sheet2!P12</f>
        <v>0.45536352020325588</v>
      </c>
      <c r="G57" s="64">
        <f>Sheet2!Q12</f>
        <v>0.47570618244810081</v>
      </c>
      <c r="H57" s="64">
        <f>Sheet2!R12</f>
        <v>0.34693556394024611</v>
      </c>
      <c r="I57" s="64">
        <f>Sheet2!S12</f>
        <v>0.30433811408382672</v>
      </c>
      <c r="J57" s="113">
        <f>Sheet2!K33</f>
        <v>0.48</v>
      </c>
      <c r="K57" s="66">
        <f>Sheet2!K54</f>
        <v>0.42475530915254511</v>
      </c>
      <c r="L57" s="68"/>
      <c r="M57" s="67"/>
      <c r="N57" s="113">
        <f>Sheet2!L33</f>
        <v>0.48</v>
      </c>
      <c r="O57" s="66">
        <f>Sheet2!L54</f>
        <v>0.50416698271908533</v>
      </c>
      <c r="P57" s="68"/>
      <c r="Q57" s="67"/>
      <c r="R57" s="113">
        <f>Sheet2!M33</f>
        <v>0.4</v>
      </c>
      <c r="S57" s="66">
        <f>Sheet2!M54</f>
        <v>0.5</v>
      </c>
      <c r="T57" s="68"/>
      <c r="U57" s="67"/>
    </row>
    <row r="58" spans="1:21" x14ac:dyDescent="0.3">
      <c r="A58" s="61" t="s">
        <v>72</v>
      </c>
      <c r="B58" s="61" t="s">
        <v>77</v>
      </c>
      <c r="C58" s="62">
        <f>Sheet2!C13</f>
        <v>4</v>
      </c>
      <c r="D58" s="63">
        <f>Sheet2!D13</f>
        <v>0.03</v>
      </c>
      <c r="E58" s="64">
        <f>Sheet2!O13</f>
        <v>0.15342555994729901</v>
      </c>
      <c r="F58" s="64">
        <f>Sheet2!P13</f>
        <v>0.2439442986402347</v>
      </c>
      <c r="G58" s="64">
        <f>Sheet2!Q13</f>
        <v>0.58909774436090223</v>
      </c>
      <c r="H58" s="64">
        <f>Sheet2!R13</f>
        <v>0.21379118815430331</v>
      </c>
      <c r="I58" s="64">
        <f>Sheet2!S13</f>
        <v>0.241669849758085</v>
      </c>
      <c r="J58" s="113">
        <f>Sheet2!K34</f>
        <v>0.14000000000000001</v>
      </c>
      <c r="K58" s="66">
        <f>Sheet2!K55</f>
        <v>0.1727373476608956</v>
      </c>
      <c r="L58" s="68"/>
      <c r="M58" s="67"/>
      <c r="N58" s="113">
        <f>Sheet2!L34</f>
        <v>0.12</v>
      </c>
      <c r="O58" s="66">
        <f>Sheet2!L55</f>
        <v>0.13503094547097999</v>
      </c>
      <c r="P58" s="68"/>
      <c r="Q58" s="67"/>
      <c r="R58" s="113">
        <f>Sheet2!M34</f>
        <v>0.09</v>
      </c>
      <c r="S58" s="66">
        <f>Sheet2!M55</f>
        <v>0.19</v>
      </c>
      <c r="T58" s="68"/>
      <c r="U58" s="67"/>
    </row>
    <row r="59" spans="1:21" x14ac:dyDescent="0.3">
      <c r="A59" s="61" t="s">
        <v>72</v>
      </c>
      <c r="B59" s="61" t="s">
        <v>78</v>
      </c>
      <c r="C59" s="62">
        <f>Sheet2!C14</f>
        <v>26</v>
      </c>
      <c r="D59" s="63">
        <f>Sheet2!D14</f>
        <v>0.1884057971014492</v>
      </c>
      <c r="E59" s="64">
        <f>Sheet2!O14</f>
        <v>0.79379910829288514</v>
      </c>
      <c r="F59" s="64">
        <f>Sheet2!P14</f>
        <v>0.69603432453959102</v>
      </c>
      <c r="G59" s="64">
        <f>Sheet2!Q14</f>
        <v>0.76749946473778374</v>
      </c>
      <c r="H59" s="64">
        <f>Sheet2!R14</f>
        <v>0.7263885476373122</v>
      </c>
      <c r="I59" s="64">
        <f>Sheet2!S14</f>
        <v>0.67603124939991288</v>
      </c>
      <c r="J59" s="113">
        <f>Sheet2!K35</f>
        <v>0.77</v>
      </c>
      <c r="K59" s="66">
        <f>Sheet2!K56</f>
        <v>0.72180246934790326</v>
      </c>
      <c r="L59" s="68"/>
      <c r="M59" s="67"/>
      <c r="N59" s="113">
        <f>Sheet2!L35</f>
        <v>0.83</v>
      </c>
      <c r="O59" s="66">
        <f>Sheet2!L56</f>
        <v>0.80882127846895169</v>
      </c>
      <c r="P59" s="68"/>
      <c r="Q59" s="67"/>
      <c r="R59" s="113">
        <f>Sheet2!M35</f>
        <v>0.67</v>
      </c>
      <c r="S59" s="66">
        <f>Sheet2!M56</f>
        <v>0.78</v>
      </c>
      <c r="T59" s="68"/>
      <c r="U59" s="67"/>
    </row>
    <row r="60" spans="1:21" x14ac:dyDescent="0.3">
      <c r="A60" s="61" t="s">
        <v>72</v>
      </c>
      <c r="B60" s="61" t="s">
        <v>79</v>
      </c>
      <c r="C60" s="62">
        <f>Sheet2!C15</f>
        <v>7</v>
      </c>
      <c r="D60" s="63">
        <f>Sheet2!D15</f>
        <v>5.0724637681159403E-2</v>
      </c>
      <c r="E60" s="64">
        <f>Sheet2!O15</f>
        <v>0.2039629030185057</v>
      </c>
      <c r="F60" s="64">
        <f>Sheet2!P15</f>
        <v>0.30514534833924312</v>
      </c>
      <c r="G60" s="64">
        <f>Sheet2!Q15</f>
        <v>0.2361402095084609</v>
      </c>
      <c r="H60" s="64">
        <f>Sheet2!R15</f>
        <v>0.30879165455778351</v>
      </c>
      <c r="I60" s="64">
        <f>Sheet2!S15</f>
        <v>0.31587757001063449</v>
      </c>
      <c r="J60" s="113">
        <f>Sheet2!K36</f>
        <v>0.18</v>
      </c>
      <c r="K60" s="66">
        <f>Sheet2!K57</f>
        <v>0.13281915435557809</v>
      </c>
      <c r="L60" s="68"/>
      <c r="M60" s="67"/>
      <c r="N60" s="113">
        <f>Sheet2!L36</f>
        <v>0.12</v>
      </c>
      <c r="O60" s="66">
        <f>Sheet2!L57</f>
        <v>0.21831176745636799</v>
      </c>
      <c r="P60" s="68"/>
      <c r="Q60" s="67"/>
      <c r="R60" s="113">
        <f>Sheet2!M36</f>
        <v>0.12</v>
      </c>
      <c r="S60" s="66">
        <f>Sheet2!M57</f>
        <v>0.23</v>
      </c>
      <c r="T60" s="68"/>
      <c r="U60" s="67"/>
    </row>
    <row r="61" spans="1:21" x14ac:dyDescent="0.3">
      <c r="A61" s="70" t="s">
        <v>72</v>
      </c>
      <c r="B61" s="70" t="s">
        <v>80</v>
      </c>
      <c r="C61" s="71"/>
      <c r="D61" s="72"/>
      <c r="E61" s="73">
        <f>Sheet2!O16</f>
        <v>0.40187344893928351</v>
      </c>
      <c r="F61" s="73">
        <f>Sheet2!P16</f>
        <v>0.42512187293058123</v>
      </c>
      <c r="G61" s="73">
        <f>Sheet2!Q16</f>
        <v>0.5171109002638119</v>
      </c>
      <c r="H61" s="73">
        <f>Sheet2!R16</f>
        <v>0.39897673857241128</v>
      </c>
      <c r="I61" s="73">
        <f>Sheet2!S16</f>
        <v>0.38447919581311479</v>
      </c>
      <c r="J61" s="114">
        <f>Sheet2!K37</f>
        <v>0.39250000000000002</v>
      </c>
      <c r="K61" s="74">
        <f>Sheet2!K58</f>
        <v>0.36302857012923051</v>
      </c>
      <c r="L61" s="76"/>
      <c r="M61" s="75"/>
      <c r="N61" s="114">
        <f>Sheet2!L37</f>
        <v>0.38749999999999996</v>
      </c>
      <c r="O61" s="74">
        <f>Sheet2!L58</f>
        <v>0.41658274352884622</v>
      </c>
      <c r="P61" s="76"/>
      <c r="Q61" s="75"/>
      <c r="R61" s="114">
        <f>Sheet2!M37</f>
        <v>0.32000000000000006</v>
      </c>
      <c r="S61" s="74">
        <f>Sheet2!M58</f>
        <v>0.42499999999999999</v>
      </c>
      <c r="T61" s="76"/>
      <c r="U61" s="75"/>
    </row>
    <row r="62" spans="1:21" x14ac:dyDescent="0.3">
      <c r="A62" s="61" t="s">
        <v>81</v>
      </c>
      <c r="B62" s="61" t="s">
        <v>76</v>
      </c>
      <c r="C62" s="62">
        <f>Sheet2!C17</f>
        <v>9</v>
      </c>
      <c r="D62" s="63">
        <f>Sheet2!D17</f>
        <v>6.5217391304347797E-2</v>
      </c>
      <c r="E62" s="64">
        <f>Sheet2!O17</f>
        <v>0.15419838781907741</v>
      </c>
      <c r="F62" s="64">
        <f>Sheet2!P17</f>
        <v>0.2569763569763569</v>
      </c>
      <c r="G62" s="64">
        <f>Sheet2!Q17</f>
        <v>0.26619362327183083</v>
      </c>
      <c r="H62" s="64">
        <f>Sheet2!R17</f>
        <v>0.23560755197787669</v>
      </c>
      <c r="I62" s="64">
        <f>Sheet2!S17</f>
        <v>0.2336836588326161</v>
      </c>
      <c r="J62" s="113">
        <f>Sheet2!K38</f>
        <v>0.18</v>
      </c>
      <c r="K62" s="66">
        <f>Sheet2!K59</f>
        <v>0.14440376793317969</v>
      </c>
      <c r="L62" s="68">
        <f>Sheet2!K77</f>
        <v>0.15</v>
      </c>
      <c r="M62" s="67">
        <f>Sheet2!K68</f>
        <v>0.1348</v>
      </c>
      <c r="N62" s="113">
        <f>Sheet2!L38</f>
        <v>0.16</v>
      </c>
      <c r="O62" s="66">
        <f>Sheet2!L59</f>
        <v>0.19935844788384069</v>
      </c>
      <c r="P62" s="68">
        <f>Sheet2!L77</f>
        <v>0.2046</v>
      </c>
      <c r="Q62" s="67">
        <f>Sheet2!L68</f>
        <v>0.12</v>
      </c>
      <c r="R62" s="113">
        <f>Sheet2!M38</f>
        <v>0.19</v>
      </c>
      <c r="S62" s="66">
        <f>Sheet2!M59</f>
        <v>0.18</v>
      </c>
      <c r="T62" s="68">
        <f>Sheet2!M77</f>
        <v>0.2</v>
      </c>
      <c r="U62" s="67">
        <f>Sheet2!M68</f>
        <v>0.16009999999999999</v>
      </c>
    </row>
    <row r="63" spans="1:21" x14ac:dyDescent="0.3">
      <c r="A63" s="61" t="s">
        <v>81</v>
      </c>
      <c r="B63" s="61" t="s">
        <v>75</v>
      </c>
      <c r="C63" s="62">
        <f>Sheet2!C18</f>
        <v>20</v>
      </c>
      <c r="D63" s="63">
        <f>Sheet2!D18</f>
        <v>0.14000000000000001</v>
      </c>
      <c r="E63" s="64">
        <f>Sheet2!O18</f>
        <v>0.51875783131231035</v>
      </c>
      <c r="F63" s="64">
        <f>Sheet2!P18</f>
        <v>0.41333698707799421</v>
      </c>
      <c r="G63" s="64">
        <f>Sheet2!Q18</f>
        <v>0.42605596975478549</v>
      </c>
      <c r="H63" s="64">
        <f>Sheet2!R18</f>
        <v>0.29370168482053122</v>
      </c>
      <c r="I63" s="64">
        <f>Sheet2!S18</f>
        <v>0.25246203532908379</v>
      </c>
      <c r="J63" s="113">
        <f>Sheet2!K39</f>
        <v>0.56000000000000005</v>
      </c>
      <c r="K63" s="66">
        <f>Sheet2!K60</f>
        <v>0.5081655420242116</v>
      </c>
      <c r="L63" s="68">
        <f>Sheet2!K78</f>
        <v>0.5</v>
      </c>
      <c r="M63" s="67">
        <f>Sheet2!K69</f>
        <v>0.46139999999999998</v>
      </c>
      <c r="N63" s="113">
        <f>Sheet2!L39</f>
        <v>0.41</v>
      </c>
      <c r="O63" s="66">
        <f>Sheet2!L60</f>
        <v>0.57748118796846803</v>
      </c>
      <c r="P63" s="68">
        <f>Sheet2!L78</f>
        <v>0.53659999999999997</v>
      </c>
      <c r="Q63" s="67">
        <f>Sheet2!L69</f>
        <v>0.44479999999999997</v>
      </c>
      <c r="R63" s="113">
        <f>Sheet2!M39</f>
        <v>0.47</v>
      </c>
      <c r="S63" s="66">
        <f>Sheet2!M60</f>
        <v>0.54</v>
      </c>
      <c r="T63" s="68">
        <f>Sheet2!M78</f>
        <v>0.54</v>
      </c>
      <c r="U63" s="67">
        <f>Sheet2!M69</f>
        <v>0.47099999999999997</v>
      </c>
    </row>
    <row r="64" spans="1:21" x14ac:dyDescent="0.3">
      <c r="A64" s="61" t="s">
        <v>81</v>
      </c>
      <c r="B64" s="61" t="s">
        <v>77</v>
      </c>
      <c r="C64" s="62">
        <f>Sheet2!C19</f>
        <v>4</v>
      </c>
      <c r="D64" s="63">
        <f>Sheet2!D19</f>
        <v>0.03</v>
      </c>
      <c r="E64" s="64">
        <f>Sheet2!O19</f>
        <v>0.19913208925900139</v>
      </c>
      <c r="F64" s="64">
        <f>Sheet2!P19</f>
        <v>0.18389577305456389</v>
      </c>
      <c r="G64" s="64">
        <f>Sheet2!Q19</f>
        <v>0.6292013818329607</v>
      </c>
      <c r="H64" s="64">
        <f>Sheet2!R19</f>
        <v>0.23388541198367141</v>
      </c>
      <c r="I64" s="64">
        <f>Sheet2!S19</f>
        <v>0.2229615657973866</v>
      </c>
      <c r="J64" s="113">
        <f>Sheet2!K40</f>
        <v>0.13</v>
      </c>
      <c r="K64" s="66">
        <f>Sheet2!K61</f>
        <v>0.16534391534391529</v>
      </c>
      <c r="L64" s="68">
        <f>Sheet2!K79</f>
        <v>0.15</v>
      </c>
      <c r="M64" s="67">
        <f>Sheet2!K70</f>
        <v>0.20960000000000001</v>
      </c>
      <c r="N64" s="113">
        <f>Sheet2!L40</f>
        <v>0.08</v>
      </c>
      <c r="O64" s="66">
        <f>Sheet2!L61</f>
        <v>0.22257601835915089</v>
      </c>
      <c r="P64" s="68">
        <f>Sheet2!L79</f>
        <v>0.1226</v>
      </c>
      <c r="Q64" s="67">
        <f>Sheet2!L70</f>
        <v>5.3600000000000002E-2</v>
      </c>
      <c r="R64" s="113">
        <f>Sheet2!M40</f>
        <v>0.12</v>
      </c>
      <c r="S64" s="66">
        <f>Sheet2!M61</f>
        <v>0.17</v>
      </c>
      <c r="T64" s="68">
        <f>Sheet2!M79</f>
        <v>9.7299999999999998E-2</v>
      </c>
      <c r="U64" s="67">
        <f>Sheet2!M70</f>
        <v>0.11310000000000001</v>
      </c>
    </row>
    <row r="65" spans="1:21" x14ac:dyDescent="0.3">
      <c r="A65" s="61" t="s">
        <v>81</v>
      </c>
      <c r="B65" s="61" t="s">
        <v>78</v>
      </c>
      <c r="C65" s="62">
        <f>Sheet2!C20</f>
        <v>26</v>
      </c>
      <c r="D65" s="63">
        <f>Sheet2!D20</f>
        <v>0.1884057971014492</v>
      </c>
      <c r="E65" s="64">
        <f>Sheet2!O20</f>
        <v>0.82981745842702936</v>
      </c>
      <c r="F65" s="64">
        <f>Sheet2!P20</f>
        <v>0.7225678177371978</v>
      </c>
      <c r="G65" s="64">
        <f>Sheet2!Q20</f>
        <v>0.7635614679783036</v>
      </c>
      <c r="H65" s="64">
        <f>Sheet2!R20</f>
        <v>0.75422242134607731</v>
      </c>
      <c r="I65" s="64">
        <f>Sheet2!S20</f>
        <v>0.66673056374009465</v>
      </c>
      <c r="J65" s="113">
        <f>Sheet2!K41</f>
        <v>0.79</v>
      </c>
      <c r="K65" s="66">
        <f>Sheet2!K62</f>
        <v>0.58761899478372315</v>
      </c>
      <c r="L65" s="68">
        <f>Sheet2!K80</f>
        <v>0.77</v>
      </c>
      <c r="M65" s="67">
        <f>Sheet2!K71</f>
        <v>0.76429999999999998</v>
      </c>
      <c r="N65" s="113">
        <f>Sheet2!L41</f>
        <v>0.72</v>
      </c>
      <c r="O65" s="66">
        <f>Sheet2!L62</f>
        <v>0.81184607968002642</v>
      </c>
      <c r="P65" s="68">
        <f>Sheet2!L80</f>
        <v>0.78869999999999996</v>
      </c>
      <c r="Q65" s="67">
        <f>Sheet2!L71</f>
        <v>0.68789999999999996</v>
      </c>
      <c r="R65" s="113">
        <f>Sheet2!M41</f>
        <v>0.81</v>
      </c>
      <c r="S65" s="66">
        <f>Sheet2!M62</f>
        <v>0.67</v>
      </c>
      <c r="T65" s="68">
        <f>Sheet2!M80</f>
        <v>0.71</v>
      </c>
      <c r="U65" s="67">
        <f>Sheet2!M71</f>
        <v>0.80789999999999995</v>
      </c>
    </row>
    <row r="66" spans="1:21" x14ac:dyDescent="0.3">
      <c r="A66" s="61" t="s">
        <v>81</v>
      </c>
      <c r="B66" s="61" t="s">
        <v>79</v>
      </c>
      <c r="C66" s="62">
        <f>Sheet2!C21</f>
        <v>7</v>
      </c>
      <c r="D66" s="63">
        <f>Sheet2!D21</f>
        <v>5.0724637681159403E-2</v>
      </c>
      <c r="E66" s="64">
        <f>Sheet2!O21</f>
        <v>0.14540283706075019</v>
      </c>
      <c r="F66" s="64">
        <f>Sheet2!P21</f>
        <v>0.2845092449922958</v>
      </c>
      <c r="G66" s="64">
        <f>Sheet2!Q21</f>
        <v>0.18273850672353251</v>
      </c>
      <c r="H66" s="64">
        <f>Sheet2!R21</f>
        <v>0.3089673913043478</v>
      </c>
      <c r="I66" s="64">
        <f>Sheet2!S21</f>
        <v>0.31583268516117879</v>
      </c>
      <c r="J66" s="113">
        <f>Sheet2!K42</f>
        <v>0.21</v>
      </c>
      <c r="K66" s="66">
        <f>Sheet2!K63</f>
        <v>0.2145976949103475</v>
      </c>
      <c r="L66" s="68">
        <f>Sheet2!K81</f>
        <v>0.17</v>
      </c>
      <c r="M66" s="67">
        <f>Sheet2!K72</f>
        <v>0.22989999999999999</v>
      </c>
      <c r="N66" s="113">
        <f>Sheet2!L42</f>
        <v>0.11</v>
      </c>
      <c r="O66" s="66">
        <f>Sheet2!L63</f>
        <v>0.18591184806389291</v>
      </c>
      <c r="P66" s="68">
        <f>Sheet2!L81</f>
        <v>0.19270000000000001</v>
      </c>
      <c r="Q66" s="67">
        <f>Sheet2!L72</f>
        <v>0.126</v>
      </c>
      <c r="R66" s="113">
        <f>Sheet2!M42</f>
        <v>0.11</v>
      </c>
      <c r="S66" s="66">
        <f>Sheet2!M63</f>
        <v>0.22</v>
      </c>
      <c r="T66" s="68">
        <f>Sheet2!M81</f>
        <v>0.18</v>
      </c>
      <c r="U66" s="67">
        <f>Sheet2!M72</f>
        <v>5.79E-2</v>
      </c>
    </row>
    <row r="67" spans="1:21" x14ac:dyDescent="0.3">
      <c r="A67" s="70" t="s">
        <v>81</v>
      </c>
      <c r="B67" s="70" t="s">
        <v>80</v>
      </c>
      <c r="C67" s="71"/>
      <c r="D67" s="72"/>
      <c r="E67" s="73">
        <f>Sheet2!O22</f>
        <v>0.42327755401477285</v>
      </c>
      <c r="F67" s="73">
        <f>Sheet2!P22</f>
        <v>0.4010774557155129</v>
      </c>
      <c r="G67" s="73">
        <f>Sheet2!Q22</f>
        <v>0.50038933157239551</v>
      </c>
      <c r="H67" s="73">
        <f>Sheet2!R22</f>
        <v>0.39769422736365695</v>
      </c>
      <c r="I67" s="73">
        <f>Sheet2!S22</f>
        <v>0.36449671250693594</v>
      </c>
      <c r="J67" s="114">
        <f>Sheet2!K43</f>
        <v>0.42249999999999999</v>
      </c>
      <c r="K67" s="74">
        <f>Sheet2!K64</f>
        <v>0.36893153676554935</v>
      </c>
      <c r="L67" s="76">
        <f>Sheet2!K82</f>
        <v>0.39749999999999996</v>
      </c>
      <c r="M67" s="75">
        <f>Sheet2!K73</f>
        <v>0.4163</v>
      </c>
      <c r="N67" s="114">
        <f>Sheet2!L43</f>
        <v>0.33</v>
      </c>
      <c r="O67" s="74">
        <f>Sheet2!L64</f>
        <v>0.44945378351788456</v>
      </c>
      <c r="P67" s="76">
        <f>Sheet2!L82</f>
        <v>0.41015000000000001</v>
      </c>
      <c r="Q67" s="75">
        <f>Sheet2!L73</f>
        <v>0.32807500000000001</v>
      </c>
      <c r="R67" s="114">
        <f>Sheet2!M43</f>
        <v>0.3775</v>
      </c>
      <c r="S67" s="74">
        <f>Sheet2!M64</f>
        <v>0.4</v>
      </c>
      <c r="T67" s="76">
        <f>Sheet2!M82</f>
        <v>0.38182499999999997</v>
      </c>
      <c r="U67" s="75">
        <f>Sheet2!M73</f>
        <v>0.36247499999999999</v>
      </c>
    </row>
  </sheetData>
  <autoFilter ref="A3:U23" xr:uid="{16499A36-3DE9-4E23-AA7E-A45DA8DFE778}"/>
  <phoneticPr fontId="1" type="noConversion"/>
  <conditionalFormatting sqref="E6:E2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E4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E6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2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8:F4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0:F6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2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:G4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0:G6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:H4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0:H6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2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:I4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:I6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2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J4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:J6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8:K4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0:K6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2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:L4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0:L6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:M2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:M4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M6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:N4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0:N6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2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O4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0:O6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:P4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0:P6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:Q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8:Q4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0:Q6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R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:R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0:R6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:S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:S4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0:S6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8:T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0:T6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:U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8:U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0:U6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2597-1CFD-49DB-986C-BA86EB0551FF}">
  <dimension ref="A1:AH59"/>
  <sheetViews>
    <sheetView tabSelected="1" topLeftCell="A33" zoomScale="91" workbookViewId="0">
      <selection activeCell="V30" sqref="V30"/>
    </sheetView>
  </sheetViews>
  <sheetFormatPr defaultColWidth="8.875" defaultRowHeight="16.5" x14ac:dyDescent="0.3"/>
  <cols>
    <col min="2" max="2" width="17" bestFit="1" customWidth="1"/>
  </cols>
  <sheetData>
    <row r="1" spans="1:34" x14ac:dyDescent="0.3">
      <c r="E1" s="103"/>
      <c r="F1" s="103"/>
      <c r="G1" s="103"/>
      <c r="H1" s="103"/>
      <c r="I1" s="103"/>
      <c r="J1" s="109"/>
      <c r="K1" s="103"/>
      <c r="L1" s="103"/>
      <c r="M1" s="103"/>
      <c r="N1" s="109"/>
      <c r="O1" s="103"/>
      <c r="P1" s="109"/>
      <c r="Q1" s="103"/>
    </row>
    <row r="2" spans="1:34" ht="17.25" x14ac:dyDescent="0.3">
      <c r="B2" s="52" t="s">
        <v>150</v>
      </c>
      <c r="E2" s="104" t="s">
        <v>162</v>
      </c>
      <c r="F2" s="104"/>
      <c r="G2" s="104"/>
      <c r="H2" s="104"/>
      <c r="I2" s="104"/>
      <c r="J2" s="110" t="s">
        <v>84</v>
      </c>
      <c r="K2" s="105"/>
      <c r="L2" s="105"/>
      <c r="M2" s="105"/>
      <c r="N2" s="115" t="s">
        <v>82</v>
      </c>
      <c r="O2" s="106"/>
      <c r="P2" s="116" t="s">
        <v>86</v>
      </c>
      <c r="Q2" s="107"/>
    </row>
    <row r="3" spans="1:34" x14ac:dyDescent="0.3">
      <c r="A3" t="s">
        <v>168</v>
      </c>
      <c r="B3" t="s">
        <v>167</v>
      </c>
      <c r="E3" s="108" t="s">
        <v>90</v>
      </c>
      <c r="F3" s="108" t="s">
        <v>91</v>
      </c>
      <c r="G3" s="108" t="s">
        <v>92</v>
      </c>
      <c r="H3" s="108" t="s">
        <v>93</v>
      </c>
      <c r="I3" s="108" t="s">
        <v>94</v>
      </c>
      <c r="J3" s="111" t="s">
        <v>163</v>
      </c>
      <c r="K3" s="108" t="s">
        <v>164</v>
      </c>
      <c r="L3" s="108" t="s">
        <v>165</v>
      </c>
      <c r="M3" s="108" t="s">
        <v>166</v>
      </c>
      <c r="N3" s="111" t="s">
        <v>163</v>
      </c>
      <c r="O3" s="108" t="s">
        <v>164</v>
      </c>
      <c r="P3" s="111" t="s">
        <v>163</v>
      </c>
      <c r="Q3" s="108" t="s">
        <v>164</v>
      </c>
      <c r="T3" s="69" t="s">
        <v>84</v>
      </c>
      <c r="U3" s="61" t="s">
        <v>71</v>
      </c>
      <c r="V3" s="61" t="s">
        <v>72</v>
      </c>
      <c r="W3" s="61" t="s">
        <v>81</v>
      </c>
      <c r="X3" t="s">
        <v>160</v>
      </c>
      <c r="Z3" s="69" t="s">
        <v>82</v>
      </c>
      <c r="AA3" s="61" t="s">
        <v>71</v>
      </c>
      <c r="AB3" s="61" t="s">
        <v>72</v>
      </c>
      <c r="AC3" s="61" t="s">
        <v>81</v>
      </c>
      <c r="AE3" s="69" t="s">
        <v>86</v>
      </c>
      <c r="AF3" s="61" t="s">
        <v>71</v>
      </c>
      <c r="AG3" s="61" t="s">
        <v>72</v>
      </c>
      <c r="AH3" s="61" t="s">
        <v>81</v>
      </c>
    </row>
    <row r="4" spans="1:34" x14ac:dyDescent="0.3">
      <c r="A4" s="61" t="s">
        <v>71</v>
      </c>
      <c r="B4" s="79" t="s">
        <v>75</v>
      </c>
      <c r="C4" s="62">
        <v>20</v>
      </c>
      <c r="D4" s="63">
        <v>0.14000000000000001</v>
      </c>
      <c r="E4" s="117">
        <v>0.12510789805713099</v>
      </c>
      <c r="F4" s="117">
        <v>0.16507892942472999</v>
      </c>
      <c r="G4" s="117">
        <v>0.15984085468610201</v>
      </c>
      <c r="H4" s="117">
        <v>0.17721740584828199</v>
      </c>
      <c r="I4" s="117">
        <v>0.118426499632446</v>
      </c>
      <c r="J4" s="118">
        <v>0.15</v>
      </c>
      <c r="K4" s="117">
        <v>0.111116740983754</v>
      </c>
      <c r="L4" s="117"/>
      <c r="M4" s="117"/>
      <c r="N4" s="118">
        <v>7.0000000000000007E-2</v>
      </c>
      <c r="O4" s="117">
        <v>0.28011090935973998</v>
      </c>
      <c r="P4" s="118">
        <v>0.18</v>
      </c>
      <c r="Q4" s="117">
        <v>0.23</v>
      </c>
      <c r="T4" s="79" t="s">
        <v>75</v>
      </c>
      <c r="U4" s="65">
        <v>0.15</v>
      </c>
      <c r="V4" s="65">
        <v>0.28000000000000003</v>
      </c>
      <c r="W4" s="65">
        <v>0.35</v>
      </c>
      <c r="X4" s="67">
        <v>0.2555</v>
      </c>
      <c r="Z4" s="79" t="s">
        <v>75</v>
      </c>
      <c r="AA4" s="66">
        <v>0.2801109093597402</v>
      </c>
      <c r="AB4" s="66">
        <v>0.28248574107230762</v>
      </c>
      <c r="AC4" s="66">
        <v>0.31782197948522511</v>
      </c>
      <c r="AE4" s="79" t="s">
        <v>75</v>
      </c>
      <c r="AF4" s="66">
        <v>0.23</v>
      </c>
      <c r="AG4" s="66">
        <v>0.34</v>
      </c>
      <c r="AH4" s="66">
        <v>0.32</v>
      </c>
    </row>
    <row r="5" spans="1:34" x14ac:dyDescent="0.3">
      <c r="A5" s="61" t="s">
        <v>71</v>
      </c>
      <c r="B5" s="79" t="s">
        <v>77</v>
      </c>
      <c r="C5" s="62">
        <v>4</v>
      </c>
      <c r="D5" s="63">
        <v>0.03</v>
      </c>
      <c r="E5" s="117">
        <v>3.3545319066702099E-2</v>
      </c>
      <c r="F5" s="117">
        <v>-2.02642681193109E-2</v>
      </c>
      <c r="G5" s="117">
        <v>1.8531783332697699E-2</v>
      </c>
      <c r="H5" s="117">
        <v>0.18907876269353299</v>
      </c>
      <c r="I5" s="117">
        <v>0.151105316339398</v>
      </c>
      <c r="J5" s="118">
        <v>0.02</v>
      </c>
      <c r="K5" s="117">
        <v>-1.8766488842823999E-2</v>
      </c>
      <c r="L5" s="117"/>
      <c r="M5" s="117"/>
      <c r="N5" s="118">
        <v>0</v>
      </c>
      <c r="O5" s="117">
        <v>0.16238319856239999</v>
      </c>
      <c r="P5" s="118">
        <v>0.05</v>
      </c>
      <c r="Q5" s="117">
        <v>0.13</v>
      </c>
      <c r="T5" s="79" t="s">
        <v>77</v>
      </c>
      <c r="U5" s="65">
        <v>0.02</v>
      </c>
      <c r="V5" s="65">
        <v>0.05</v>
      </c>
      <c r="W5" s="65">
        <v>0.04</v>
      </c>
      <c r="X5" s="67">
        <v>0.1241</v>
      </c>
      <c r="Z5" s="79" t="s">
        <v>77</v>
      </c>
      <c r="AA5" s="66">
        <v>0.16238319856239999</v>
      </c>
      <c r="AB5" s="66">
        <v>5.1701860594590997E-2</v>
      </c>
      <c r="AC5" s="66">
        <v>0.15957805213997139</v>
      </c>
      <c r="AE5" s="79" t="s">
        <v>77</v>
      </c>
      <c r="AF5" s="66">
        <v>0.13</v>
      </c>
      <c r="AG5" s="66">
        <v>0.13</v>
      </c>
      <c r="AH5" s="66">
        <v>0.1</v>
      </c>
    </row>
    <row r="6" spans="1:34" x14ac:dyDescent="0.3">
      <c r="A6" s="61" t="s">
        <v>71</v>
      </c>
      <c r="B6" s="79" t="s">
        <v>78</v>
      </c>
      <c r="C6" s="62">
        <v>26</v>
      </c>
      <c r="D6" s="63">
        <v>0.1884057971014492</v>
      </c>
      <c r="E6" s="117">
        <v>0.45223521055264199</v>
      </c>
      <c r="F6" s="117">
        <v>0.45998774332623299</v>
      </c>
      <c r="G6" s="117">
        <v>0.46218151498354998</v>
      </c>
      <c r="H6" s="117">
        <v>0.41792078506229402</v>
      </c>
      <c r="I6" s="117">
        <v>0.47334207973959902</v>
      </c>
      <c r="J6" s="118">
        <v>0.53</v>
      </c>
      <c r="K6" s="117">
        <v>7.4796835489211802E-2</v>
      </c>
      <c r="L6" s="117"/>
      <c r="M6" s="117"/>
      <c r="N6" s="118">
        <v>0.43</v>
      </c>
      <c r="O6" s="117">
        <v>0.465953757338185</v>
      </c>
      <c r="P6" s="118">
        <v>0.6</v>
      </c>
      <c r="Q6" s="117">
        <v>0.44</v>
      </c>
      <c r="T6" s="79" t="s">
        <v>78</v>
      </c>
      <c r="U6" s="65">
        <v>0.53</v>
      </c>
      <c r="V6" s="65">
        <v>0.61</v>
      </c>
      <c r="W6" s="65">
        <v>0.61</v>
      </c>
      <c r="X6" s="67">
        <v>0.56969999999999998</v>
      </c>
      <c r="Z6" s="79" t="s">
        <v>78</v>
      </c>
      <c r="AA6" s="66">
        <v>0.4659537573381845</v>
      </c>
      <c r="AB6" s="66">
        <v>0.64317580576372624</v>
      </c>
      <c r="AC6" s="66">
        <v>0.62256923945283416</v>
      </c>
      <c r="AE6" s="79" t="s">
        <v>78</v>
      </c>
      <c r="AF6" s="66">
        <v>0.44</v>
      </c>
      <c r="AG6" s="66">
        <v>0.56000000000000005</v>
      </c>
      <c r="AH6" s="66">
        <v>0.47</v>
      </c>
    </row>
    <row r="7" spans="1:34" x14ac:dyDescent="0.3">
      <c r="E7" s="103"/>
      <c r="F7" s="103"/>
      <c r="G7" s="103"/>
      <c r="H7" s="103"/>
      <c r="I7" s="103"/>
      <c r="J7" s="109"/>
      <c r="K7" s="103"/>
      <c r="L7" s="103"/>
      <c r="M7" s="103"/>
      <c r="N7" s="109"/>
      <c r="O7" s="103"/>
      <c r="P7" s="109"/>
      <c r="Q7" s="103"/>
    </row>
    <row r="8" spans="1:34" x14ac:dyDescent="0.3">
      <c r="E8" s="103"/>
      <c r="F8" s="103"/>
      <c r="G8" s="103"/>
      <c r="H8" s="103"/>
      <c r="I8" s="103"/>
      <c r="J8" s="109"/>
      <c r="K8" s="103"/>
      <c r="L8" s="103"/>
      <c r="M8" s="103"/>
      <c r="N8" s="109"/>
      <c r="O8" s="103"/>
      <c r="P8" s="109"/>
      <c r="Q8" s="103"/>
    </row>
    <row r="9" spans="1:34" x14ac:dyDescent="0.3">
      <c r="E9" s="103"/>
      <c r="F9" s="103"/>
      <c r="G9" s="103"/>
      <c r="H9" s="103"/>
      <c r="I9" s="103"/>
      <c r="J9" s="109"/>
      <c r="K9" s="103"/>
      <c r="L9" s="103"/>
      <c r="M9" s="103"/>
      <c r="N9" s="109"/>
      <c r="O9" s="103"/>
      <c r="P9" s="109"/>
      <c r="Q9" s="103"/>
    </row>
    <row r="10" spans="1:34" x14ac:dyDescent="0.3">
      <c r="A10" s="61" t="s">
        <v>72</v>
      </c>
      <c r="B10" s="79" t="s">
        <v>75</v>
      </c>
      <c r="C10" s="62">
        <v>20</v>
      </c>
      <c r="D10" s="63">
        <v>0.14000000000000001</v>
      </c>
      <c r="E10" s="117">
        <v>0.39098098625842098</v>
      </c>
      <c r="F10" s="117">
        <v>0.239425596780803</v>
      </c>
      <c r="G10" s="117">
        <v>0.312714768211872</v>
      </c>
      <c r="H10" s="117">
        <v>0.28442836934835303</v>
      </c>
      <c r="I10" s="117">
        <v>0.15053237095177699</v>
      </c>
      <c r="J10" s="118">
        <v>0.28000000000000003</v>
      </c>
      <c r="K10" s="117">
        <v>0.22045015663860801</v>
      </c>
      <c r="L10" s="117"/>
      <c r="M10" s="117"/>
      <c r="N10" s="118">
        <v>0.27</v>
      </c>
      <c r="O10" s="117">
        <v>0.28248574107230801</v>
      </c>
      <c r="P10" s="118">
        <v>0.24</v>
      </c>
      <c r="Q10" s="117">
        <v>0.34</v>
      </c>
    </row>
    <row r="11" spans="1:34" x14ac:dyDescent="0.3">
      <c r="A11" s="61" t="s">
        <v>72</v>
      </c>
      <c r="B11" s="79" t="s">
        <v>77</v>
      </c>
      <c r="C11" s="62">
        <v>4</v>
      </c>
      <c r="D11" s="63">
        <v>0.03</v>
      </c>
      <c r="E11" s="117">
        <v>0.103458068569265</v>
      </c>
      <c r="F11" s="117">
        <v>0.16146928839823099</v>
      </c>
      <c r="G11" s="117">
        <v>0.56878149039763704</v>
      </c>
      <c r="H11" s="117">
        <v>0.18864022936970301</v>
      </c>
      <c r="I11" s="117">
        <v>0.23061452978378799</v>
      </c>
      <c r="J11" s="118">
        <v>0.05</v>
      </c>
      <c r="K11" s="117">
        <v>9.5461362570380903E-2</v>
      </c>
      <c r="L11" s="117"/>
      <c r="M11" s="117"/>
      <c r="N11" s="118">
        <v>0.03</v>
      </c>
      <c r="O11" s="117">
        <v>5.1701860594590997E-2</v>
      </c>
      <c r="P11" s="118">
        <v>-0.06</v>
      </c>
      <c r="Q11" s="117">
        <v>0.13</v>
      </c>
    </row>
    <row r="12" spans="1:34" x14ac:dyDescent="0.3">
      <c r="A12" s="61" t="s">
        <v>72</v>
      </c>
      <c r="B12" s="79" t="s">
        <v>78</v>
      </c>
      <c r="C12" s="62">
        <v>26</v>
      </c>
      <c r="D12" s="63">
        <v>0.1884057971014492</v>
      </c>
      <c r="E12" s="117">
        <v>0.59016946908496903</v>
      </c>
      <c r="F12" s="117">
        <v>0.54226443239434796</v>
      </c>
      <c r="G12" s="117">
        <v>0.58680827004765501</v>
      </c>
      <c r="H12" s="117">
        <v>0.52900517694981397</v>
      </c>
      <c r="I12" s="117">
        <v>0.46969522981046102</v>
      </c>
      <c r="J12" s="118">
        <v>0.61</v>
      </c>
      <c r="K12" s="117">
        <v>0.45708668151118698</v>
      </c>
      <c r="L12" s="117"/>
      <c r="M12" s="117"/>
      <c r="N12" s="118">
        <v>0.67</v>
      </c>
      <c r="O12" s="117">
        <v>0.64317580576372602</v>
      </c>
      <c r="P12" s="118">
        <v>0.47</v>
      </c>
      <c r="Q12" s="117">
        <v>0.56000000000000005</v>
      </c>
    </row>
    <row r="13" spans="1:34" x14ac:dyDescent="0.3">
      <c r="E13" s="103"/>
      <c r="F13" s="103"/>
      <c r="G13" s="103"/>
      <c r="H13" s="103"/>
      <c r="I13" s="103"/>
      <c r="J13" s="109"/>
      <c r="K13" s="103"/>
      <c r="L13" s="103"/>
      <c r="M13" s="103"/>
      <c r="N13" s="109"/>
      <c r="O13" s="103"/>
      <c r="P13" s="109"/>
      <c r="Q13" s="103"/>
    </row>
    <row r="14" spans="1:34" x14ac:dyDescent="0.3">
      <c r="E14" s="103"/>
      <c r="F14" s="103"/>
      <c r="G14" s="103"/>
      <c r="H14" s="103"/>
      <c r="I14" s="103"/>
      <c r="J14" s="109"/>
      <c r="K14" s="103"/>
      <c r="L14" s="103"/>
      <c r="M14" s="103"/>
      <c r="N14" s="109"/>
      <c r="O14" s="103"/>
      <c r="P14" s="109"/>
      <c r="Q14" s="103"/>
    </row>
    <row r="15" spans="1:34" x14ac:dyDescent="0.3">
      <c r="E15" s="103"/>
      <c r="F15" s="103"/>
      <c r="G15" s="103"/>
      <c r="H15" s="103"/>
      <c r="I15" s="103"/>
      <c r="J15" s="109"/>
      <c r="K15" s="103"/>
      <c r="L15" s="103"/>
      <c r="M15" s="103"/>
      <c r="N15" s="109"/>
      <c r="O15" s="103"/>
      <c r="P15" s="109"/>
      <c r="Q15" s="103"/>
    </row>
    <row r="16" spans="1:34" x14ac:dyDescent="0.3">
      <c r="A16" s="61" t="s">
        <v>81</v>
      </c>
      <c r="B16" s="79" t="s">
        <v>75</v>
      </c>
      <c r="C16" s="62">
        <v>20</v>
      </c>
      <c r="D16" s="63">
        <v>0.14000000000000001</v>
      </c>
      <c r="E16" s="117">
        <v>0.37489881673411701</v>
      </c>
      <c r="F16" s="117">
        <v>0.25499828429792498</v>
      </c>
      <c r="G16" s="117">
        <v>0.26534498448963401</v>
      </c>
      <c r="H16" s="117">
        <v>0.26365068206527498</v>
      </c>
      <c r="I16" s="117">
        <v>0.114596640197212</v>
      </c>
      <c r="J16" s="118">
        <v>0.35</v>
      </c>
      <c r="K16" s="117">
        <v>0.244939004449759</v>
      </c>
      <c r="L16" s="117">
        <v>0.27</v>
      </c>
      <c r="M16" s="117">
        <v>0.2555</v>
      </c>
      <c r="N16" s="118">
        <v>0.18</v>
      </c>
      <c r="O16" s="117">
        <v>0.317821979485225</v>
      </c>
      <c r="P16" s="118">
        <v>0.3</v>
      </c>
      <c r="Q16" s="117">
        <v>0.32</v>
      </c>
    </row>
    <row r="17" spans="1:17" x14ac:dyDescent="0.3">
      <c r="A17" s="61" t="s">
        <v>81</v>
      </c>
      <c r="B17" s="79" t="s">
        <v>77</v>
      </c>
      <c r="C17" s="62">
        <v>4</v>
      </c>
      <c r="D17" s="63">
        <v>0.03</v>
      </c>
      <c r="E17" s="117">
        <v>0.12874780747418299</v>
      </c>
      <c r="F17" s="117">
        <v>0.100283941874993</v>
      </c>
      <c r="G17" s="117">
        <v>0.59983910377182004</v>
      </c>
      <c r="H17" s="117">
        <v>0.23352612172222501</v>
      </c>
      <c r="I17" s="117">
        <v>0.159567322843473</v>
      </c>
      <c r="J17" s="118">
        <v>0.04</v>
      </c>
      <c r="K17" s="117">
        <v>9.4263370089226806E-2</v>
      </c>
      <c r="L17" s="117">
        <v>7.0000000000000007E-2</v>
      </c>
      <c r="M17" s="117">
        <v>0.1241</v>
      </c>
      <c r="N17" s="118">
        <v>-0.02</v>
      </c>
      <c r="O17" s="117">
        <v>0.15957805213997101</v>
      </c>
      <c r="P17" s="118">
        <v>0.03</v>
      </c>
      <c r="Q17" s="117">
        <v>0.1</v>
      </c>
    </row>
    <row r="18" spans="1:17" x14ac:dyDescent="0.3">
      <c r="A18" s="61" t="s">
        <v>81</v>
      </c>
      <c r="B18" s="79" t="s">
        <v>78</v>
      </c>
      <c r="C18" s="62">
        <v>26</v>
      </c>
      <c r="D18" s="63">
        <v>0.1884057971014492</v>
      </c>
      <c r="E18" s="117">
        <v>0.65994752501984599</v>
      </c>
      <c r="F18" s="117">
        <v>0.56752175328716503</v>
      </c>
      <c r="G18" s="117">
        <v>0.57332092640077503</v>
      </c>
      <c r="H18" s="117">
        <v>0.54287250276625998</v>
      </c>
      <c r="I18" s="117">
        <v>0.471638976709427</v>
      </c>
      <c r="J18" s="118">
        <v>0.61</v>
      </c>
      <c r="K18" s="117">
        <v>0.36399765051157601</v>
      </c>
      <c r="L18" s="117">
        <v>0.56999999999999995</v>
      </c>
      <c r="M18" s="117">
        <v>0.56969999999999998</v>
      </c>
      <c r="N18" s="118">
        <v>0.56000000000000005</v>
      </c>
      <c r="O18" s="117">
        <v>0.62256923945283404</v>
      </c>
      <c r="P18" s="118">
        <v>0.6</v>
      </c>
      <c r="Q18" s="117">
        <v>0.47</v>
      </c>
    </row>
    <row r="19" spans="1:17" x14ac:dyDescent="0.3">
      <c r="E19" s="103"/>
      <c r="F19" s="103"/>
      <c r="G19" s="103"/>
      <c r="H19" s="103"/>
      <c r="I19" s="103"/>
      <c r="J19" s="109"/>
      <c r="K19" s="103"/>
      <c r="L19" s="103"/>
      <c r="M19" s="103"/>
      <c r="N19" s="109"/>
      <c r="O19" s="103"/>
      <c r="P19" s="109"/>
      <c r="Q19" s="103"/>
    </row>
    <row r="20" spans="1:17" x14ac:dyDescent="0.3">
      <c r="E20" s="103"/>
      <c r="F20" s="103"/>
      <c r="G20" s="103"/>
      <c r="H20" s="103"/>
      <c r="I20" s="103"/>
      <c r="J20" s="109"/>
      <c r="K20" s="103"/>
      <c r="L20" s="103"/>
      <c r="M20" s="103"/>
      <c r="N20" s="109"/>
      <c r="O20" s="103"/>
      <c r="P20" s="109"/>
      <c r="Q20" s="103"/>
    </row>
    <row r="21" spans="1:17" x14ac:dyDescent="0.3">
      <c r="E21" s="103"/>
      <c r="F21" s="103"/>
      <c r="G21" s="103"/>
      <c r="H21" s="103"/>
      <c r="I21" s="103"/>
      <c r="J21" s="109"/>
      <c r="K21" s="103"/>
      <c r="L21" s="103"/>
      <c r="M21" s="103"/>
      <c r="N21" s="109"/>
      <c r="O21" s="103"/>
      <c r="P21" s="109"/>
      <c r="Q21" s="103"/>
    </row>
    <row r="22" spans="1:17" ht="17.25" x14ac:dyDescent="0.3">
      <c r="B22" s="52" t="s">
        <v>153</v>
      </c>
      <c r="E22" s="104" t="s">
        <v>162</v>
      </c>
      <c r="F22" s="104"/>
      <c r="G22" s="104"/>
      <c r="H22" s="104"/>
      <c r="I22" s="104"/>
      <c r="J22" s="110" t="s">
        <v>84</v>
      </c>
      <c r="K22" s="105"/>
      <c r="L22" s="105"/>
      <c r="M22" s="105"/>
      <c r="N22" s="115" t="s">
        <v>82</v>
      </c>
      <c r="O22" s="106"/>
      <c r="P22" s="116" t="s">
        <v>86</v>
      </c>
      <c r="Q22" s="107"/>
    </row>
    <row r="23" spans="1:17" x14ac:dyDescent="0.3">
      <c r="E23" s="108" t="s">
        <v>90</v>
      </c>
      <c r="F23" s="108" t="s">
        <v>91</v>
      </c>
      <c r="G23" s="108" t="s">
        <v>92</v>
      </c>
      <c r="H23" s="108" t="s">
        <v>93</v>
      </c>
      <c r="I23" s="108" t="s">
        <v>94</v>
      </c>
      <c r="J23" s="111" t="s">
        <v>163</v>
      </c>
      <c r="K23" s="108" t="s">
        <v>164</v>
      </c>
      <c r="L23" s="108" t="s">
        <v>165</v>
      </c>
      <c r="M23" s="108" t="s">
        <v>166</v>
      </c>
      <c r="N23" s="111" t="s">
        <v>163</v>
      </c>
      <c r="O23" s="108" t="s">
        <v>164</v>
      </c>
      <c r="P23" s="111" t="s">
        <v>163</v>
      </c>
      <c r="Q23" s="108" t="s">
        <v>164</v>
      </c>
    </row>
    <row r="24" spans="1:17" x14ac:dyDescent="0.3">
      <c r="A24" s="61" t="s">
        <v>71</v>
      </c>
      <c r="B24" s="61" t="s">
        <v>75</v>
      </c>
      <c r="C24" s="62">
        <v>20</v>
      </c>
      <c r="D24" s="63">
        <v>0.14000000000000001</v>
      </c>
      <c r="E24" s="117">
        <v>0.309125461094025</v>
      </c>
      <c r="F24" s="117">
        <v>0.285276459048599</v>
      </c>
      <c r="G24" s="117">
        <v>0.297510694693083</v>
      </c>
      <c r="H24" s="117">
        <v>0.295460397749429</v>
      </c>
      <c r="I24" s="117">
        <v>0.27531159895460799</v>
      </c>
      <c r="J24" s="118">
        <v>0.26</v>
      </c>
      <c r="K24" s="117">
        <v>0.19914532238299101</v>
      </c>
      <c r="L24" s="117"/>
      <c r="M24" s="117"/>
      <c r="N24" s="118">
        <v>0.23</v>
      </c>
      <c r="O24" s="117">
        <v>0.26310701549829102</v>
      </c>
      <c r="P24" s="118">
        <v>0.25</v>
      </c>
      <c r="Q24" s="117">
        <v>0.25</v>
      </c>
    </row>
    <row r="25" spans="1:17" x14ac:dyDescent="0.3">
      <c r="A25" s="61" t="s">
        <v>71</v>
      </c>
      <c r="B25" s="61" t="s">
        <v>77</v>
      </c>
      <c r="C25" s="62">
        <v>4</v>
      </c>
      <c r="D25" s="63">
        <v>0.03</v>
      </c>
      <c r="E25" s="117">
        <v>4.38702495407804E-2</v>
      </c>
      <c r="F25" s="117">
        <v>3.2770811969977602E-2</v>
      </c>
      <c r="G25" s="117">
        <v>3.3856556545974803E-2</v>
      </c>
      <c r="H25" s="117">
        <v>0.24138277327420599</v>
      </c>
      <c r="I25" s="117">
        <v>0.121460463541868</v>
      </c>
      <c r="J25" s="118">
        <v>0.06</v>
      </c>
      <c r="K25" s="117">
        <v>2.90696997151139E-2</v>
      </c>
      <c r="L25" s="117"/>
      <c r="M25" s="117"/>
      <c r="N25" s="118">
        <v>0.04</v>
      </c>
      <c r="O25" s="117">
        <v>9.0836131849794902E-2</v>
      </c>
      <c r="P25" s="118">
        <v>0.23</v>
      </c>
      <c r="Q25" s="117">
        <v>0.09</v>
      </c>
    </row>
    <row r="26" spans="1:17" x14ac:dyDescent="0.3">
      <c r="A26" s="61" t="s">
        <v>71</v>
      </c>
      <c r="B26" s="61" t="s">
        <v>78</v>
      </c>
      <c r="C26" s="62">
        <v>26</v>
      </c>
      <c r="D26" s="63">
        <v>0.1884057971014492</v>
      </c>
      <c r="E26" s="117">
        <v>0.59791791174077302</v>
      </c>
      <c r="F26" s="117">
        <v>0.57107802321145296</v>
      </c>
      <c r="G26" s="117">
        <v>0.56936985241935301</v>
      </c>
      <c r="H26" s="117">
        <v>0.54890358888974</v>
      </c>
      <c r="I26" s="117">
        <v>0.59006765605614697</v>
      </c>
      <c r="J26" s="118">
        <v>0.64</v>
      </c>
      <c r="K26" s="117">
        <v>0.24415474984635699</v>
      </c>
      <c r="L26" s="117"/>
      <c r="M26" s="117"/>
      <c r="N26" s="118">
        <v>0.55629374204460702</v>
      </c>
      <c r="O26" s="117">
        <v>0.55629374204460702</v>
      </c>
      <c r="P26" s="118">
        <v>0.67</v>
      </c>
      <c r="Q26" s="117">
        <v>0.49</v>
      </c>
    </row>
    <row r="27" spans="1:17" x14ac:dyDescent="0.3">
      <c r="E27" s="103"/>
      <c r="F27" s="103"/>
      <c r="G27" s="103"/>
      <c r="H27" s="103"/>
      <c r="I27" s="103"/>
      <c r="J27" s="109"/>
      <c r="K27" s="103"/>
      <c r="L27" s="103"/>
      <c r="M27" s="103"/>
      <c r="N27" s="109"/>
      <c r="O27" s="103"/>
      <c r="P27" s="109"/>
      <c r="Q27" s="103"/>
    </row>
    <row r="28" spans="1:17" x14ac:dyDescent="0.3">
      <c r="E28" s="103"/>
      <c r="F28" s="103"/>
      <c r="G28" s="103"/>
      <c r="H28" s="103"/>
      <c r="I28" s="103"/>
      <c r="J28" s="109"/>
      <c r="K28" s="103"/>
      <c r="L28" s="103"/>
      <c r="M28" s="103"/>
      <c r="N28" s="109"/>
      <c r="O28" s="103"/>
      <c r="P28" s="109"/>
      <c r="Q28" s="103"/>
    </row>
    <row r="29" spans="1:17" x14ac:dyDescent="0.3">
      <c r="E29" s="103"/>
      <c r="F29" s="103"/>
      <c r="G29" s="103"/>
      <c r="H29" s="103"/>
      <c r="I29" s="103"/>
      <c r="J29" s="109"/>
      <c r="K29" s="103"/>
      <c r="L29" s="103"/>
      <c r="M29" s="103"/>
      <c r="N29" s="109"/>
      <c r="O29" s="103"/>
      <c r="P29" s="109"/>
      <c r="Q29" s="103"/>
    </row>
    <row r="30" spans="1:17" x14ac:dyDescent="0.3">
      <c r="A30" s="61" t="s">
        <v>72</v>
      </c>
      <c r="B30" s="61" t="s">
        <v>75</v>
      </c>
      <c r="C30" s="62">
        <v>20</v>
      </c>
      <c r="D30" s="63">
        <v>0.14000000000000001</v>
      </c>
      <c r="E30" s="117">
        <v>0.52102531599926305</v>
      </c>
      <c r="F30" s="117">
        <v>0.366040167421671</v>
      </c>
      <c r="G30" s="117">
        <v>0.322507830521917</v>
      </c>
      <c r="H30" s="117">
        <v>0.41313066952130501</v>
      </c>
      <c r="I30" s="117">
        <v>0.27518424895021698</v>
      </c>
      <c r="J30" s="118">
        <v>0.33</v>
      </c>
      <c r="K30" s="117">
        <v>0.31113044960942998</v>
      </c>
      <c r="L30" s="117"/>
      <c r="M30" s="117"/>
      <c r="N30" s="118">
        <v>0.28000000000000003</v>
      </c>
      <c r="O30" s="117">
        <v>0.35132293610952697</v>
      </c>
      <c r="P30" s="118">
        <v>0.44</v>
      </c>
      <c r="Q30" s="117">
        <v>0.49</v>
      </c>
    </row>
    <row r="31" spans="1:17" x14ac:dyDescent="0.3">
      <c r="A31" s="61" t="s">
        <v>72</v>
      </c>
      <c r="B31" s="61" t="s">
        <v>77</v>
      </c>
      <c r="C31" s="62">
        <v>4</v>
      </c>
      <c r="D31" s="63">
        <v>0.03</v>
      </c>
      <c r="E31" s="117">
        <v>0.111006712639729</v>
      </c>
      <c r="F31" s="117">
        <v>0.12507043649701399</v>
      </c>
      <c r="G31" s="117">
        <v>0.47601162454103602</v>
      </c>
      <c r="H31" s="117">
        <v>0.32505339962229102</v>
      </c>
      <c r="I31" s="117">
        <v>0.31477276309942598</v>
      </c>
      <c r="J31" s="118">
        <v>4.8920377179727997E-2</v>
      </c>
      <c r="K31" s="117">
        <v>4.8920377179727997E-2</v>
      </c>
      <c r="L31" s="117"/>
      <c r="M31" s="117"/>
      <c r="N31" s="118">
        <v>0.05</v>
      </c>
      <c r="O31" s="117">
        <v>6.8876450565475006E-2</v>
      </c>
      <c r="P31" s="118">
        <v>0.09</v>
      </c>
      <c r="Q31" s="117">
        <v>0.21</v>
      </c>
    </row>
    <row r="32" spans="1:17" x14ac:dyDescent="0.3">
      <c r="A32" s="61" t="s">
        <v>72</v>
      </c>
      <c r="B32" s="61" t="s">
        <v>78</v>
      </c>
      <c r="C32" s="62">
        <v>26</v>
      </c>
      <c r="D32" s="63">
        <v>0.1884057971014492</v>
      </c>
      <c r="E32" s="117">
        <v>0.62860734970024701</v>
      </c>
      <c r="F32" s="117">
        <v>0.71673360065913305</v>
      </c>
      <c r="G32" s="117">
        <v>0.64085879594031803</v>
      </c>
      <c r="H32" s="117">
        <v>0.54247205744464699</v>
      </c>
      <c r="I32" s="117">
        <v>0.45518907042742202</v>
      </c>
      <c r="J32" s="118">
        <v>0.56000000000000005</v>
      </c>
      <c r="K32" s="117">
        <v>0.40498547034513099</v>
      </c>
      <c r="L32" s="117"/>
      <c r="M32" s="117"/>
      <c r="N32" s="118">
        <v>0.72</v>
      </c>
      <c r="O32" s="117">
        <v>0.60006945199005202</v>
      </c>
      <c r="P32" s="118">
        <v>0.48</v>
      </c>
      <c r="Q32" s="117">
        <v>0.52</v>
      </c>
    </row>
    <row r="33" spans="1:17" x14ac:dyDescent="0.3">
      <c r="E33" s="103"/>
      <c r="F33" s="103"/>
      <c r="G33" s="103"/>
      <c r="H33" s="103"/>
      <c r="I33" s="103"/>
      <c r="J33" s="109"/>
      <c r="K33" s="103"/>
      <c r="L33" s="103"/>
      <c r="M33" s="103"/>
      <c r="N33" s="109"/>
      <c r="O33" s="103"/>
      <c r="P33" s="109"/>
      <c r="Q33" s="103"/>
    </row>
    <row r="34" spans="1:17" x14ac:dyDescent="0.3">
      <c r="E34" s="103"/>
      <c r="F34" s="103"/>
      <c r="G34" s="103"/>
      <c r="H34" s="103"/>
      <c r="I34" s="103"/>
      <c r="J34" s="109"/>
      <c r="K34" s="103"/>
      <c r="L34" s="103"/>
      <c r="M34" s="103"/>
      <c r="N34" s="109"/>
      <c r="O34" s="103"/>
      <c r="P34" s="109"/>
      <c r="Q34" s="103"/>
    </row>
    <row r="35" spans="1:17" x14ac:dyDescent="0.3">
      <c r="E35" s="103"/>
      <c r="F35" s="103"/>
      <c r="G35" s="103"/>
      <c r="H35" s="103"/>
      <c r="I35" s="103"/>
      <c r="J35" s="109"/>
      <c r="K35" s="103"/>
      <c r="L35" s="103"/>
      <c r="M35" s="103"/>
      <c r="N35" s="109"/>
      <c r="O35" s="103"/>
      <c r="P35" s="109"/>
      <c r="Q35" s="103"/>
    </row>
    <row r="36" spans="1:17" x14ac:dyDescent="0.3">
      <c r="A36" s="61" t="s">
        <v>81</v>
      </c>
      <c r="B36" s="61" t="s">
        <v>75</v>
      </c>
      <c r="C36" s="62">
        <v>20</v>
      </c>
      <c r="D36" s="63">
        <v>0.14000000000000001</v>
      </c>
      <c r="E36" s="117">
        <v>0.44282819803256701</v>
      </c>
      <c r="F36" s="117">
        <v>0.33047091048446398</v>
      </c>
      <c r="G36" s="117">
        <v>0.28956775940810198</v>
      </c>
      <c r="H36" s="117">
        <v>0.36612730803170701</v>
      </c>
      <c r="I36" s="117">
        <v>0.244541883081828</v>
      </c>
      <c r="J36" s="118">
        <v>0.36</v>
      </c>
      <c r="K36" s="117">
        <v>0.27588990364014399</v>
      </c>
      <c r="L36" s="117">
        <v>0.28999999999999998</v>
      </c>
      <c r="M36" s="117">
        <v>0.31190000000000001</v>
      </c>
      <c r="N36" s="118">
        <v>0.28000000000000003</v>
      </c>
      <c r="O36" s="117">
        <v>0.32762517404119601</v>
      </c>
      <c r="P36" s="118">
        <v>0.43</v>
      </c>
      <c r="Q36" s="117">
        <v>0.4</v>
      </c>
    </row>
    <row r="37" spans="1:17" x14ac:dyDescent="0.3">
      <c r="A37" s="61" t="s">
        <v>81</v>
      </c>
      <c r="B37" s="61" t="s">
        <v>77</v>
      </c>
      <c r="C37" s="62">
        <v>4</v>
      </c>
      <c r="D37" s="63">
        <v>0.03</v>
      </c>
      <c r="E37" s="117">
        <v>0.11283035173745901</v>
      </c>
      <c r="F37" s="117">
        <v>0.11767012756132</v>
      </c>
      <c r="G37" s="117">
        <v>0.53659149370519899</v>
      </c>
      <c r="H37" s="117">
        <v>0.322205429684293</v>
      </c>
      <c r="I37" s="117">
        <v>0.25000162650352198</v>
      </c>
      <c r="J37" s="118">
        <v>0.06</v>
      </c>
      <c r="K37" s="117">
        <v>0.13327345492673401</v>
      </c>
      <c r="L37" s="117">
        <v>0.14000000000000001</v>
      </c>
      <c r="M37" s="117">
        <v>8.8599999999999998E-2</v>
      </c>
      <c r="N37" s="118">
        <v>0.04</v>
      </c>
      <c r="O37" s="117">
        <v>6.00433424523956E-2</v>
      </c>
      <c r="P37" s="118">
        <v>0.05</v>
      </c>
      <c r="Q37" s="117">
        <v>0.16</v>
      </c>
    </row>
    <row r="38" spans="1:17" x14ac:dyDescent="0.3">
      <c r="A38" s="61" t="s">
        <v>81</v>
      </c>
      <c r="B38" s="61" t="s">
        <v>78</v>
      </c>
      <c r="C38" s="62">
        <v>26</v>
      </c>
      <c r="D38" s="63">
        <v>0.1884057971014492</v>
      </c>
      <c r="E38" s="117">
        <v>0.58843231868482504</v>
      </c>
      <c r="F38" s="117">
        <v>0.71171151379063802</v>
      </c>
      <c r="G38" s="117">
        <v>0.63834223610673102</v>
      </c>
      <c r="H38" s="117">
        <v>0.53750188071166205</v>
      </c>
      <c r="I38" s="117">
        <v>0.47247469691121902</v>
      </c>
      <c r="J38" s="118">
        <v>0.66</v>
      </c>
      <c r="K38" s="117">
        <v>0.43211204083057497</v>
      </c>
      <c r="L38" s="117">
        <v>0.56999999999999995</v>
      </c>
      <c r="M38" s="117">
        <v>0.59650000000000003</v>
      </c>
      <c r="N38" s="118">
        <v>0.62</v>
      </c>
      <c r="O38" s="117">
        <v>0.56640214195500804</v>
      </c>
      <c r="P38" s="118">
        <v>0.53</v>
      </c>
      <c r="Q38" s="117">
        <v>0.5</v>
      </c>
    </row>
    <row r="39" spans="1:17" x14ac:dyDescent="0.3">
      <c r="E39" s="103"/>
      <c r="F39" s="103"/>
      <c r="G39" s="103"/>
      <c r="H39" s="103"/>
      <c r="I39" s="103"/>
      <c r="J39" s="109"/>
      <c r="K39" s="103"/>
      <c r="L39" s="103"/>
      <c r="M39" s="103"/>
      <c r="N39" s="109"/>
      <c r="O39" s="103"/>
      <c r="P39" s="109"/>
      <c r="Q39" s="103"/>
    </row>
    <row r="40" spans="1:17" x14ac:dyDescent="0.3">
      <c r="E40" s="103"/>
      <c r="F40" s="103"/>
      <c r="G40" s="103"/>
      <c r="H40" s="103"/>
      <c r="I40" s="103"/>
      <c r="J40" s="109"/>
      <c r="K40" s="103"/>
      <c r="L40" s="103"/>
      <c r="M40" s="103"/>
      <c r="N40" s="109"/>
      <c r="O40" s="103"/>
      <c r="P40" s="109"/>
      <c r="Q40" s="103"/>
    </row>
    <row r="41" spans="1:17" x14ac:dyDescent="0.3">
      <c r="E41" s="103"/>
      <c r="F41" s="103"/>
      <c r="G41" s="103"/>
      <c r="H41" s="103"/>
      <c r="I41" s="103"/>
      <c r="J41" s="109"/>
      <c r="K41" s="103"/>
      <c r="L41" s="103"/>
      <c r="M41" s="103"/>
      <c r="N41" s="109"/>
      <c r="O41" s="103"/>
      <c r="P41" s="109"/>
      <c r="Q41" s="103"/>
    </row>
    <row r="42" spans="1:17" x14ac:dyDescent="0.3">
      <c r="E42" s="103"/>
      <c r="F42" s="103"/>
      <c r="G42" s="103"/>
      <c r="H42" s="103"/>
      <c r="I42" s="103"/>
      <c r="J42" s="109"/>
      <c r="K42" s="103"/>
      <c r="L42" s="103"/>
      <c r="M42" s="103"/>
      <c r="N42" s="109"/>
      <c r="O42" s="103"/>
      <c r="P42" s="109"/>
      <c r="Q42" s="103"/>
    </row>
    <row r="43" spans="1:17" ht="17.25" x14ac:dyDescent="0.3">
      <c r="B43" s="52" t="s">
        <v>154</v>
      </c>
      <c r="E43" s="104" t="s">
        <v>162</v>
      </c>
      <c r="F43" s="104"/>
      <c r="G43" s="104"/>
      <c r="H43" s="104"/>
      <c r="I43" s="104"/>
      <c r="J43" s="110" t="s">
        <v>84</v>
      </c>
      <c r="K43" s="105"/>
      <c r="L43" s="105"/>
      <c r="M43" s="105"/>
      <c r="N43" s="115" t="s">
        <v>82</v>
      </c>
      <c r="O43" s="106"/>
      <c r="P43" s="116" t="s">
        <v>86</v>
      </c>
      <c r="Q43" s="107"/>
    </row>
    <row r="44" spans="1:17" x14ac:dyDescent="0.3">
      <c r="E44" s="108" t="s">
        <v>90</v>
      </c>
      <c r="F44" s="108" t="s">
        <v>91</v>
      </c>
      <c r="G44" s="108" t="s">
        <v>92</v>
      </c>
      <c r="H44" s="108" t="s">
        <v>93</v>
      </c>
      <c r="I44" s="108" t="s">
        <v>94</v>
      </c>
      <c r="J44" s="111" t="s">
        <v>163</v>
      </c>
      <c r="K44" s="108" t="s">
        <v>164</v>
      </c>
      <c r="L44" s="108" t="s">
        <v>165</v>
      </c>
      <c r="M44" s="108" t="s">
        <v>166</v>
      </c>
      <c r="N44" s="111" t="s">
        <v>163</v>
      </c>
      <c r="O44" s="108" t="s">
        <v>164</v>
      </c>
      <c r="P44" s="111" t="s">
        <v>163</v>
      </c>
      <c r="Q44" s="108" t="s">
        <v>164</v>
      </c>
    </row>
    <row r="45" spans="1:17" x14ac:dyDescent="0.3">
      <c r="A45" s="61" t="s">
        <v>71</v>
      </c>
      <c r="B45" s="61" t="s">
        <v>75</v>
      </c>
      <c r="C45" s="62">
        <v>20</v>
      </c>
      <c r="D45" s="63">
        <v>0.14000000000000001</v>
      </c>
      <c r="E45" s="117">
        <v>0.26945282383855301</v>
      </c>
      <c r="F45" s="117">
        <v>0.33463071909092801</v>
      </c>
      <c r="G45" s="117">
        <v>0.291958547343527</v>
      </c>
      <c r="H45" s="117">
        <v>0.40671578667545</v>
      </c>
      <c r="I45" s="117">
        <v>0.377232781205669</v>
      </c>
      <c r="J45" s="118">
        <v>0.42</v>
      </c>
      <c r="K45" s="117">
        <v>0.33115726865726902</v>
      </c>
      <c r="L45" s="117"/>
      <c r="M45" s="117"/>
      <c r="N45" s="118">
        <v>0.34</v>
      </c>
      <c r="O45" s="117">
        <v>0.52966107078039903</v>
      </c>
      <c r="P45" s="118">
        <v>0.42</v>
      </c>
      <c r="Q45" s="117">
        <v>0.46</v>
      </c>
    </row>
    <row r="46" spans="1:17" x14ac:dyDescent="0.3">
      <c r="A46" s="61" t="s">
        <v>71</v>
      </c>
      <c r="B46" s="61" t="s">
        <v>77</v>
      </c>
      <c r="C46" s="62">
        <v>4</v>
      </c>
      <c r="D46" s="63">
        <v>0.03</v>
      </c>
      <c r="E46" s="117">
        <v>0.13018025057584501</v>
      </c>
      <c r="F46" s="117">
        <v>0.10049033717973201</v>
      </c>
      <c r="G46" s="117">
        <v>0.118086498771764</v>
      </c>
      <c r="H46" s="117">
        <v>0.27017966928132298</v>
      </c>
      <c r="I46" s="117">
        <v>0.23521480476804801</v>
      </c>
      <c r="J46" s="118">
        <v>0.13</v>
      </c>
      <c r="K46" s="117">
        <v>8.8391462938564397E-2</v>
      </c>
      <c r="L46" s="117"/>
      <c r="M46" s="117"/>
      <c r="N46" s="118">
        <v>0.1</v>
      </c>
      <c r="O46" s="117">
        <v>0.23627993565007599</v>
      </c>
      <c r="P46" s="118">
        <v>0.11</v>
      </c>
      <c r="Q46" s="117">
        <v>0.22</v>
      </c>
    </row>
    <row r="47" spans="1:17" x14ac:dyDescent="0.3">
      <c r="A47" s="61" t="s">
        <v>71</v>
      </c>
      <c r="B47" s="61" t="s">
        <v>78</v>
      </c>
      <c r="C47" s="62">
        <v>26</v>
      </c>
      <c r="D47" s="63">
        <v>0.1884057971014492</v>
      </c>
      <c r="E47" s="117">
        <v>0.56371430843871795</v>
      </c>
      <c r="F47" s="117">
        <v>0.61351980156378105</v>
      </c>
      <c r="G47" s="117">
        <v>0.63249038594815299</v>
      </c>
      <c r="H47" s="117">
        <v>0.62652937456968805</v>
      </c>
      <c r="I47" s="117">
        <v>0.68006909052999198</v>
      </c>
      <c r="J47" s="118">
        <v>0.71</v>
      </c>
      <c r="K47" s="117">
        <v>0.324000654345795</v>
      </c>
      <c r="L47" s="117"/>
      <c r="M47" s="117"/>
      <c r="N47" s="118">
        <v>0.59</v>
      </c>
      <c r="O47" s="117">
        <v>0.69562617659575499</v>
      </c>
      <c r="P47" s="118">
        <v>0.77</v>
      </c>
      <c r="Q47" s="117">
        <v>0.66</v>
      </c>
    </row>
    <row r="48" spans="1:17" x14ac:dyDescent="0.3">
      <c r="E48" s="103"/>
      <c r="F48" s="103"/>
      <c r="G48" s="103"/>
      <c r="H48" s="103"/>
      <c r="I48" s="103"/>
      <c r="J48" s="109"/>
      <c r="K48" s="103"/>
      <c r="L48" s="103"/>
      <c r="M48" s="103"/>
      <c r="N48" s="109"/>
      <c r="O48" s="103"/>
      <c r="P48" s="109"/>
      <c r="Q48" s="103"/>
    </row>
    <row r="49" spans="1:17" x14ac:dyDescent="0.3">
      <c r="E49" s="103"/>
      <c r="F49" s="103"/>
      <c r="G49" s="103"/>
      <c r="H49" s="103"/>
      <c r="I49" s="103"/>
      <c r="J49" s="109"/>
      <c r="K49" s="103"/>
      <c r="L49" s="103"/>
      <c r="M49" s="103"/>
      <c r="N49" s="109"/>
      <c r="O49" s="103"/>
      <c r="P49" s="109"/>
      <c r="Q49" s="103"/>
    </row>
    <row r="50" spans="1:17" x14ac:dyDescent="0.3">
      <c r="E50" s="103"/>
      <c r="F50" s="103"/>
      <c r="G50" s="103"/>
      <c r="H50" s="103"/>
      <c r="I50" s="103"/>
      <c r="J50" s="109"/>
      <c r="K50" s="103"/>
      <c r="L50" s="103"/>
      <c r="M50" s="103"/>
      <c r="N50" s="109"/>
      <c r="O50" s="103"/>
      <c r="P50" s="109"/>
      <c r="Q50" s="103"/>
    </row>
    <row r="51" spans="1:17" x14ac:dyDescent="0.3">
      <c r="A51" s="61" t="s">
        <v>72</v>
      </c>
      <c r="B51" s="61" t="s">
        <v>75</v>
      </c>
      <c r="C51" s="62">
        <v>20</v>
      </c>
      <c r="D51" s="63">
        <v>0.14000000000000001</v>
      </c>
      <c r="E51" s="117">
        <v>0.45630622449844399</v>
      </c>
      <c r="F51" s="117">
        <v>0.45536352020325599</v>
      </c>
      <c r="G51" s="117">
        <v>0.47570618244810098</v>
      </c>
      <c r="H51" s="117">
        <v>0.34693556394024599</v>
      </c>
      <c r="I51" s="117">
        <v>0.30433811408382699</v>
      </c>
      <c r="J51" s="118">
        <v>0.48</v>
      </c>
      <c r="K51" s="117">
        <v>0.424755309152545</v>
      </c>
      <c r="L51" s="117"/>
      <c r="M51" s="117"/>
      <c r="N51" s="118">
        <v>0.48</v>
      </c>
      <c r="O51" s="117">
        <v>0.504166982719085</v>
      </c>
      <c r="P51" s="118">
        <v>0.4</v>
      </c>
      <c r="Q51" s="117">
        <v>0.5</v>
      </c>
    </row>
    <row r="52" spans="1:17" x14ac:dyDescent="0.3">
      <c r="A52" s="61" t="s">
        <v>72</v>
      </c>
      <c r="B52" s="61" t="s">
        <v>77</v>
      </c>
      <c r="C52" s="62">
        <v>4</v>
      </c>
      <c r="D52" s="63">
        <v>0.03</v>
      </c>
      <c r="E52" s="117">
        <v>0.15342555994729901</v>
      </c>
      <c r="F52" s="117">
        <v>0.24394429864023501</v>
      </c>
      <c r="G52" s="117">
        <v>0.58909774436090201</v>
      </c>
      <c r="H52" s="117">
        <v>0.21379118815430301</v>
      </c>
      <c r="I52" s="117">
        <v>0.241669849758085</v>
      </c>
      <c r="J52" s="118">
        <v>0.14000000000000001</v>
      </c>
      <c r="K52" s="117">
        <v>0.17273734766089599</v>
      </c>
      <c r="L52" s="117"/>
      <c r="M52" s="117"/>
      <c r="N52" s="118">
        <v>0.12</v>
      </c>
      <c r="O52" s="117">
        <v>0.13503094547097999</v>
      </c>
      <c r="P52" s="118">
        <v>0.09</v>
      </c>
      <c r="Q52" s="117">
        <v>0.19</v>
      </c>
    </row>
    <row r="53" spans="1:17" x14ac:dyDescent="0.3">
      <c r="A53" s="61" t="s">
        <v>72</v>
      </c>
      <c r="B53" s="61" t="s">
        <v>78</v>
      </c>
      <c r="C53" s="62">
        <v>26</v>
      </c>
      <c r="D53" s="63">
        <v>0.1884057971014492</v>
      </c>
      <c r="E53" s="117">
        <v>0.79379910829288503</v>
      </c>
      <c r="F53" s="117">
        <v>0.69603432453959102</v>
      </c>
      <c r="G53" s="117">
        <v>0.76749946473778397</v>
      </c>
      <c r="H53" s="117">
        <v>0.72638854763731198</v>
      </c>
      <c r="I53" s="117">
        <v>0.67603124939991299</v>
      </c>
      <c r="J53" s="118">
        <v>0.77</v>
      </c>
      <c r="K53" s="117">
        <v>0.72180246934790304</v>
      </c>
      <c r="L53" s="117"/>
      <c r="M53" s="117"/>
      <c r="N53" s="118">
        <v>0.83</v>
      </c>
      <c r="O53" s="117">
        <v>0.80882127846895202</v>
      </c>
      <c r="P53" s="118">
        <v>0.67</v>
      </c>
      <c r="Q53" s="117">
        <v>0.78</v>
      </c>
    </row>
    <row r="54" spans="1:17" x14ac:dyDescent="0.3">
      <c r="E54" s="103"/>
      <c r="F54" s="103"/>
      <c r="G54" s="103"/>
      <c r="H54" s="103"/>
      <c r="I54" s="103"/>
      <c r="J54" s="109"/>
      <c r="K54" s="103"/>
      <c r="L54" s="103"/>
      <c r="M54" s="103"/>
      <c r="N54" s="109"/>
      <c r="O54" s="103"/>
      <c r="P54" s="109"/>
      <c r="Q54" s="103"/>
    </row>
    <row r="55" spans="1:17" x14ac:dyDescent="0.3">
      <c r="E55" s="103"/>
      <c r="F55" s="103"/>
      <c r="G55" s="103"/>
      <c r="H55" s="103"/>
      <c r="I55" s="103"/>
      <c r="J55" s="109"/>
      <c r="K55" s="103"/>
      <c r="L55" s="103"/>
      <c r="M55" s="103"/>
      <c r="N55" s="109"/>
      <c r="O55" s="103"/>
      <c r="P55" s="109"/>
      <c r="Q55" s="103"/>
    </row>
    <row r="56" spans="1:17" x14ac:dyDescent="0.3">
      <c r="E56" s="103"/>
      <c r="F56" s="103"/>
      <c r="G56" s="103"/>
      <c r="H56" s="103"/>
      <c r="I56" s="103"/>
      <c r="J56" s="109"/>
      <c r="K56" s="103"/>
      <c r="L56" s="103"/>
      <c r="M56" s="103"/>
      <c r="N56" s="109"/>
      <c r="O56" s="103"/>
      <c r="P56" s="109"/>
      <c r="Q56" s="103"/>
    </row>
    <row r="57" spans="1:17" x14ac:dyDescent="0.3">
      <c r="A57" s="61" t="s">
        <v>81</v>
      </c>
      <c r="B57" s="61" t="s">
        <v>75</v>
      </c>
      <c r="C57" s="62">
        <v>20</v>
      </c>
      <c r="D57" s="63">
        <v>0.14000000000000001</v>
      </c>
      <c r="E57" s="117">
        <v>0.51875783131231001</v>
      </c>
      <c r="F57" s="117">
        <v>0.41333698707799399</v>
      </c>
      <c r="G57" s="117">
        <v>0.42605596975478499</v>
      </c>
      <c r="H57" s="117">
        <v>0.29370168482053099</v>
      </c>
      <c r="I57" s="117">
        <v>0.25246203532908401</v>
      </c>
      <c r="J57" s="118">
        <v>0.56000000000000005</v>
      </c>
      <c r="K57" s="117">
        <v>0.50816554202421205</v>
      </c>
      <c r="L57" s="117">
        <v>0.5</v>
      </c>
      <c r="M57" s="117">
        <v>0.46139999999999998</v>
      </c>
      <c r="N57" s="118">
        <v>0.41</v>
      </c>
      <c r="O57" s="117">
        <v>0.57748118796846803</v>
      </c>
      <c r="P57" s="118">
        <v>0.47</v>
      </c>
      <c r="Q57" s="117">
        <v>0.54</v>
      </c>
    </row>
    <row r="58" spans="1:17" x14ac:dyDescent="0.3">
      <c r="A58" s="61" t="s">
        <v>81</v>
      </c>
      <c r="B58" s="61" t="s">
        <v>77</v>
      </c>
      <c r="C58" s="62">
        <v>4</v>
      </c>
      <c r="D58" s="63">
        <v>0.03</v>
      </c>
      <c r="E58" s="117">
        <v>0.199132089259001</v>
      </c>
      <c r="F58" s="117">
        <v>0.183895773054564</v>
      </c>
      <c r="G58" s="117">
        <v>0.62920138183296104</v>
      </c>
      <c r="H58" s="117">
        <v>0.23388541198367099</v>
      </c>
      <c r="I58" s="117">
        <v>0.22296156579738699</v>
      </c>
      <c r="J58" s="118">
        <v>0.13</v>
      </c>
      <c r="K58" s="117">
        <v>0.16534391534391499</v>
      </c>
      <c r="L58" s="117">
        <v>0.15</v>
      </c>
      <c r="M58" s="117">
        <v>0.20960000000000001</v>
      </c>
      <c r="N58" s="118">
        <v>0.08</v>
      </c>
      <c r="O58" s="117">
        <v>0.222576018359151</v>
      </c>
      <c r="P58" s="118">
        <v>0.12</v>
      </c>
      <c r="Q58" s="117">
        <v>0.17</v>
      </c>
    </row>
    <row r="59" spans="1:17" x14ac:dyDescent="0.3">
      <c r="A59" s="61" t="s">
        <v>81</v>
      </c>
      <c r="B59" s="61" t="s">
        <v>78</v>
      </c>
      <c r="C59" s="62">
        <v>26</v>
      </c>
      <c r="D59" s="63">
        <v>0.1884057971014492</v>
      </c>
      <c r="E59" s="117">
        <v>0.82981745842702903</v>
      </c>
      <c r="F59" s="117">
        <v>0.72256781773719803</v>
      </c>
      <c r="G59" s="117">
        <v>0.76356146797830404</v>
      </c>
      <c r="H59" s="117">
        <v>0.75422242134607698</v>
      </c>
      <c r="I59" s="117">
        <v>0.66673056374009498</v>
      </c>
      <c r="J59" s="118">
        <v>0.79</v>
      </c>
      <c r="K59" s="117">
        <v>0.58761899478372304</v>
      </c>
      <c r="L59" s="117">
        <v>0.77</v>
      </c>
      <c r="M59" s="117">
        <v>0.76429999999999998</v>
      </c>
      <c r="N59" s="118">
        <v>0.72</v>
      </c>
      <c r="O59" s="117">
        <v>0.81184607968002598</v>
      </c>
      <c r="P59" s="118">
        <v>0.81</v>
      </c>
      <c r="Q59" s="117">
        <v>0.67</v>
      </c>
    </row>
  </sheetData>
  <phoneticPr fontId="1" type="noConversion"/>
  <conditionalFormatting sqref="U4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"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Q4 E10:Q10 E16:Q16">
    <cfRule type="colorScale" priority="614">
      <colorScale>
        <cfvo type="min"/>
        <cfvo type="percentile" val="50"/>
        <cfvo type="max"/>
        <color rgb="FFFFFFFF"/>
        <color rgb="FF9DC3E6"/>
        <color rgb="FF1F4E79"/>
      </colorScale>
    </cfRule>
  </conditionalFormatting>
  <conditionalFormatting sqref="E24:Q24 E30:Q30 E36:Q36">
    <cfRule type="colorScale" priority="617">
      <colorScale>
        <cfvo type="min"/>
        <cfvo type="percentile" val="50"/>
        <cfvo type="max"/>
        <color rgb="FFFFFFFF"/>
        <color rgb="FF9DC3E6"/>
        <color rgb="FF1F4E79"/>
      </colorScale>
    </cfRule>
  </conditionalFormatting>
  <conditionalFormatting sqref="E45:Q45 E51:Q51 E57:Q57">
    <cfRule type="colorScale" priority="620">
      <colorScale>
        <cfvo type="min"/>
        <cfvo type="percentile" val="50"/>
        <cfvo type="max"/>
        <color rgb="FFFFFFFF"/>
        <color rgb="FF9DC3E6"/>
        <color rgb="FF1F4E79"/>
      </colorScale>
    </cfRule>
  </conditionalFormatting>
  <conditionalFormatting sqref="E5:Q5 E11:Q11 E17:Q17">
    <cfRule type="colorScale" priority="623">
      <colorScale>
        <cfvo type="min"/>
        <cfvo type="percentile" val="50"/>
        <cfvo type="max"/>
        <color rgb="FFFFFFFF"/>
        <color rgb="FFA9D18E"/>
        <color rgb="FF375623"/>
      </colorScale>
    </cfRule>
  </conditionalFormatting>
  <conditionalFormatting sqref="E25:Q25 E31:Q31 E37:Q37">
    <cfRule type="colorScale" priority="626">
      <colorScale>
        <cfvo type="min"/>
        <cfvo type="percentile" val="50"/>
        <cfvo type="max"/>
        <color rgb="FFFFFFFF"/>
        <color rgb="FFA9D18E"/>
        <color rgb="FF375623"/>
      </colorScale>
    </cfRule>
  </conditionalFormatting>
  <conditionalFormatting sqref="E46:Q46 E52:Q52 E58:Q58">
    <cfRule type="colorScale" priority="629">
      <colorScale>
        <cfvo type="min"/>
        <cfvo type="percentile" val="50"/>
        <cfvo type="max"/>
        <color rgb="FFFFFFFF"/>
        <color rgb="FFA9D18E"/>
        <color rgb="FF375623"/>
      </colorScale>
    </cfRule>
  </conditionalFormatting>
  <conditionalFormatting sqref="E6:Q6 E12:Q12 E18:Q18">
    <cfRule type="colorScale" priority="632">
      <colorScale>
        <cfvo type="min"/>
        <cfvo type="percentile" val="50"/>
        <cfvo type="max"/>
        <color rgb="FFFFFFFF"/>
        <color rgb="FFF4B183"/>
        <color rgb="FF833C0C"/>
      </colorScale>
    </cfRule>
  </conditionalFormatting>
  <conditionalFormatting sqref="E26:Q26 E32:Q32 E38:Q38">
    <cfRule type="colorScale" priority="635">
      <colorScale>
        <cfvo type="min"/>
        <cfvo type="percentile" val="50"/>
        <cfvo type="max"/>
        <color rgb="FFFFFFFF"/>
        <color rgb="FFF4B183"/>
        <color rgb="FF833C0C"/>
      </colorScale>
    </cfRule>
  </conditionalFormatting>
  <conditionalFormatting sqref="E47:Q47 E53:Q53 E59:Q59">
    <cfRule type="colorScale" priority="638">
      <colorScale>
        <cfvo type="min"/>
        <cfvo type="percentile" val="50"/>
        <cfvo type="max"/>
        <color rgb="FFFFFFFF"/>
        <color rgb="FFF4B183"/>
        <color rgb="FF833C0C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8B7E-A62E-4A25-A6E6-E08640E445A5}">
  <dimension ref="A1:AL121"/>
  <sheetViews>
    <sheetView topLeftCell="AE1" zoomScale="87" workbookViewId="0">
      <selection activeCell="AX14" sqref="AX14"/>
    </sheetView>
  </sheetViews>
  <sheetFormatPr defaultColWidth="8.875" defaultRowHeight="16.5" x14ac:dyDescent="0.3"/>
  <cols>
    <col min="2" max="2" width="17" bestFit="1" customWidth="1"/>
    <col min="12" max="12" width="10" bestFit="1" customWidth="1"/>
    <col min="32" max="32" width="27.5" customWidth="1"/>
    <col min="33" max="38" width="17.5" customWidth="1"/>
  </cols>
  <sheetData>
    <row r="1" spans="1:35" ht="19.5" x14ac:dyDescent="0.3">
      <c r="E1" s="103"/>
      <c r="F1" s="103"/>
      <c r="G1" s="103"/>
      <c r="H1" s="103"/>
      <c r="I1" s="103"/>
      <c r="J1" s="109"/>
      <c r="K1" s="103"/>
      <c r="L1" s="103"/>
      <c r="M1" s="103"/>
      <c r="N1" s="109"/>
      <c r="O1" s="103"/>
      <c r="P1" s="103"/>
      <c r="Q1" s="103"/>
      <c r="R1" s="109"/>
      <c r="S1" s="103"/>
      <c r="T1" s="103"/>
      <c r="U1" s="103"/>
      <c r="AF1" s="51" t="s">
        <v>169</v>
      </c>
    </row>
    <row r="2" spans="1:35" x14ac:dyDescent="0.3">
      <c r="E2" s="103"/>
      <c r="F2" s="103"/>
      <c r="G2" s="103"/>
      <c r="H2" s="103"/>
      <c r="I2" s="103"/>
      <c r="J2" s="109"/>
      <c r="K2" s="103"/>
      <c r="L2" s="103"/>
      <c r="M2" s="103"/>
      <c r="N2" s="109"/>
      <c r="O2" s="103"/>
      <c r="P2" s="103"/>
      <c r="Q2" s="103"/>
      <c r="R2" s="109"/>
      <c r="S2" s="103"/>
      <c r="T2" s="103"/>
      <c r="U2" s="103"/>
      <c r="AF2" s="119" t="s">
        <v>150</v>
      </c>
    </row>
    <row r="3" spans="1:35" x14ac:dyDescent="0.3">
      <c r="E3" s="103"/>
      <c r="F3" s="103"/>
      <c r="G3" s="103"/>
      <c r="H3" s="103"/>
      <c r="I3" s="103"/>
      <c r="J3" s="109"/>
      <c r="K3" s="103"/>
      <c r="L3" s="103"/>
      <c r="M3" s="103"/>
      <c r="N3" s="109"/>
      <c r="O3" s="103"/>
      <c r="P3" s="103"/>
      <c r="Q3" s="103"/>
      <c r="R3" s="109"/>
      <c r="S3" s="103"/>
      <c r="T3" s="103"/>
      <c r="U3" s="103"/>
      <c r="AF3" s="69" t="s">
        <v>181</v>
      </c>
      <c r="AG3" s="69" t="s">
        <v>182</v>
      </c>
      <c r="AH3" s="69" t="s">
        <v>183</v>
      </c>
      <c r="AI3" s="69" t="s">
        <v>184</v>
      </c>
    </row>
    <row r="4" spans="1:35" x14ac:dyDescent="0.3">
      <c r="E4" s="104" t="s">
        <v>162</v>
      </c>
      <c r="F4" s="104"/>
      <c r="G4" s="104"/>
      <c r="H4" s="104"/>
      <c r="I4" s="104"/>
      <c r="J4" s="110" t="s">
        <v>84</v>
      </c>
      <c r="K4" s="105"/>
      <c r="L4" s="105"/>
      <c r="M4" s="105"/>
      <c r="N4" s="115" t="s">
        <v>82</v>
      </c>
      <c r="O4" s="106"/>
      <c r="P4" s="106"/>
      <c r="Q4" s="106"/>
      <c r="R4" s="116" t="s">
        <v>86</v>
      </c>
      <c r="S4" s="107"/>
      <c r="T4" s="107"/>
      <c r="U4" s="107"/>
      <c r="X4" s="69" t="s">
        <v>84</v>
      </c>
      <c r="Y4" s="69" t="s">
        <v>84</v>
      </c>
      <c r="AF4" t="s">
        <v>185</v>
      </c>
      <c r="AG4" s="120">
        <f>AVERAGE(J6,J12,J18)</f>
        <v>0.23333333333333331</v>
      </c>
      <c r="AH4" s="120">
        <f>AVERAGE(K6,K12,K18)</f>
        <v>5.5715695876713933E-2</v>
      </c>
      <c r="AI4" s="120">
        <f>AH4-AG4</f>
        <v>-0.17761763745661938</v>
      </c>
    </row>
    <row r="5" spans="1:35" x14ac:dyDescent="0.3">
      <c r="E5" s="108" t="s">
        <v>90</v>
      </c>
      <c r="F5" s="108" t="s">
        <v>91</v>
      </c>
      <c r="G5" s="108" t="s">
        <v>92</v>
      </c>
      <c r="H5" s="108" t="s">
        <v>93</v>
      </c>
      <c r="I5" s="108" t="s">
        <v>94</v>
      </c>
      <c r="J5" s="111" t="s">
        <v>163</v>
      </c>
      <c r="K5" s="108" t="s">
        <v>164</v>
      </c>
      <c r="L5" s="108" t="s">
        <v>165</v>
      </c>
      <c r="M5" s="108" t="s">
        <v>166</v>
      </c>
      <c r="N5" s="111" t="s">
        <v>163</v>
      </c>
      <c r="O5" s="108" t="s">
        <v>164</v>
      </c>
      <c r="P5" s="108" t="s">
        <v>165</v>
      </c>
      <c r="Q5" s="108" t="s">
        <v>166</v>
      </c>
      <c r="R5" s="111" t="s">
        <v>163</v>
      </c>
      <c r="S5" s="108" t="s">
        <v>164</v>
      </c>
      <c r="T5" s="108" t="s">
        <v>165</v>
      </c>
      <c r="U5" s="108" t="s">
        <v>166</v>
      </c>
      <c r="AF5" t="s">
        <v>186</v>
      </c>
      <c r="AG5" s="120">
        <f>AVERAGE(J7,J13,J19)</f>
        <v>0.3133333333333333</v>
      </c>
      <c r="AH5" s="120">
        <f>AVERAGE(K7,K13,K19)</f>
        <v>0.25766606690672528</v>
      </c>
      <c r="AI5" s="120">
        <f>AH5-AG5</f>
        <v>-5.566726642660802E-2</v>
      </c>
    </row>
    <row r="6" spans="1:35" x14ac:dyDescent="0.3">
      <c r="A6" s="61" t="s">
        <v>71</v>
      </c>
      <c r="B6" s="79" t="s">
        <v>75</v>
      </c>
      <c r="C6" s="62">
        <v>20</v>
      </c>
      <c r="D6" s="63">
        <v>0.14000000000000001</v>
      </c>
      <c r="E6" s="117">
        <v>0.12510789805713099</v>
      </c>
      <c r="F6" s="117">
        <v>0.16507892942472999</v>
      </c>
      <c r="G6" s="117">
        <v>0.15984085468610201</v>
      </c>
      <c r="H6" s="117">
        <v>0.17721740584828199</v>
      </c>
      <c r="I6" s="117">
        <v>0.118426499632446</v>
      </c>
      <c r="J6" s="118">
        <v>0.15</v>
      </c>
      <c r="K6" s="117">
        <v>0.111116740983754</v>
      </c>
      <c r="L6" s="117"/>
      <c r="M6" s="117"/>
      <c r="N6" s="118">
        <v>7.0000000000000007E-2</v>
      </c>
      <c r="O6" s="117">
        <v>0.28011090935973998</v>
      </c>
      <c r="P6" s="117"/>
      <c r="Q6" s="117"/>
      <c r="R6" s="118">
        <v>0.18</v>
      </c>
      <c r="S6" s="117">
        <v>0.23</v>
      </c>
      <c r="T6" s="117"/>
      <c r="U6" s="117"/>
      <c r="W6" s="61" t="s">
        <v>71</v>
      </c>
      <c r="X6" s="65">
        <v>0.15</v>
      </c>
      <c r="Y6" s="66">
        <v>0.11111674098375431</v>
      </c>
      <c r="AF6" t="s">
        <v>187</v>
      </c>
      <c r="AG6" s="120">
        <f>AVERAGE(J8,J14,J20)</f>
        <v>0.33333333333333331</v>
      </c>
      <c r="AH6" s="120">
        <f>AVERAGE(K8,K14,K20)</f>
        <v>0.23440000835018729</v>
      </c>
      <c r="AI6" s="120">
        <f>AH6-AG6</f>
        <v>-9.8933324983146026E-2</v>
      </c>
    </row>
    <row r="7" spans="1:35" x14ac:dyDescent="0.3">
      <c r="A7" s="61" t="s">
        <v>72</v>
      </c>
      <c r="B7" s="79" t="s">
        <v>75</v>
      </c>
      <c r="C7" s="62">
        <f>Sheet2!C6</f>
        <v>20</v>
      </c>
      <c r="D7" s="63">
        <f>Sheet2!D6</f>
        <v>0.14000000000000001</v>
      </c>
      <c r="E7" s="117">
        <v>0.39098098625842098</v>
      </c>
      <c r="F7" s="117">
        <v>0.239425596780803</v>
      </c>
      <c r="G7" s="117">
        <v>0.312714768211872</v>
      </c>
      <c r="H7" s="117">
        <v>0.28442836934835303</v>
      </c>
      <c r="I7" s="117">
        <v>0.15053237095177699</v>
      </c>
      <c r="J7" s="118">
        <v>0.28000000000000003</v>
      </c>
      <c r="K7" s="117">
        <v>0.22045015663860801</v>
      </c>
      <c r="L7" s="117"/>
      <c r="M7" s="117"/>
      <c r="N7" s="118">
        <v>0.27</v>
      </c>
      <c r="O7" s="117">
        <v>0.28248574107230801</v>
      </c>
      <c r="P7" s="117"/>
      <c r="Q7" s="117"/>
      <c r="R7" s="118">
        <v>0.24</v>
      </c>
      <c r="S7" s="117">
        <v>0.34</v>
      </c>
      <c r="T7" s="117"/>
      <c r="U7" s="117"/>
      <c r="W7" s="61" t="s">
        <v>72</v>
      </c>
      <c r="X7" s="65">
        <v>0.28000000000000003</v>
      </c>
      <c r="Y7" s="66">
        <v>0.2204501566386084</v>
      </c>
      <c r="AF7" t="s">
        <v>188</v>
      </c>
      <c r="AG7" s="120">
        <f>AVERAGE(N6,N12,N18)</f>
        <v>0.16666666666666666</v>
      </c>
      <c r="AH7" s="120">
        <f>AVERAGE(O6,O12,O18)</f>
        <v>0.302815955086775</v>
      </c>
      <c r="AI7" s="120">
        <f>AH7-AG7</f>
        <v>0.13614928842010834</v>
      </c>
    </row>
    <row r="8" spans="1:35" x14ac:dyDescent="0.3">
      <c r="A8" s="61" t="s">
        <v>81</v>
      </c>
      <c r="B8" s="79" t="s">
        <v>75</v>
      </c>
      <c r="C8" s="62">
        <v>20</v>
      </c>
      <c r="D8" s="63">
        <v>0.14000000000000001</v>
      </c>
      <c r="E8" s="117">
        <v>0.37489881673411701</v>
      </c>
      <c r="F8" s="117">
        <v>0.25499828429792498</v>
      </c>
      <c r="G8" s="117">
        <v>0.26534498448963401</v>
      </c>
      <c r="H8" s="117">
        <v>0.26365068206527498</v>
      </c>
      <c r="I8" s="117">
        <v>0.114596640197212</v>
      </c>
      <c r="J8" s="118">
        <v>0.35</v>
      </c>
      <c r="K8" s="117">
        <v>0.244939004449759</v>
      </c>
      <c r="L8" s="117">
        <v>0.27</v>
      </c>
      <c r="M8" s="117">
        <v>0.2555</v>
      </c>
      <c r="N8" s="118">
        <v>0.18</v>
      </c>
      <c r="O8" s="117">
        <v>0.317821979485225</v>
      </c>
      <c r="P8" s="117">
        <v>0.2838</v>
      </c>
      <c r="Q8" s="117">
        <v>0.14580000000000001</v>
      </c>
      <c r="R8" s="118">
        <v>0.3</v>
      </c>
      <c r="S8" s="117">
        <v>0.32</v>
      </c>
      <c r="T8" s="117">
        <v>0.35</v>
      </c>
      <c r="U8" s="117">
        <v>0.311</v>
      </c>
      <c r="AF8" t="s">
        <v>189</v>
      </c>
      <c r="AG8" s="120">
        <f>AVERAGE(N7,N13,N19)</f>
        <v>0.32333333333333336</v>
      </c>
      <c r="AH8" s="120">
        <f>AVERAGE(O7,O13,O19)</f>
        <v>0.325787802476875</v>
      </c>
      <c r="AI8" s="120">
        <f>AH8-AG8</f>
        <v>2.4544691435416377E-3</v>
      </c>
    </row>
    <row r="9" spans="1:35" x14ac:dyDescent="0.3">
      <c r="E9" s="103"/>
      <c r="F9" s="103"/>
      <c r="G9" s="103"/>
      <c r="H9" s="103"/>
      <c r="I9" s="103"/>
      <c r="J9" s="109"/>
      <c r="K9" s="103"/>
      <c r="L9" s="103"/>
      <c r="M9" s="103"/>
      <c r="N9" s="109"/>
      <c r="O9" s="103"/>
      <c r="P9" s="103"/>
      <c r="Q9" s="103"/>
      <c r="R9" s="109"/>
      <c r="S9" s="103"/>
      <c r="T9" s="103"/>
      <c r="U9" s="103"/>
      <c r="AF9" t="s">
        <v>190</v>
      </c>
      <c r="AG9" s="120">
        <f>AVERAGE(N8,N14,N20)</f>
        <v>0.24000000000000002</v>
      </c>
      <c r="AH9" s="120">
        <f>AVERAGE(O8,O14,O20)</f>
        <v>0.36665642369267665</v>
      </c>
      <c r="AI9" s="120">
        <f>AH9-AG9</f>
        <v>0.12665642369267663</v>
      </c>
    </row>
    <row r="10" spans="1:35" x14ac:dyDescent="0.3">
      <c r="E10" s="103"/>
      <c r="F10" s="103"/>
      <c r="G10" s="103"/>
      <c r="H10" s="103"/>
      <c r="I10" s="103"/>
      <c r="J10" s="109"/>
      <c r="K10" s="103"/>
      <c r="L10" s="103"/>
      <c r="M10" s="103"/>
      <c r="N10" s="109"/>
      <c r="O10" s="103"/>
      <c r="P10" s="103"/>
      <c r="Q10" s="103"/>
      <c r="R10" s="109"/>
      <c r="S10" s="103"/>
      <c r="T10" s="103"/>
      <c r="U10" s="103"/>
      <c r="X10" s="80" t="s">
        <v>75</v>
      </c>
      <c r="Y10" s="80"/>
      <c r="Z10" s="80" t="s">
        <v>77</v>
      </c>
      <c r="AA10" s="80"/>
      <c r="AB10" s="80" t="s">
        <v>78</v>
      </c>
      <c r="AC10" s="80"/>
      <c r="AF10" t="s">
        <v>191</v>
      </c>
      <c r="AG10" s="120">
        <f>AVERAGE(R6,R12,R18)</f>
        <v>0.27666666666666667</v>
      </c>
      <c r="AH10" s="120">
        <f>AVERAGE(S6,S12,S18)</f>
        <v>0.26666666666666666</v>
      </c>
      <c r="AI10" s="120">
        <f>AH10-AG10</f>
        <v>-1.0000000000000009E-2</v>
      </c>
    </row>
    <row r="11" spans="1:35" x14ac:dyDescent="0.3">
      <c r="E11" s="103"/>
      <c r="F11" s="103"/>
      <c r="G11" s="103"/>
      <c r="H11" s="103"/>
      <c r="I11" s="103"/>
      <c r="J11" s="109"/>
      <c r="K11" s="103"/>
      <c r="L11" s="103"/>
      <c r="M11" s="103"/>
      <c r="N11" s="109"/>
      <c r="O11" s="103"/>
      <c r="P11" s="103"/>
      <c r="Q11" s="103"/>
      <c r="R11" s="109"/>
      <c r="S11" s="103"/>
      <c r="T11" s="103"/>
      <c r="U11" s="103"/>
      <c r="X11" s="69" t="s">
        <v>161</v>
      </c>
      <c r="Y11" s="69" t="s">
        <v>94</v>
      </c>
      <c r="Z11" s="69" t="s">
        <v>161</v>
      </c>
      <c r="AA11" s="69" t="s">
        <v>94</v>
      </c>
      <c r="AB11" s="69" t="s">
        <v>161</v>
      </c>
      <c r="AC11" s="69" t="s">
        <v>94</v>
      </c>
      <c r="AF11" t="s">
        <v>192</v>
      </c>
      <c r="AG11" s="120">
        <f>AVERAGE(R7,R13,R19)</f>
        <v>0.21666666666666665</v>
      </c>
      <c r="AH11" s="120">
        <f>AVERAGE(S7,S13,S19)</f>
        <v>0.34333333333333332</v>
      </c>
      <c r="AI11" s="120">
        <f>AH11-AG11</f>
        <v>0.12666666666666668</v>
      </c>
    </row>
    <row r="12" spans="1:35" x14ac:dyDescent="0.3">
      <c r="A12" s="61" t="s">
        <v>71</v>
      </c>
      <c r="B12" s="79" t="s">
        <v>77</v>
      </c>
      <c r="C12" s="62">
        <v>4</v>
      </c>
      <c r="D12" s="63">
        <v>0.03</v>
      </c>
      <c r="E12" s="117">
        <v>3.3545319066702099E-2</v>
      </c>
      <c r="F12" s="117">
        <v>-2.02642681193109E-2</v>
      </c>
      <c r="G12" s="117">
        <v>1.8531783332697699E-2</v>
      </c>
      <c r="H12" s="117">
        <v>0.18907876269353299</v>
      </c>
      <c r="I12" s="117">
        <v>0.151105316339398</v>
      </c>
      <c r="J12" s="118">
        <v>0.02</v>
      </c>
      <c r="K12" s="117">
        <v>-1.8766488842823999E-2</v>
      </c>
      <c r="L12" s="117"/>
      <c r="M12" s="117"/>
      <c r="N12" s="118">
        <v>0</v>
      </c>
      <c r="O12" s="117">
        <v>0.16238319856239999</v>
      </c>
      <c r="P12" s="117"/>
      <c r="Q12" s="117"/>
      <c r="R12" s="118">
        <v>0.05</v>
      </c>
      <c r="S12" s="117">
        <v>0.13</v>
      </c>
      <c r="T12" s="117"/>
      <c r="U12" s="117"/>
      <c r="W12" s="69" t="s">
        <v>84</v>
      </c>
      <c r="X12" s="65">
        <v>0.35</v>
      </c>
      <c r="Y12" s="66">
        <v>0.2449390044497595</v>
      </c>
      <c r="Z12" s="65">
        <v>0.04</v>
      </c>
      <c r="AA12" s="66">
        <v>9.4263370089226806E-2</v>
      </c>
      <c r="AB12" s="65">
        <v>0.61</v>
      </c>
      <c r="AC12" s="66">
        <v>0.36399765051157551</v>
      </c>
      <c r="AF12" t="s">
        <v>193</v>
      </c>
      <c r="AG12" s="120">
        <f>AVERAGE(R8,R14,R20)</f>
        <v>0.31</v>
      </c>
      <c r="AH12" s="120">
        <f>AVERAGE(S8,S14,S20)</f>
        <v>0.29666666666666669</v>
      </c>
      <c r="AI12" s="120">
        <f>AH12-AG12</f>
        <v>-1.3333333333333308E-2</v>
      </c>
    </row>
    <row r="13" spans="1:35" x14ac:dyDescent="0.3">
      <c r="A13" s="61" t="s">
        <v>72</v>
      </c>
      <c r="B13" s="79" t="s">
        <v>77</v>
      </c>
      <c r="C13" s="62">
        <v>4</v>
      </c>
      <c r="D13" s="63">
        <v>0.03</v>
      </c>
      <c r="E13" s="117">
        <v>0.103458068569265</v>
      </c>
      <c r="F13" s="117">
        <v>0.16146928839823099</v>
      </c>
      <c r="G13" s="117">
        <v>0.56878149039763704</v>
      </c>
      <c r="H13" s="117">
        <v>0.18864022936970301</v>
      </c>
      <c r="I13" s="117">
        <v>0.23061452978378799</v>
      </c>
      <c r="J13" s="118">
        <v>0.05</v>
      </c>
      <c r="K13" s="117">
        <v>9.5461362570380903E-2</v>
      </c>
      <c r="L13" s="117"/>
      <c r="M13" s="117"/>
      <c r="N13" s="118">
        <v>0.03</v>
      </c>
      <c r="O13" s="117">
        <v>5.1701860594590997E-2</v>
      </c>
      <c r="P13" s="117"/>
      <c r="Q13" s="117"/>
      <c r="R13" s="118">
        <v>-0.06</v>
      </c>
      <c r="S13" s="117">
        <v>0.13</v>
      </c>
      <c r="T13" s="117"/>
      <c r="U13" s="117"/>
      <c r="W13" s="69" t="s">
        <v>82</v>
      </c>
      <c r="X13" s="65">
        <v>0.18</v>
      </c>
      <c r="Y13" s="66">
        <v>0.31782197948522511</v>
      </c>
      <c r="Z13" s="65">
        <v>-0.02</v>
      </c>
      <c r="AA13" s="66">
        <v>0.15957805213997139</v>
      </c>
      <c r="AB13" s="65">
        <v>0.56000000000000005</v>
      </c>
      <c r="AC13" s="66">
        <v>0.62256923945283416</v>
      </c>
    </row>
    <row r="14" spans="1:35" x14ac:dyDescent="0.3">
      <c r="A14" s="61" t="s">
        <v>81</v>
      </c>
      <c r="B14" s="79" t="s">
        <v>77</v>
      </c>
      <c r="C14" s="62">
        <v>4</v>
      </c>
      <c r="D14" s="63">
        <v>0.03</v>
      </c>
      <c r="E14" s="117">
        <v>0.12874780747418299</v>
      </c>
      <c r="F14" s="117">
        <v>0.100283941874993</v>
      </c>
      <c r="G14" s="117">
        <v>0.59983910377182004</v>
      </c>
      <c r="H14" s="117">
        <v>0.23352612172222501</v>
      </c>
      <c r="I14" s="117">
        <v>0.159567322843473</v>
      </c>
      <c r="J14" s="118">
        <v>0.04</v>
      </c>
      <c r="K14" s="117">
        <v>9.4263370089226806E-2</v>
      </c>
      <c r="L14" s="117">
        <v>7.0000000000000007E-2</v>
      </c>
      <c r="M14" s="117">
        <v>0.1241</v>
      </c>
      <c r="N14" s="118">
        <v>-0.02</v>
      </c>
      <c r="O14" s="117">
        <v>0.15957805213997101</v>
      </c>
      <c r="P14" s="117">
        <v>2.3199999999999998E-2</v>
      </c>
      <c r="Q14" s="117">
        <v>-2.6700000000000002E-2</v>
      </c>
      <c r="R14" s="118">
        <v>0.03</v>
      </c>
      <c r="S14" s="117">
        <v>0.1</v>
      </c>
      <c r="T14" s="117">
        <v>0.04</v>
      </c>
      <c r="U14" s="117">
        <v>1.32E-2</v>
      </c>
      <c r="W14" s="69" t="s">
        <v>86</v>
      </c>
      <c r="X14" s="65">
        <v>0.3</v>
      </c>
      <c r="Y14" s="66">
        <v>0.32</v>
      </c>
      <c r="Z14" s="65">
        <v>0.03</v>
      </c>
      <c r="AA14" s="66">
        <v>0.1</v>
      </c>
      <c r="AB14" s="65">
        <v>0.6</v>
      </c>
      <c r="AC14" s="66">
        <v>0.47</v>
      </c>
    </row>
    <row r="15" spans="1:35" x14ac:dyDescent="0.3">
      <c r="E15" s="103"/>
      <c r="F15" s="103"/>
      <c r="G15" s="103"/>
      <c r="H15" s="103"/>
      <c r="I15" s="103"/>
      <c r="J15" s="109"/>
      <c r="K15" s="103"/>
      <c r="L15" s="103"/>
      <c r="M15" s="103"/>
      <c r="N15" s="109"/>
      <c r="O15" s="103"/>
      <c r="P15" s="103"/>
      <c r="Q15" s="103"/>
      <c r="R15" s="109"/>
      <c r="S15" s="103"/>
      <c r="T15" s="103"/>
      <c r="U15" s="103"/>
      <c r="AF15" s="119" t="s">
        <v>153</v>
      </c>
    </row>
    <row r="16" spans="1:35" x14ac:dyDescent="0.3">
      <c r="E16" s="103"/>
      <c r="F16" s="103"/>
      <c r="G16" s="103"/>
      <c r="H16" s="103"/>
      <c r="I16" s="103"/>
      <c r="J16" s="109"/>
      <c r="K16" s="103"/>
      <c r="L16" s="103"/>
      <c r="M16" s="103"/>
      <c r="N16" s="109"/>
      <c r="O16" s="103"/>
      <c r="P16" s="103"/>
      <c r="Q16" s="103"/>
      <c r="R16" s="109"/>
      <c r="S16" s="103"/>
      <c r="T16" s="103"/>
      <c r="U16" s="103"/>
      <c r="AF16" s="69" t="s">
        <v>170</v>
      </c>
      <c r="AG16" s="69" t="s">
        <v>163</v>
      </c>
      <c r="AH16" s="69" t="s">
        <v>164</v>
      </c>
      <c r="AI16" s="69" t="s">
        <v>171</v>
      </c>
    </row>
    <row r="17" spans="1:35" x14ac:dyDescent="0.3">
      <c r="E17" s="103"/>
      <c r="F17" s="103"/>
      <c r="G17" s="103"/>
      <c r="H17" s="103"/>
      <c r="I17" s="103"/>
      <c r="J17" s="109"/>
      <c r="K17" s="103"/>
      <c r="L17" s="103"/>
      <c r="M17" s="103"/>
      <c r="N17" s="109"/>
      <c r="O17" s="103"/>
      <c r="P17" s="103"/>
      <c r="Q17" s="103"/>
      <c r="R17" s="109"/>
      <c r="S17" s="103"/>
      <c r="T17" s="103"/>
      <c r="U17" s="103"/>
      <c r="AF17" t="s">
        <v>172</v>
      </c>
      <c r="AG17" s="120">
        <f>AVERAGE(J27,J33,J39)</f>
        <v>0.32</v>
      </c>
      <c r="AH17" s="120">
        <f>AVERAGE(K27,K33,K39)</f>
        <v>0.15745659064815395</v>
      </c>
      <c r="AI17" s="120">
        <f>AH17-AG17</f>
        <v>-0.16254340935184605</v>
      </c>
    </row>
    <row r="18" spans="1:35" x14ac:dyDescent="0.3">
      <c r="A18" s="61" t="s">
        <v>71</v>
      </c>
      <c r="B18" s="79" t="s">
        <v>78</v>
      </c>
      <c r="C18" s="62">
        <v>26</v>
      </c>
      <c r="D18" s="63">
        <v>0.1884057971014492</v>
      </c>
      <c r="E18" s="117">
        <v>0.45223521055264199</v>
      </c>
      <c r="F18" s="117">
        <v>0.45998774332623299</v>
      </c>
      <c r="G18" s="117">
        <v>0.46218151498354998</v>
      </c>
      <c r="H18" s="117">
        <v>0.41792078506229402</v>
      </c>
      <c r="I18" s="117">
        <v>0.47334207973959902</v>
      </c>
      <c r="J18" s="118">
        <v>0.53</v>
      </c>
      <c r="K18" s="117">
        <v>7.4796835489211802E-2</v>
      </c>
      <c r="L18" s="117"/>
      <c r="M18" s="117"/>
      <c r="N18" s="118">
        <v>0.43</v>
      </c>
      <c r="O18" s="117">
        <v>0.465953757338185</v>
      </c>
      <c r="P18" s="117"/>
      <c r="Q18" s="117"/>
      <c r="R18" s="118">
        <v>0.6</v>
      </c>
      <c r="S18" s="117">
        <v>0.44</v>
      </c>
      <c r="T18" s="117"/>
      <c r="U18" s="117"/>
      <c r="AF18" t="s">
        <v>173</v>
      </c>
      <c r="AG18" s="120">
        <f>AVERAGE(J28,J34,J40)</f>
        <v>0.31297345905990936</v>
      </c>
      <c r="AH18" s="120">
        <f>AVERAGE(K28,K34,K40)</f>
        <v>0.25501209904476302</v>
      </c>
      <c r="AI18" s="120">
        <f>AH18-AG18</f>
        <v>-5.7961360015146346E-2</v>
      </c>
    </row>
    <row r="19" spans="1:35" x14ac:dyDescent="0.3">
      <c r="A19" s="61" t="s">
        <v>72</v>
      </c>
      <c r="B19" s="79" t="s">
        <v>78</v>
      </c>
      <c r="C19" s="62">
        <v>26</v>
      </c>
      <c r="D19" s="63">
        <v>0.1884057971014492</v>
      </c>
      <c r="E19" s="117">
        <v>0.59016946908496903</v>
      </c>
      <c r="F19" s="117">
        <v>0.54226443239434796</v>
      </c>
      <c r="G19" s="117">
        <v>0.58680827004765501</v>
      </c>
      <c r="H19" s="117">
        <v>0.52900517694981397</v>
      </c>
      <c r="I19" s="117">
        <v>0.46969522981046102</v>
      </c>
      <c r="J19" s="118">
        <v>0.61</v>
      </c>
      <c r="K19" s="117">
        <v>0.45708668151118698</v>
      </c>
      <c r="L19" s="117"/>
      <c r="M19" s="117"/>
      <c r="N19" s="118">
        <v>0.67</v>
      </c>
      <c r="O19" s="117">
        <v>0.64317580576372602</v>
      </c>
      <c r="P19" s="117"/>
      <c r="Q19" s="117"/>
      <c r="R19" s="118">
        <v>0.47</v>
      </c>
      <c r="S19" s="117">
        <v>0.56000000000000005</v>
      </c>
      <c r="T19" s="117"/>
      <c r="U19" s="117"/>
      <c r="AF19" t="s">
        <v>174</v>
      </c>
      <c r="AG19" s="120">
        <f>AVERAGE(J29,J35,J41)</f>
        <v>0.36000000000000004</v>
      </c>
      <c r="AH19" s="120">
        <f>AVERAGE(K29,K35,K41)</f>
        <v>0.28042513313248435</v>
      </c>
      <c r="AI19" s="120">
        <f>AH19-AG19</f>
        <v>-7.9574866867515692E-2</v>
      </c>
    </row>
    <row r="20" spans="1:35" x14ac:dyDescent="0.3">
      <c r="A20" s="61" t="s">
        <v>81</v>
      </c>
      <c r="B20" s="79" t="s">
        <v>78</v>
      </c>
      <c r="C20" s="62">
        <v>26</v>
      </c>
      <c r="D20" s="63">
        <v>0.1884057971014492</v>
      </c>
      <c r="E20" s="117">
        <v>0.65994752501984599</v>
      </c>
      <c r="F20" s="117">
        <v>0.56752175328716503</v>
      </c>
      <c r="G20" s="117">
        <v>0.57332092640077503</v>
      </c>
      <c r="H20" s="117">
        <v>0.54287250276625998</v>
      </c>
      <c r="I20" s="117">
        <v>0.471638976709427</v>
      </c>
      <c r="J20" s="118">
        <v>0.61</v>
      </c>
      <c r="K20" s="117">
        <v>0.36399765051157601</v>
      </c>
      <c r="L20" s="117">
        <v>0.56999999999999995</v>
      </c>
      <c r="M20" s="117">
        <v>0.56969999999999998</v>
      </c>
      <c r="N20" s="118">
        <v>0.56000000000000005</v>
      </c>
      <c r="O20" s="117">
        <v>0.62256923945283404</v>
      </c>
      <c r="P20" s="117">
        <v>0.59840000000000004</v>
      </c>
      <c r="Q20" s="117">
        <v>0.53090000000000004</v>
      </c>
      <c r="R20" s="118">
        <v>0.6</v>
      </c>
      <c r="S20" s="117">
        <v>0.47</v>
      </c>
      <c r="T20" s="117">
        <v>0.5121</v>
      </c>
      <c r="U20" s="117">
        <v>0.60909999999999997</v>
      </c>
      <c r="AF20" t="s">
        <v>175</v>
      </c>
      <c r="AG20" s="120">
        <f>AVERAGE(N27,N33,N39)</f>
        <v>0.27543124734820235</v>
      </c>
      <c r="AH20" s="120">
        <f>AVERAGE(O27,O33,O39)</f>
        <v>0.30341229646423096</v>
      </c>
      <c r="AI20" s="120">
        <f>AH20-AG20</f>
        <v>2.7981049116028611E-2</v>
      </c>
    </row>
    <row r="21" spans="1:35" x14ac:dyDescent="0.3">
      <c r="E21" s="103"/>
      <c r="F21" s="103"/>
      <c r="G21" s="103"/>
      <c r="H21" s="103"/>
      <c r="I21" s="103"/>
      <c r="J21" s="109"/>
      <c r="K21" s="103"/>
      <c r="L21" s="103"/>
      <c r="M21" s="103"/>
      <c r="N21" s="109"/>
      <c r="O21" s="103"/>
      <c r="P21" s="103"/>
      <c r="Q21" s="103"/>
      <c r="R21" s="109"/>
      <c r="S21" s="103"/>
      <c r="T21" s="103"/>
      <c r="U21" s="103"/>
      <c r="AF21" t="s">
        <v>176</v>
      </c>
      <c r="AG21" s="120">
        <f>AVERAGE(N28,N34,N40)</f>
        <v>0.35000000000000003</v>
      </c>
      <c r="AH21" s="120">
        <f>AVERAGE(O28,O34,O40)</f>
        <v>0.34008961288835132</v>
      </c>
      <c r="AI21" s="120">
        <f>AH21-AG21</f>
        <v>-9.9103871116487108E-3</v>
      </c>
    </row>
    <row r="22" spans="1:35" x14ac:dyDescent="0.3">
      <c r="E22" s="103"/>
      <c r="F22" s="103"/>
      <c r="G22" s="103"/>
      <c r="H22" s="103"/>
      <c r="I22" s="103"/>
      <c r="J22" s="109"/>
      <c r="K22" s="103"/>
      <c r="L22" s="103"/>
      <c r="M22" s="103"/>
      <c r="N22" s="109"/>
      <c r="O22" s="103"/>
      <c r="P22" s="103"/>
      <c r="Q22" s="103"/>
      <c r="R22" s="109"/>
      <c r="S22" s="103"/>
      <c r="T22" s="103"/>
      <c r="U22" s="103"/>
      <c r="AF22" t="s">
        <v>177</v>
      </c>
      <c r="AG22" s="120">
        <f>AVERAGE(N29,N35,N41)</f>
        <v>0.3133333333333333</v>
      </c>
      <c r="AH22" s="120">
        <f>AVERAGE(O29,O35,O41)</f>
        <v>0.31802355281619987</v>
      </c>
      <c r="AI22" s="120">
        <f>AH22-AG22</f>
        <v>4.6902194828665755E-3</v>
      </c>
    </row>
    <row r="23" spans="1:35" x14ac:dyDescent="0.3">
      <c r="E23" s="103"/>
      <c r="F23" s="103"/>
      <c r="G23" s="103"/>
      <c r="H23" s="103"/>
      <c r="I23" s="103"/>
      <c r="J23" s="109"/>
      <c r="K23" s="103"/>
      <c r="L23" s="103"/>
      <c r="M23" s="103"/>
      <c r="N23" s="109"/>
      <c r="O23" s="103"/>
      <c r="P23" s="103"/>
      <c r="Q23" s="103"/>
      <c r="R23" s="109"/>
      <c r="S23" s="103"/>
      <c r="T23" s="103"/>
      <c r="U23" s="103"/>
      <c r="AF23" t="s">
        <v>178</v>
      </c>
      <c r="AG23" s="120">
        <f>AVERAGE(R27,R33,R39)</f>
        <v>0.3833333333333333</v>
      </c>
      <c r="AH23" s="120">
        <f>AVERAGE(S27,S33,S39)</f>
        <v>0.27666666666666667</v>
      </c>
      <c r="AI23" s="120">
        <f>AH23-AG23</f>
        <v>-0.10666666666666663</v>
      </c>
    </row>
    <row r="24" spans="1:35" ht="17.25" x14ac:dyDescent="0.3">
      <c r="B24" s="52" t="s">
        <v>153</v>
      </c>
      <c r="E24" s="103"/>
      <c r="F24" s="103"/>
      <c r="G24" s="103"/>
      <c r="H24" s="103"/>
      <c r="I24" s="103"/>
      <c r="J24" s="109"/>
      <c r="K24" s="103"/>
      <c r="L24" s="103"/>
      <c r="M24" s="103"/>
      <c r="N24" s="109"/>
      <c r="O24" s="103"/>
      <c r="P24" s="103"/>
      <c r="Q24" s="103"/>
      <c r="R24" s="109"/>
      <c r="S24" s="103"/>
      <c r="T24" s="103"/>
      <c r="U24" s="103"/>
      <c r="AF24" t="s">
        <v>179</v>
      </c>
      <c r="AG24" s="120">
        <f>AVERAGE(R28,R34,R40)</f>
        <v>0.33666666666666667</v>
      </c>
      <c r="AH24" s="120">
        <f>AVERAGE(S28,S34,S40)</f>
        <v>0.40666666666666668</v>
      </c>
      <c r="AI24" s="120">
        <f>AH24-AG24</f>
        <v>7.0000000000000007E-2</v>
      </c>
    </row>
    <row r="25" spans="1:35" x14ac:dyDescent="0.3">
      <c r="E25" s="104" t="s">
        <v>162</v>
      </c>
      <c r="F25" s="104"/>
      <c r="G25" s="104"/>
      <c r="H25" s="104"/>
      <c r="I25" s="104"/>
      <c r="J25" s="110" t="s">
        <v>84</v>
      </c>
      <c r="K25" s="105"/>
      <c r="L25" s="105"/>
      <c r="M25" s="105"/>
      <c r="N25" s="115" t="s">
        <v>82</v>
      </c>
      <c r="O25" s="106"/>
      <c r="P25" s="106"/>
      <c r="Q25" s="106"/>
      <c r="R25" s="116" t="s">
        <v>86</v>
      </c>
      <c r="S25" s="107"/>
      <c r="T25" s="107"/>
      <c r="U25" s="107"/>
      <c r="AF25" t="s">
        <v>180</v>
      </c>
      <c r="AG25" s="120">
        <f>AVERAGE(R29,R35,R41)</f>
        <v>0.33666666666666667</v>
      </c>
      <c r="AH25" s="120">
        <f>AVERAGE(S29,S35,S41)</f>
        <v>0.35333333333333333</v>
      </c>
      <c r="AI25" s="120">
        <f>AH25-AG25</f>
        <v>1.6666666666666663E-2</v>
      </c>
    </row>
    <row r="26" spans="1:35" x14ac:dyDescent="0.3">
      <c r="E26" s="108" t="s">
        <v>90</v>
      </c>
      <c r="F26" s="108" t="s">
        <v>91</v>
      </c>
      <c r="G26" s="108" t="s">
        <v>92</v>
      </c>
      <c r="H26" s="108" t="s">
        <v>93</v>
      </c>
      <c r="I26" s="108" t="s">
        <v>94</v>
      </c>
      <c r="J26" s="111" t="s">
        <v>163</v>
      </c>
      <c r="K26" s="108" t="s">
        <v>164</v>
      </c>
      <c r="L26" s="108" t="s">
        <v>165</v>
      </c>
      <c r="M26" s="108" t="s">
        <v>166</v>
      </c>
      <c r="N26" s="111" t="s">
        <v>163</v>
      </c>
      <c r="O26" s="108" t="s">
        <v>164</v>
      </c>
      <c r="P26" s="108" t="s">
        <v>165</v>
      </c>
      <c r="Q26" s="108" t="s">
        <v>166</v>
      </c>
      <c r="R26" s="111" t="s">
        <v>163</v>
      </c>
      <c r="S26" s="108" t="s">
        <v>164</v>
      </c>
      <c r="T26" s="108" t="s">
        <v>165</v>
      </c>
      <c r="U26" s="108" t="s">
        <v>166</v>
      </c>
    </row>
    <row r="27" spans="1:35" x14ac:dyDescent="0.3">
      <c r="A27" s="61" t="s">
        <v>71</v>
      </c>
      <c r="B27" s="61" t="s">
        <v>75</v>
      </c>
      <c r="C27" s="62">
        <v>20</v>
      </c>
      <c r="D27" s="63">
        <v>0.14000000000000001</v>
      </c>
      <c r="E27" s="117">
        <v>0.309125461094025</v>
      </c>
      <c r="F27" s="117">
        <v>0.285276459048599</v>
      </c>
      <c r="G27" s="117">
        <v>0.297510694693083</v>
      </c>
      <c r="H27" s="117">
        <v>0.295460397749429</v>
      </c>
      <c r="I27" s="117">
        <v>0.27531159895460799</v>
      </c>
      <c r="J27" s="118">
        <v>0.26</v>
      </c>
      <c r="K27" s="117">
        <v>0.19914532238299101</v>
      </c>
      <c r="L27" s="117"/>
      <c r="M27" s="117"/>
      <c r="N27" s="118">
        <v>0.23</v>
      </c>
      <c r="O27" s="117">
        <v>0.26310701549829102</v>
      </c>
      <c r="P27" s="117"/>
      <c r="Q27" s="117"/>
      <c r="R27" s="118">
        <v>0.25</v>
      </c>
      <c r="S27" s="117">
        <v>0.25</v>
      </c>
      <c r="T27" s="117"/>
      <c r="U27" s="117"/>
    </row>
    <row r="28" spans="1:35" x14ac:dyDescent="0.3">
      <c r="A28" s="61" t="s">
        <v>72</v>
      </c>
      <c r="B28" s="61" t="s">
        <v>75</v>
      </c>
      <c r="C28" s="62">
        <v>20</v>
      </c>
      <c r="D28" s="63">
        <v>0.14000000000000001</v>
      </c>
      <c r="E28" s="117">
        <v>0.52102531599926305</v>
      </c>
      <c r="F28" s="117">
        <v>0.366040167421671</v>
      </c>
      <c r="G28" s="117">
        <v>0.322507830521917</v>
      </c>
      <c r="H28" s="117">
        <v>0.41313066952130501</v>
      </c>
      <c r="I28" s="117">
        <v>0.27518424895021698</v>
      </c>
      <c r="J28" s="118">
        <v>0.33</v>
      </c>
      <c r="K28" s="117">
        <v>0.31113044960942998</v>
      </c>
      <c r="L28" s="117"/>
      <c r="M28" s="117"/>
      <c r="N28" s="118">
        <v>0.28000000000000003</v>
      </c>
      <c r="O28" s="117">
        <v>0.35132293610952697</v>
      </c>
      <c r="P28" s="117"/>
      <c r="Q28" s="117"/>
      <c r="R28" s="118">
        <v>0.44</v>
      </c>
      <c r="S28" s="117">
        <v>0.49</v>
      </c>
      <c r="T28" s="117"/>
      <c r="U28" s="117"/>
      <c r="AF28" s="119" t="s">
        <v>154</v>
      </c>
    </row>
    <row r="29" spans="1:35" x14ac:dyDescent="0.3">
      <c r="A29" s="61" t="s">
        <v>81</v>
      </c>
      <c r="B29" s="61" t="s">
        <v>75</v>
      </c>
      <c r="C29" s="62">
        <v>20</v>
      </c>
      <c r="D29" s="63">
        <v>0.14000000000000001</v>
      </c>
      <c r="E29" s="117">
        <v>0.44282819803256701</v>
      </c>
      <c r="F29" s="117">
        <v>0.33047091048446398</v>
      </c>
      <c r="G29" s="117">
        <v>0.28956775940810198</v>
      </c>
      <c r="H29" s="117">
        <v>0.36612730803170701</v>
      </c>
      <c r="I29" s="117">
        <v>0.244541883081828</v>
      </c>
      <c r="J29" s="118">
        <v>0.36</v>
      </c>
      <c r="K29" s="117">
        <v>0.27588990364014399</v>
      </c>
      <c r="L29" s="117">
        <v>0.28999999999999998</v>
      </c>
      <c r="M29" s="117">
        <v>0.31190000000000001</v>
      </c>
      <c r="N29" s="118">
        <v>0.28000000000000003</v>
      </c>
      <c r="O29" s="117">
        <v>0.32762517404119601</v>
      </c>
      <c r="P29" s="117">
        <v>0.3175</v>
      </c>
      <c r="Q29" s="117">
        <v>0.253</v>
      </c>
      <c r="R29" s="118">
        <v>0.43</v>
      </c>
      <c r="S29" s="117">
        <v>0.4</v>
      </c>
      <c r="T29" s="117">
        <v>0.39</v>
      </c>
      <c r="U29" s="117">
        <v>0.46189999999999998</v>
      </c>
      <c r="AF29" s="69" t="s">
        <v>170</v>
      </c>
      <c r="AG29" s="69" t="s">
        <v>163</v>
      </c>
      <c r="AH29" s="69" t="s">
        <v>164</v>
      </c>
      <c r="AI29" s="69" t="s">
        <v>171</v>
      </c>
    </row>
    <row r="30" spans="1:35" x14ac:dyDescent="0.3">
      <c r="E30" s="103"/>
      <c r="F30" s="103"/>
      <c r="G30" s="103"/>
      <c r="H30" s="103"/>
      <c r="I30" s="103"/>
      <c r="J30" s="109"/>
      <c r="K30" s="103"/>
      <c r="L30" s="103"/>
      <c r="M30" s="103"/>
      <c r="N30" s="109"/>
      <c r="O30" s="103"/>
      <c r="P30" s="103"/>
      <c r="Q30" s="103"/>
      <c r="R30" s="109"/>
      <c r="S30" s="103"/>
      <c r="T30" s="103"/>
      <c r="U30" s="103"/>
      <c r="AF30" t="s">
        <v>172</v>
      </c>
      <c r="AG30" s="120">
        <f>AVERAGE(J49,J55,J61)</f>
        <v>0.42</v>
      </c>
      <c r="AH30" s="120">
        <f>AVERAGE(K49,K55,K61)</f>
        <v>0.24784979531387616</v>
      </c>
      <c r="AI30" s="120">
        <f>AH30-AG30</f>
        <v>-0.17215020468612383</v>
      </c>
    </row>
    <row r="31" spans="1:35" x14ac:dyDescent="0.3">
      <c r="E31" s="103"/>
      <c r="F31" s="103"/>
      <c r="G31" s="103"/>
      <c r="H31" s="103"/>
      <c r="I31" s="103"/>
      <c r="J31" s="109"/>
      <c r="K31" s="103"/>
      <c r="L31" s="103"/>
      <c r="M31" s="103"/>
      <c r="N31" s="109"/>
      <c r="O31" s="103"/>
      <c r="P31" s="103"/>
      <c r="Q31" s="103"/>
      <c r="R31" s="109"/>
      <c r="S31" s="103"/>
      <c r="T31" s="103"/>
      <c r="U31" s="103"/>
      <c r="AF31" t="s">
        <v>173</v>
      </c>
      <c r="AG31" s="120">
        <f>AVERAGE(J50,J56,J62)</f>
        <v>0.46333333333333337</v>
      </c>
      <c r="AH31" s="120">
        <f>AVERAGE(K50,K56,K62)</f>
        <v>0.43976504205378131</v>
      </c>
      <c r="AI31" s="120">
        <f>AH31-AG31</f>
        <v>-2.3568291279552067E-2</v>
      </c>
    </row>
    <row r="32" spans="1:35" x14ac:dyDescent="0.3">
      <c r="E32" s="103"/>
      <c r="F32" s="103"/>
      <c r="G32" s="103"/>
      <c r="H32" s="103"/>
      <c r="I32" s="103"/>
      <c r="J32" s="109"/>
      <c r="K32" s="103"/>
      <c r="L32" s="103"/>
      <c r="M32" s="103"/>
      <c r="N32" s="109"/>
      <c r="O32" s="103"/>
      <c r="P32" s="103"/>
      <c r="Q32" s="103"/>
      <c r="R32" s="109"/>
      <c r="S32" s="103"/>
      <c r="T32" s="103"/>
      <c r="U32" s="103"/>
      <c r="AF32" t="s">
        <v>174</v>
      </c>
      <c r="AG32" s="120">
        <f>AVERAGE(J51,J57,J63)</f>
        <v>0.49333333333333335</v>
      </c>
      <c r="AH32" s="120">
        <f>AVERAGE(K51,K57,K63)</f>
        <v>0.42037615071728335</v>
      </c>
      <c r="AI32" s="120">
        <f>AH32-AG32</f>
        <v>-7.2957182616049998E-2</v>
      </c>
    </row>
    <row r="33" spans="1:38" x14ac:dyDescent="0.3">
      <c r="A33" s="61" t="s">
        <v>71</v>
      </c>
      <c r="B33" s="61" t="s">
        <v>77</v>
      </c>
      <c r="C33" s="62">
        <v>4</v>
      </c>
      <c r="D33" s="63">
        <v>0.03</v>
      </c>
      <c r="E33" s="117">
        <v>4.38702495407804E-2</v>
      </c>
      <c r="F33" s="117">
        <v>3.2770811969977602E-2</v>
      </c>
      <c r="G33" s="117">
        <v>3.3856556545974803E-2</v>
      </c>
      <c r="H33" s="117">
        <v>0.24138277327420599</v>
      </c>
      <c r="I33" s="117">
        <v>0.121460463541868</v>
      </c>
      <c r="J33" s="118">
        <v>0.06</v>
      </c>
      <c r="K33" s="117">
        <v>2.90696997151139E-2</v>
      </c>
      <c r="L33" s="117"/>
      <c r="M33" s="117"/>
      <c r="N33" s="118">
        <v>0.04</v>
      </c>
      <c r="O33" s="117">
        <v>9.0836131849794902E-2</v>
      </c>
      <c r="P33" s="117"/>
      <c r="Q33" s="117"/>
      <c r="R33" s="118">
        <v>0.23</v>
      </c>
      <c r="S33" s="117">
        <v>0.09</v>
      </c>
      <c r="T33" s="117"/>
      <c r="U33" s="117"/>
      <c r="AF33" t="s">
        <v>175</v>
      </c>
      <c r="AG33" s="120">
        <f>AVERAGE(N49,N55,N61)</f>
        <v>0.34333333333333332</v>
      </c>
      <c r="AH33" s="120">
        <f>AVERAGE(O49,O55,O61)</f>
        <v>0.48718906100874332</v>
      </c>
      <c r="AI33" s="120">
        <f>AH33-AG33</f>
        <v>0.14385572767540999</v>
      </c>
    </row>
    <row r="34" spans="1:38" x14ac:dyDescent="0.3">
      <c r="A34" s="61" t="s">
        <v>72</v>
      </c>
      <c r="B34" s="61" t="s">
        <v>77</v>
      </c>
      <c r="C34" s="62">
        <v>4</v>
      </c>
      <c r="D34" s="63">
        <v>0.03</v>
      </c>
      <c r="E34" s="117">
        <v>0.111006712639729</v>
      </c>
      <c r="F34" s="117">
        <v>0.12507043649701399</v>
      </c>
      <c r="G34" s="117">
        <v>0.47601162454103602</v>
      </c>
      <c r="H34" s="117">
        <v>0.32505339962229102</v>
      </c>
      <c r="I34" s="117">
        <v>0.31477276309942598</v>
      </c>
      <c r="J34" s="118">
        <v>4.8920377179727997E-2</v>
      </c>
      <c r="K34" s="117">
        <v>4.8920377179727997E-2</v>
      </c>
      <c r="L34" s="117"/>
      <c r="M34" s="117"/>
      <c r="N34" s="118">
        <v>0.05</v>
      </c>
      <c r="O34" s="117">
        <v>6.8876450565475006E-2</v>
      </c>
      <c r="P34" s="117"/>
      <c r="Q34" s="117"/>
      <c r="R34" s="118">
        <v>0.09</v>
      </c>
      <c r="S34" s="117">
        <v>0.21</v>
      </c>
      <c r="T34" s="117"/>
      <c r="U34" s="117"/>
      <c r="AF34" t="s">
        <v>176</v>
      </c>
      <c r="AG34" s="120">
        <f>AVERAGE(N50,N56,N62)</f>
        <v>0.47666666666666663</v>
      </c>
      <c r="AH34" s="120">
        <f>AVERAGE(O50,O56,O62)</f>
        <v>0.48267306888633899</v>
      </c>
      <c r="AI34" s="120">
        <f>AH34-AG34</f>
        <v>6.0064022196723577E-3</v>
      </c>
    </row>
    <row r="35" spans="1:38" x14ac:dyDescent="0.3">
      <c r="A35" s="61" t="s">
        <v>81</v>
      </c>
      <c r="B35" s="61" t="s">
        <v>77</v>
      </c>
      <c r="C35" s="62">
        <v>4</v>
      </c>
      <c r="D35" s="63">
        <v>0.03</v>
      </c>
      <c r="E35" s="117">
        <v>0.11283035173745901</v>
      </c>
      <c r="F35" s="117">
        <v>0.11767012756132</v>
      </c>
      <c r="G35" s="117">
        <v>0.53659149370519899</v>
      </c>
      <c r="H35" s="117">
        <v>0.322205429684293</v>
      </c>
      <c r="I35" s="117">
        <v>0.25000162650352198</v>
      </c>
      <c r="J35" s="118">
        <v>0.06</v>
      </c>
      <c r="K35" s="117">
        <v>0.13327345492673401</v>
      </c>
      <c r="L35" s="117">
        <v>0.14000000000000001</v>
      </c>
      <c r="M35" s="117">
        <v>8.8599999999999998E-2</v>
      </c>
      <c r="N35" s="118">
        <v>0.04</v>
      </c>
      <c r="O35" s="117">
        <v>6.00433424523956E-2</v>
      </c>
      <c r="P35" s="117">
        <v>4.41E-2</v>
      </c>
      <c r="Q35" s="117">
        <v>3.8699999999999998E-2</v>
      </c>
      <c r="R35" s="118">
        <v>0.05</v>
      </c>
      <c r="S35" s="117">
        <v>0.16</v>
      </c>
      <c r="T35" s="117">
        <v>0.04</v>
      </c>
      <c r="U35" s="117">
        <v>5.3199999999999997E-2</v>
      </c>
      <c r="AF35" t="s">
        <v>177</v>
      </c>
      <c r="AG35" s="120">
        <f>AVERAGE(N51,N57,N63)</f>
        <v>0.40333333333333332</v>
      </c>
      <c r="AH35" s="120">
        <f>AVERAGE(O51,O57,O63)</f>
        <v>0.53730109533588166</v>
      </c>
      <c r="AI35" s="120">
        <f>AH35-AG35</f>
        <v>0.13396776200254834</v>
      </c>
    </row>
    <row r="36" spans="1:38" x14ac:dyDescent="0.3">
      <c r="E36" s="103"/>
      <c r="F36" s="103"/>
      <c r="G36" s="103"/>
      <c r="H36" s="103"/>
      <c r="I36" s="103"/>
      <c r="J36" s="109"/>
      <c r="K36" s="103"/>
      <c r="L36" s="103"/>
      <c r="M36" s="103"/>
      <c r="N36" s="109"/>
      <c r="O36" s="103"/>
      <c r="P36" s="103"/>
      <c r="Q36" s="103"/>
      <c r="R36" s="109"/>
      <c r="S36" s="103"/>
      <c r="T36" s="103"/>
      <c r="U36" s="103"/>
      <c r="AF36" t="s">
        <v>178</v>
      </c>
      <c r="AG36" s="120">
        <f>AVERAGE(R49,R55,R61)</f>
        <v>0.43333333333333335</v>
      </c>
      <c r="AH36" s="120">
        <f>AVERAGE(S49,S55,S61)</f>
        <v>0.44666666666666671</v>
      </c>
      <c r="AI36" s="120">
        <f>AH36-AG36</f>
        <v>1.3333333333333364E-2</v>
      </c>
    </row>
    <row r="37" spans="1:38" x14ac:dyDescent="0.3">
      <c r="E37" s="103"/>
      <c r="F37" s="103"/>
      <c r="G37" s="103"/>
      <c r="H37" s="103"/>
      <c r="I37" s="103"/>
      <c r="J37" s="109"/>
      <c r="K37" s="103"/>
      <c r="L37" s="103"/>
      <c r="M37" s="103"/>
      <c r="N37" s="109"/>
      <c r="O37" s="103"/>
      <c r="P37" s="103"/>
      <c r="Q37" s="103"/>
      <c r="R37" s="109"/>
      <c r="S37" s="103"/>
      <c r="T37" s="103"/>
      <c r="U37" s="103"/>
      <c r="AF37" t="s">
        <v>179</v>
      </c>
      <c r="AG37" s="120">
        <f>AVERAGE(R50,R56,R62)</f>
        <v>0.38666666666666671</v>
      </c>
      <c r="AH37" s="120">
        <f>AVERAGE(S50,S56,S62)</f>
        <v>0.49</v>
      </c>
      <c r="AI37" s="120">
        <f>AH37-AG37</f>
        <v>0.10333333333333328</v>
      </c>
    </row>
    <row r="38" spans="1:38" x14ac:dyDescent="0.3">
      <c r="E38" s="103"/>
      <c r="F38" s="103"/>
      <c r="G38" s="103"/>
      <c r="H38" s="103"/>
      <c r="I38" s="103"/>
      <c r="J38" s="109"/>
      <c r="K38" s="103"/>
      <c r="L38" s="103"/>
      <c r="M38" s="103"/>
      <c r="N38" s="109"/>
      <c r="O38" s="103"/>
      <c r="P38" s="103"/>
      <c r="Q38" s="103"/>
      <c r="R38" s="109"/>
      <c r="S38" s="103"/>
      <c r="T38" s="103"/>
      <c r="U38" s="103"/>
      <c r="AF38" t="s">
        <v>180</v>
      </c>
      <c r="AG38" s="120">
        <f>AVERAGE(R51,R57,R63)</f>
        <v>0.46666666666666662</v>
      </c>
      <c r="AH38" s="120">
        <f>AVERAGE(S51,S57,S63)</f>
        <v>0.46</v>
      </c>
      <c r="AI38" s="120">
        <f>AH38-AG38</f>
        <v>-6.6666666666665986E-3</v>
      </c>
    </row>
    <row r="39" spans="1:38" x14ac:dyDescent="0.3">
      <c r="A39" s="61" t="s">
        <v>71</v>
      </c>
      <c r="B39" s="61" t="s">
        <v>78</v>
      </c>
      <c r="C39" s="62">
        <v>26</v>
      </c>
      <c r="D39" s="63">
        <v>0.1884057971014492</v>
      </c>
      <c r="E39" s="117">
        <v>0.59791791174077302</v>
      </c>
      <c r="F39" s="117">
        <v>0.57107802321145296</v>
      </c>
      <c r="G39" s="117">
        <v>0.56936985241935301</v>
      </c>
      <c r="H39" s="117">
        <v>0.54890358888974</v>
      </c>
      <c r="I39" s="117">
        <v>0.59006765605614697</v>
      </c>
      <c r="J39" s="118">
        <v>0.64</v>
      </c>
      <c r="K39" s="117">
        <v>0.24415474984635699</v>
      </c>
      <c r="L39" s="117"/>
      <c r="M39" s="117"/>
      <c r="N39" s="118">
        <v>0.55629374204460702</v>
      </c>
      <c r="O39" s="117">
        <v>0.55629374204460702</v>
      </c>
      <c r="P39" s="117"/>
      <c r="Q39" s="117"/>
      <c r="R39" s="118">
        <v>0.67</v>
      </c>
      <c r="S39" s="117">
        <v>0.49</v>
      </c>
      <c r="T39" s="117"/>
      <c r="U39" s="117"/>
    </row>
    <row r="40" spans="1:38" x14ac:dyDescent="0.3">
      <c r="A40" s="61" t="s">
        <v>72</v>
      </c>
      <c r="B40" s="61" t="s">
        <v>78</v>
      </c>
      <c r="C40" s="62">
        <v>26</v>
      </c>
      <c r="D40" s="63">
        <v>0.1884057971014492</v>
      </c>
      <c r="E40" s="117">
        <v>0.62860734970024701</v>
      </c>
      <c r="F40" s="117">
        <v>0.71673360065913305</v>
      </c>
      <c r="G40" s="117">
        <v>0.64085879594031803</v>
      </c>
      <c r="H40" s="117">
        <v>0.54247205744464699</v>
      </c>
      <c r="I40" s="117">
        <v>0.45518907042742202</v>
      </c>
      <c r="J40" s="118">
        <v>0.56000000000000005</v>
      </c>
      <c r="K40" s="117">
        <v>0.40498547034513099</v>
      </c>
      <c r="L40" s="117"/>
      <c r="M40" s="117"/>
      <c r="N40" s="118">
        <v>0.72</v>
      </c>
      <c r="O40" s="117">
        <v>0.60006945199005202</v>
      </c>
      <c r="P40" s="117"/>
      <c r="Q40" s="117"/>
      <c r="R40" s="118">
        <v>0.48</v>
      </c>
      <c r="S40" s="117">
        <v>0.52</v>
      </c>
      <c r="T40" s="117"/>
      <c r="U40" s="117"/>
      <c r="AF40" s="121" t="s">
        <v>214</v>
      </c>
    </row>
    <row r="41" spans="1:38" x14ac:dyDescent="0.3">
      <c r="A41" s="61" t="s">
        <v>81</v>
      </c>
      <c r="B41" s="61" t="s">
        <v>78</v>
      </c>
      <c r="C41" s="62">
        <v>26</v>
      </c>
      <c r="D41" s="63">
        <v>0.1884057971014492</v>
      </c>
      <c r="E41" s="117">
        <v>0.58843231868482504</v>
      </c>
      <c r="F41" s="117">
        <v>0.71171151379063802</v>
      </c>
      <c r="G41" s="117">
        <v>0.63834223610673102</v>
      </c>
      <c r="H41" s="117">
        <v>0.53750188071166205</v>
      </c>
      <c r="I41" s="117">
        <v>0.47247469691121902</v>
      </c>
      <c r="J41" s="118">
        <v>0.66</v>
      </c>
      <c r="K41" s="117">
        <v>0.43211204083057497</v>
      </c>
      <c r="L41" s="117">
        <v>0.56999999999999995</v>
      </c>
      <c r="M41" s="117">
        <v>0.59650000000000003</v>
      </c>
      <c r="N41" s="118">
        <v>0.62</v>
      </c>
      <c r="O41" s="117">
        <v>0.56640214195500804</v>
      </c>
      <c r="P41" s="117">
        <v>0.61929999999999996</v>
      </c>
      <c r="Q41" s="117">
        <v>0.6179</v>
      </c>
      <c r="R41" s="118">
        <v>0.53</v>
      </c>
      <c r="S41" s="117">
        <v>0.5</v>
      </c>
      <c r="T41" s="117">
        <v>0.53</v>
      </c>
      <c r="U41" s="117">
        <v>0.49440000000000001</v>
      </c>
    </row>
    <row r="42" spans="1:38" ht="19.5" x14ac:dyDescent="0.3">
      <c r="E42" s="103"/>
      <c r="F42" s="103"/>
      <c r="G42" s="103"/>
      <c r="H42" s="103"/>
      <c r="I42" s="103"/>
      <c r="J42" s="109"/>
      <c r="K42" s="103"/>
      <c r="L42" s="103"/>
      <c r="M42" s="103"/>
      <c r="N42" s="109"/>
      <c r="O42" s="103"/>
      <c r="P42" s="103"/>
      <c r="Q42" s="103"/>
      <c r="R42" s="109"/>
      <c r="S42" s="103"/>
      <c r="T42" s="103"/>
      <c r="U42" s="103"/>
      <c r="AF42" s="51" t="s">
        <v>218</v>
      </c>
    </row>
    <row r="43" spans="1:38" x14ac:dyDescent="0.3">
      <c r="E43" s="103"/>
      <c r="F43" s="103"/>
      <c r="G43" s="103"/>
      <c r="H43" s="103"/>
      <c r="I43" s="103"/>
      <c r="J43" s="109"/>
      <c r="K43" s="103"/>
      <c r="L43" s="103"/>
      <c r="M43" s="103"/>
      <c r="N43" s="109"/>
      <c r="O43" s="103"/>
      <c r="P43" s="103"/>
      <c r="Q43" s="103"/>
      <c r="R43" s="109"/>
      <c r="S43" s="103"/>
      <c r="T43" s="103"/>
      <c r="U43" s="103"/>
      <c r="AF43" s="119" t="s">
        <v>150</v>
      </c>
      <c r="AK43" s="119" t="s">
        <v>213</v>
      </c>
    </row>
    <row r="44" spans="1:38" x14ac:dyDescent="0.3">
      <c r="E44" s="103"/>
      <c r="F44" s="103"/>
      <c r="G44" s="103"/>
      <c r="H44" s="103"/>
      <c r="I44" s="103"/>
      <c r="J44" s="109"/>
      <c r="K44" s="103"/>
      <c r="L44" s="103"/>
      <c r="M44" s="103"/>
      <c r="N44" s="109"/>
      <c r="O44" s="103"/>
      <c r="P44" s="103"/>
      <c r="Q44" s="103"/>
      <c r="R44" s="109"/>
      <c r="S44" s="103"/>
      <c r="T44" s="103"/>
      <c r="U44" s="103"/>
      <c r="AF44" s="69" t="s">
        <v>219</v>
      </c>
      <c r="AG44" s="69" t="s">
        <v>182</v>
      </c>
      <c r="AH44" s="69" t="s">
        <v>220</v>
      </c>
      <c r="AI44" s="69" t="s">
        <v>183</v>
      </c>
      <c r="AJ44" s="69" t="s">
        <v>221</v>
      </c>
      <c r="AK44" s="69" t="s">
        <v>222</v>
      </c>
      <c r="AL44" s="69" t="s">
        <v>223</v>
      </c>
    </row>
    <row r="45" spans="1:38" x14ac:dyDescent="0.3">
      <c r="E45" s="103"/>
      <c r="F45" s="103"/>
      <c r="G45" s="103"/>
      <c r="H45" s="103"/>
      <c r="I45" s="103"/>
      <c r="J45" s="109"/>
      <c r="K45" s="103"/>
      <c r="L45" s="103"/>
      <c r="M45" s="103"/>
      <c r="N45" s="109"/>
      <c r="O45" s="103"/>
      <c r="P45" s="103"/>
      <c r="Q45" s="103"/>
      <c r="R45" s="109"/>
      <c r="S45" s="103"/>
      <c r="T45" s="103"/>
      <c r="U45" s="103"/>
      <c r="AF45" t="s">
        <v>224</v>
      </c>
      <c r="AG45" s="120">
        <f>J8</f>
        <v>0.35</v>
      </c>
      <c r="AH45" s="120">
        <f>M8</f>
        <v>0.2555</v>
      </c>
      <c r="AI45" s="120">
        <f>K8</f>
        <v>0.244939004449759</v>
      </c>
      <c r="AJ45" s="120">
        <f>L8</f>
        <v>0.27</v>
      </c>
      <c r="AK45" s="120">
        <f>AH45-AG45</f>
        <v>-9.4499999999999973E-2</v>
      </c>
      <c r="AL45" s="120">
        <f>AJ45-AI45</f>
        <v>2.5060995550241022E-2</v>
      </c>
    </row>
    <row r="46" spans="1:38" x14ac:dyDescent="0.3">
      <c r="B46" s="2" t="s">
        <v>127</v>
      </c>
      <c r="E46" s="103"/>
      <c r="F46" s="103"/>
      <c r="G46" s="103"/>
      <c r="H46" s="103"/>
      <c r="I46" s="103"/>
      <c r="J46" s="109"/>
      <c r="K46" s="103"/>
      <c r="L46" s="103"/>
      <c r="M46" s="103"/>
      <c r="N46" s="109"/>
      <c r="O46" s="103"/>
      <c r="P46" s="103"/>
      <c r="Q46" s="103"/>
      <c r="R46" s="109"/>
      <c r="S46" s="103"/>
      <c r="T46" s="103"/>
      <c r="U46" s="103"/>
      <c r="AF46" t="s">
        <v>225</v>
      </c>
      <c r="AG46" s="120">
        <f>J14</f>
        <v>0.04</v>
      </c>
      <c r="AH46" s="120">
        <f>M14</f>
        <v>0.1241</v>
      </c>
      <c r="AI46" s="120">
        <f>K14</f>
        <v>9.4263370089226806E-2</v>
      </c>
      <c r="AJ46" s="120">
        <f>L14</f>
        <v>7.0000000000000007E-2</v>
      </c>
      <c r="AK46" s="120">
        <f>AH46-AG46</f>
        <v>8.4100000000000008E-2</v>
      </c>
      <c r="AL46" s="120">
        <f>AJ46-AI46</f>
        <v>-2.4263370089226799E-2</v>
      </c>
    </row>
    <row r="47" spans="1:38" x14ac:dyDescent="0.3">
      <c r="E47" s="104" t="s">
        <v>162</v>
      </c>
      <c r="F47" s="104"/>
      <c r="G47" s="104"/>
      <c r="H47" s="104"/>
      <c r="I47" s="104"/>
      <c r="J47" s="110" t="s">
        <v>84</v>
      </c>
      <c r="K47" s="105"/>
      <c r="L47" s="105"/>
      <c r="M47" s="105"/>
      <c r="N47" s="115" t="s">
        <v>82</v>
      </c>
      <c r="O47" s="106"/>
      <c r="P47" s="106"/>
      <c r="Q47" s="106"/>
      <c r="R47" s="116" t="s">
        <v>86</v>
      </c>
      <c r="S47" s="107"/>
      <c r="T47" s="107"/>
      <c r="U47" s="107"/>
      <c r="AF47" t="s">
        <v>226</v>
      </c>
      <c r="AG47" s="120">
        <f>J20</f>
        <v>0.61</v>
      </c>
      <c r="AH47" s="120">
        <f>M20</f>
        <v>0.56969999999999998</v>
      </c>
      <c r="AI47" s="120">
        <f>K20</f>
        <v>0.36399765051157601</v>
      </c>
      <c r="AJ47" s="120">
        <f>L20</f>
        <v>0.56999999999999995</v>
      </c>
      <c r="AK47" s="120">
        <f>AH47-AG47</f>
        <v>-4.0300000000000002E-2</v>
      </c>
      <c r="AL47" s="120">
        <f>AJ47-AI47</f>
        <v>0.20600234948842394</v>
      </c>
    </row>
    <row r="48" spans="1:38" x14ac:dyDescent="0.3">
      <c r="E48" s="108" t="s">
        <v>90</v>
      </c>
      <c r="F48" s="108" t="s">
        <v>91</v>
      </c>
      <c r="G48" s="108" t="s">
        <v>92</v>
      </c>
      <c r="H48" s="108" t="s">
        <v>93</v>
      </c>
      <c r="I48" s="108" t="s">
        <v>94</v>
      </c>
      <c r="J48" s="111" t="s">
        <v>163</v>
      </c>
      <c r="K48" s="108" t="s">
        <v>164</v>
      </c>
      <c r="L48" s="108" t="s">
        <v>165</v>
      </c>
      <c r="M48" s="108" t="s">
        <v>166</v>
      </c>
      <c r="N48" s="111" t="s">
        <v>163</v>
      </c>
      <c r="O48" s="108" t="s">
        <v>164</v>
      </c>
      <c r="P48" s="108" t="s">
        <v>165</v>
      </c>
      <c r="Q48" s="108" t="s">
        <v>166</v>
      </c>
      <c r="R48" s="111" t="s">
        <v>163</v>
      </c>
      <c r="S48" s="108" t="s">
        <v>164</v>
      </c>
      <c r="T48" s="108" t="s">
        <v>165</v>
      </c>
      <c r="U48" s="108" t="s">
        <v>166</v>
      </c>
    </row>
    <row r="49" spans="1:38" x14ac:dyDescent="0.3">
      <c r="A49" s="61" t="s">
        <v>71</v>
      </c>
      <c r="B49" s="61" t="s">
        <v>75</v>
      </c>
      <c r="C49" s="62">
        <v>20</v>
      </c>
      <c r="D49" s="63">
        <v>0.14000000000000001</v>
      </c>
      <c r="E49" s="117">
        <v>0.26945282383855301</v>
      </c>
      <c r="F49" s="117">
        <v>0.33463071909092801</v>
      </c>
      <c r="G49" s="117">
        <v>0.291958547343527</v>
      </c>
      <c r="H49" s="117">
        <v>0.40671578667545</v>
      </c>
      <c r="I49" s="117">
        <v>0.377232781205669</v>
      </c>
      <c r="J49" s="118">
        <v>0.42</v>
      </c>
      <c r="K49" s="117">
        <v>0.33115726865726902</v>
      </c>
      <c r="L49" s="117"/>
      <c r="M49" s="117"/>
      <c r="N49" s="118">
        <v>0.34</v>
      </c>
      <c r="O49" s="117">
        <v>0.52966107078039903</v>
      </c>
      <c r="P49" s="117"/>
      <c r="Q49" s="117"/>
      <c r="R49" s="118">
        <v>0.42</v>
      </c>
      <c r="S49" s="117">
        <v>0.46</v>
      </c>
      <c r="T49" s="117"/>
      <c r="U49" s="117"/>
    </row>
    <row r="50" spans="1:38" x14ac:dyDescent="0.3">
      <c r="A50" s="61" t="s">
        <v>72</v>
      </c>
      <c r="B50" s="61" t="s">
        <v>75</v>
      </c>
      <c r="C50" s="62">
        <v>20</v>
      </c>
      <c r="D50" s="63">
        <v>0.14000000000000001</v>
      </c>
      <c r="E50" s="117">
        <v>0.45630622449844399</v>
      </c>
      <c r="F50" s="117">
        <v>0.45536352020325599</v>
      </c>
      <c r="G50" s="117">
        <v>0.47570618244810098</v>
      </c>
      <c r="H50" s="117">
        <v>0.34693556394024599</v>
      </c>
      <c r="I50" s="117">
        <v>0.30433811408382699</v>
      </c>
      <c r="J50" s="118">
        <v>0.48</v>
      </c>
      <c r="K50" s="117">
        <v>0.424755309152545</v>
      </c>
      <c r="L50" s="117"/>
      <c r="M50" s="117"/>
      <c r="N50" s="118">
        <v>0.48</v>
      </c>
      <c r="O50" s="117">
        <v>0.504166982719085</v>
      </c>
      <c r="P50" s="117"/>
      <c r="Q50" s="117"/>
      <c r="R50" s="118">
        <v>0.4</v>
      </c>
      <c r="S50" s="117">
        <v>0.5</v>
      </c>
      <c r="T50" s="117"/>
      <c r="U50" s="117"/>
      <c r="AF50" s="119" t="s">
        <v>153</v>
      </c>
    </row>
    <row r="51" spans="1:38" x14ac:dyDescent="0.3">
      <c r="A51" s="61" t="s">
        <v>81</v>
      </c>
      <c r="B51" s="61" t="s">
        <v>75</v>
      </c>
      <c r="C51" s="62">
        <v>20</v>
      </c>
      <c r="D51" s="63">
        <v>0.14000000000000001</v>
      </c>
      <c r="E51" s="117">
        <v>0.51875783131231001</v>
      </c>
      <c r="F51" s="117">
        <v>0.41333698707799399</v>
      </c>
      <c r="G51" s="117">
        <v>0.42605596975478499</v>
      </c>
      <c r="H51" s="117">
        <v>0.29370168482053099</v>
      </c>
      <c r="I51" s="117">
        <v>0.25246203532908401</v>
      </c>
      <c r="J51" s="118">
        <v>0.56000000000000005</v>
      </c>
      <c r="K51" s="117">
        <v>0.50816554202421205</v>
      </c>
      <c r="L51" s="117">
        <v>0.5</v>
      </c>
      <c r="M51" s="117">
        <v>0.46139999999999998</v>
      </c>
      <c r="N51" s="118">
        <v>0.41</v>
      </c>
      <c r="O51" s="117">
        <v>0.57748118796846803</v>
      </c>
      <c r="P51" s="117">
        <v>0.53659999999999997</v>
      </c>
      <c r="Q51" s="117">
        <v>0.44479999999999997</v>
      </c>
      <c r="R51" s="118">
        <v>0.47</v>
      </c>
      <c r="S51" s="117">
        <v>0.54</v>
      </c>
      <c r="T51" s="117">
        <v>0.54</v>
      </c>
      <c r="U51" s="117">
        <v>0.47099999999999997</v>
      </c>
      <c r="AF51" s="69" t="s">
        <v>219</v>
      </c>
      <c r="AG51" s="69" t="s">
        <v>182</v>
      </c>
      <c r="AH51" s="69" t="s">
        <v>220</v>
      </c>
      <c r="AI51" s="69" t="s">
        <v>183</v>
      </c>
      <c r="AJ51" s="69" t="s">
        <v>221</v>
      </c>
      <c r="AK51" s="69" t="s">
        <v>222</v>
      </c>
      <c r="AL51" s="69" t="s">
        <v>223</v>
      </c>
    </row>
    <row r="52" spans="1:38" x14ac:dyDescent="0.3">
      <c r="E52" s="103"/>
      <c r="F52" s="103"/>
      <c r="G52" s="103"/>
      <c r="H52" s="103"/>
      <c r="I52" s="103"/>
      <c r="J52" s="109"/>
      <c r="K52" s="103"/>
      <c r="L52" s="103"/>
      <c r="M52" s="103"/>
      <c r="N52" s="109"/>
      <c r="O52" s="103"/>
      <c r="P52" s="103"/>
      <c r="Q52" s="103"/>
      <c r="R52" s="109"/>
      <c r="S52" s="103"/>
      <c r="T52" s="103"/>
      <c r="U52" s="103"/>
      <c r="AF52" t="s">
        <v>224</v>
      </c>
      <c r="AG52" s="120">
        <f>J29</f>
        <v>0.36</v>
      </c>
      <c r="AH52" s="120">
        <f>M29</f>
        <v>0.31190000000000001</v>
      </c>
      <c r="AI52" s="120">
        <f>K29</f>
        <v>0.27588990364014399</v>
      </c>
      <c r="AJ52" s="120">
        <f>L29</f>
        <v>0.28999999999999998</v>
      </c>
      <c r="AK52" s="120">
        <f>AH52-AG52</f>
        <v>-4.8099999999999976E-2</v>
      </c>
      <c r="AL52" s="120">
        <f>AJ52-AI52</f>
        <v>1.4110096359855995E-2</v>
      </c>
    </row>
    <row r="53" spans="1:38" x14ac:dyDescent="0.3">
      <c r="E53" s="103"/>
      <c r="F53" s="103"/>
      <c r="G53" s="103"/>
      <c r="H53" s="103"/>
      <c r="I53" s="103"/>
      <c r="J53" s="109"/>
      <c r="K53" s="103"/>
      <c r="L53" s="103"/>
      <c r="M53" s="103"/>
      <c r="N53" s="109"/>
      <c r="O53" s="103"/>
      <c r="P53" s="103"/>
      <c r="Q53" s="103"/>
      <c r="R53" s="109"/>
      <c r="S53" s="103"/>
      <c r="T53" s="103"/>
      <c r="U53" s="103"/>
      <c r="AF53" t="s">
        <v>225</v>
      </c>
      <c r="AG53" s="120">
        <f>J35</f>
        <v>0.06</v>
      </c>
      <c r="AH53" s="120">
        <f>M35</f>
        <v>8.8599999999999998E-2</v>
      </c>
      <c r="AI53" s="120">
        <f>K35</f>
        <v>0.13327345492673401</v>
      </c>
      <c r="AJ53" s="120">
        <f>L35</f>
        <v>0.14000000000000001</v>
      </c>
      <c r="AK53" s="120">
        <f>AH53-AG53</f>
        <v>2.86E-2</v>
      </c>
      <c r="AL53" s="120">
        <f>AJ53-AI53</f>
        <v>6.7265450732660048E-3</v>
      </c>
    </row>
    <row r="54" spans="1:38" x14ac:dyDescent="0.3">
      <c r="E54" s="103"/>
      <c r="F54" s="103"/>
      <c r="G54" s="103"/>
      <c r="H54" s="103"/>
      <c r="I54" s="103"/>
      <c r="J54" s="109"/>
      <c r="K54" s="103"/>
      <c r="L54" s="103"/>
      <c r="M54" s="103"/>
      <c r="N54" s="109"/>
      <c r="O54" s="103"/>
      <c r="P54" s="103"/>
      <c r="Q54" s="103"/>
      <c r="R54" s="109"/>
      <c r="S54" s="103"/>
      <c r="T54" s="103"/>
      <c r="U54" s="103"/>
      <c r="AF54" t="s">
        <v>226</v>
      </c>
      <c r="AG54" s="120">
        <f>J41</f>
        <v>0.66</v>
      </c>
      <c r="AH54" s="120">
        <f>M41</f>
        <v>0.59650000000000003</v>
      </c>
      <c r="AI54" s="120">
        <f>K41</f>
        <v>0.43211204083057497</v>
      </c>
      <c r="AJ54" s="120">
        <f>L41</f>
        <v>0.56999999999999995</v>
      </c>
      <c r="AK54" s="120">
        <f>AH54-AG54</f>
        <v>-6.3500000000000001E-2</v>
      </c>
      <c r="AL54" s="120">
        <f>AJ54-AI54</f>
        <v>0.13788795916942498</v>
      </c>
    </row>
    <row r="55" spans="1:38" x14ac:dyDescent="0.3">
      <c r="A55" s="61" t="s">
        <v>71</v>
      </c>
      <c r="B55" s="61" t="s">
        <v>77</v>
      </c>
      <c r="C55" s="62">
        <v>4</v>
      </c>
      <c r="D55" s="63">
        <v>0.03</v>
      </c>
      <c r="E55" s="117">
        <v>0.13018025057584501</v>
      </c>
      <c r="F55" s="117">
        <v>0.10049033717973201</v>
      </c>
      <c r="G55" s="117">
        <v>0.118086498771764</v>
      </c>
      <c r="H55" s="117">
        <v>0.27017966928132298</v>
      </c>
      <c r="I55" s="117">
        <v>0.23521480476804801</v>
      </c>
      <c r="J55" s="118">
        <v>0.13</v>
      </c>
      <c r="K55" s="117">
        <v>8.8391462938564397E-2</v>
      </c>
      <c r="L55" s="117"/>
      <c r="M55" s="117"/>
      <c r="N55" s="118">
        <v>0.1</v>
      </c>
      <c r="O55" s="117">
        <v>0.23627993565007599</v>
      </c>
      <c r="P55" s="117"/>
      <c r="Q55" s="117"/>
      <c r="R55" s="118">
        <v>0.11</v>
      </c>
      <c r="S55" s="117">
        <v>0.22</v>
      </c>
      <c r="T55" s="117"/>
      <c r="U55" s="117"/>
    </row>
    <row r="56" spans="1:38" x14ac:dyDescent="0.3">
      <c r="A56" s="61" t="s">
        <v>72</v>
      </c>
      <c r="B56" s="61" t="s">
        <v>77</v>
      </c>
      <c r="C56" s="62">
        <v>4</v>
      </c>
      <c r="D56" s="63">
        <v>0.03</v>
      </c>
      <c r="E56" s="117">
        <v>0.15342555994729901</v>
      </c>
      <c r="F56" s="117">
        <v>0.24394429864023501</v>
      </c>
      <c r="G56" s="117">
        <v>0.58909774436090201</v>
      </c>
      <c r="H56" s="117">
        <v>0.21379118815430301</v>
      </c>
      <c r="I56" s="117">
        <v>0.241669849758085</v>
      </c>
      <c r="J56" s="118">
        <v>0.14000000000000001</v>
      </c>
      <c r="K56" s="117">
        <v>0.17273734766089599</v>
      </c>
      <c r="L56" s="117"/>
      <c r="M56" s="117"/>
      <c r="N56" s="118">
        <v>0.12</v>
      </c>
      <c r="O56" s="117">
        <v>0.13503094547097999</v>
      </c>
      <c r="P56" s="117"/>
      <c r="Q56" s="117"/>
      <c r="R56" s="118">
        <v>0.09</v>
      </c>
      <c r="S56" s="117">
        <v>0.19</v>
      </c>
      <c r="T56" s="117"/>
      <c r="U56" s="117"/>
    </row>
    <row r="57" spans="1:38" x14ac:dyDescent="0.3">
      <c r="A57" s="61" t="s">
        <v>81</v>
      </c>
      <c r="B57" s="61" t="s">
        <v>77</v>
      </c>
      <c r="C57" s="62">
        <v>4</v>
      </c>
      <c r="D57" s="63">
        <v>0.03</v>
      </c>
      <c r="E57" s="117">
        <v>0.199132089259001</v>
      </c>
      <c r="F57" s="117">
        <v>0.183895773054564</v>
      </c>
      <c r="G57" s="117">
        <v>0.62920138183296104</v>
      </c>
      <c r="H57" s="117">
        <v>0.23388541198367099</v>
      </c>
      <c r="I57" s="117">
        <v>0.22296156579738699</v>
      </c>
      <c r="J57" s="118">
        <v>0.13</v>
      </c>
      <c r="K57" s="117">
        <v>0.16534391534391499</v>
      </c>
      <c r="L57" s="117">
        <v>0.15</v>
      </c>
      <c r="M57" s="117">
        <v>0.20960000000000001</v>
      </c>
      <c r="N57" s="118">
        <v>0.08</v>
      </c>
      <c r="O57" s="117">
        <v>0.222576018359151</v>
      </c>
      <c r="P57" s="117">
        <v>0.1226</v>
      </c>
      <c r="Q57" s="117">
        <v>5.3600000000000002E-2</v>
      </c>
      <c r="R57" s="118">
        <v>0.12</v>
      </c>
      <c r="S57" s="117">
        <v>0.17</v>
      </c>
      <c r="T57" s="117">
        <v>9.7299999999999998E-2</v>
      </c>
      <c r="U57" s="117">
        <v>0.11310000000000001</v>
      </c>
      <c r="AF57" s="119" t="s">
        <v>154</v>
      </c>
    </row>
    <row r="58" spans="1:38" x14ac:dyDescent="0.3">
      <c r="E58" s="103"/>
      <c r="F58" s="103"/>
      <c r="G58" s="103"/>
      <c r="H58" s="103"/>
      <c r="I58" s="103"/>
      <c r="J58" s="109"/>
      <c r="K58" s="103"/>
      <c r="L58" s="103"/>
      <c r="M58" s="103"/>
      <c r="N58" s="109"/>
      <c r="O58" s="103"/>
      <c r="P58" s="103"/>
      <c r="Q58" s="103"/>
      <c r="R58" s="109"/>
      <c r="S58" s="103"/>
      <c r="T58" s="103"/>
      <c r="U58" s="103"/>
      <c r="AF58" s="69" t="s">
        <v>219</v>
      </c>
      <c r="AG58" s="69" t="s">
        <v>182</v>
      </c>
      <c r="AH58" s="69" t="s">
        <v>220</v>
      </c>
      <c r="AI58" s="69" t="s">
        <v>183</v>
      </c>
      <c r="AJ58" s="69" t="s">
        <v>221</v>
      </c>
      <c r="AK58" s="69" t="s">
        <v>222</v>
      </c>
      <c r="AL58" s="69" t="s">
        <v>223</v>
      </c>
    </row>
    <row r="59" spans="1:38" x14ac:dyDescent="0.3">
      <c r="E59" s="103"/>
      <c r="F59" s="103"/>
      <c r="G59" s="103"/>
      <c r="H59" s="103"/>
      <c r="I59" s="103"/>
      <c r="J59" s="109"/>
      <c r="K59" s="103"/>
      <c r="L59" s="103"/>
      <c r="M59" s="103"/>
      <c r="N59" s="109"/>
      <c r="O59" s="103"/>
      <c r="P59" s="103"/>
      <c r="Q59" s="103"/>
      <c r="R59" s="109"/>
      <c r="S59" s="103"/>
      <c r="T59" s="103"/>
      <c r="U59" s="103"/>
      <c r="AF59" t="s">
        <v>224</v>
      </c>
      <c r="AG59" s="120">
        <f>J51</f>
        <v>0.56000000000000005</v>
      </c>
      <c r="AH59" s="120">
        <f>M51</f>
        <v>0.46139999999999998</v>
      </c>
      <c r="AI59" s="120">
        <f>K51</f>
        <v>0.50816554202421205</v>
      </c>
      <c r="AJ59" s="120">
        <f>L51</f>
        <v>0.5</v>
      </c>
      <c r="AK59" s="120">
        <f>AH59-AG59</f>
        <v>-9.8600000000000076E-2</v>
      </c>
      <c r="AL59" s="120">
        <f>AJ59-AI59</f>
        <v>-8.1655420242120469E-3</v>
      </c>
    </row>
    <row r="60" spans="1:38" x14ac:dyDescent="0.3">
      <c r="E60" s="103"/>
      <c r="F60" s="103"/>
      <c r="G60" s="103"/>
      <c r="H60" s="103"/>
      <c r="I60" s="103"/>
      <c r="J60" s="109"/>
      <c r="K60" s="103"/>
      <c r="L60" s="103"/>
      <c r="M60" s="103"/>
      <c r="N60" s="109"/>
      <c r="O60" s="103"/>
      <c r="P60" s="103"/>
      <c r="Q60" s="103"/>
      <c r="R60" s="109"/>
      <c r="S60" s="103"/>
      <c r="T60" s="103"/>
      <c r="U60" s="103"/>
      <c r="AF60" t="s">
        <v>225</v>
      </c>
      <c r="AG60" s="120">
        <f>J57</f>
        <v>0.13</v>
      </c>
      <c r="AH60" s="120">
        <f>M57</f>
        <v>0.20960000000000001</v>
      </c>
      <c r="AI60" s="120">
        <f>K57</f>
        <v>0.16534391534391499</v>
      </c>
      <c r="AJ60" s="120">
        <f>L57</f>
        <v>0.15</v>
      </c>
      <c r="AK60" s="120">
        <f>AH60-AG60</f>
        <v>7.9600000000000004E-2</v>
      </c>
      <c r="AL60" s="120">
        <f>AJ60-AI60</f>
        <v>-1.5343915343914993E-2</v>
      </c>
    </row>
    <row r="61" spans="1:38" x14ac:dyDescent="0.3">
      <c r="A61" s="61" t="s">
        <v>71</v>
      </c>
      <c r="B61" s="61" t="s">
        <v>78</v>
      </c>
      <c r="C61" s="62">
        <v>26</v>
      </c>
      <c r="D61" s="63">
        <v>0.1884057971014492</v>
      </c>
      <c r="E61" s="117">
        <v>0.56371430843871795</v>
      </c>
      <c r="F61" s="117">
        <v>0.61351980156378105</v>
      </c>
      <c r="G61" s="117">
        <v>0.63249038594815299</v>
      </c>
      <c r="H61" s="117">
        <v>0.62652937456968805</v>
      </c>
      <c r="I61" s="117">
        <v>0.68006909052999198</v>
      </c>
      <c r="J61" s="118">
        <v>0.71</v>
      </c>
      <c r="K61" s="117">
        <v>0.324000654345795</v>
      </c>
      <c r="L61" s="117"/>
      <c r="M61" s="117"/>
      <c r="N61" s="118">
        <v>0.59</v>
      </c>
      <c r="O61" s="117">
        <v>0.69562617659575499</v>
      </c>
      <c r="P61" s="117"/>
      <c r="Q61" s="117"/>
      <c r="R61" s="118">
        <v>0.77</v>
      </c>
      <c r="S61" s="117">
        <v>0.66</v>
      </c>
      <c r="T61" s="117"/>
      <c r="U61" s="117"/>
      <c r="AF61" t="s">
        <v>226</v>
      </c>
      <c r="AG61" s="120">
        <f>J63</f>
        <v>0.79</v>
      </c>
      <c r="AH61" s="120">
        <f>M63</f>
        <v>0.76429999999999998</v>
      </c>
      <c r="AI61" s="120">
        <f>K63</f>
        <v>0.58761899478372304</v>
      </c>
      <c r="AJ61" s="120">
        <f>L63</f>
        <v>0.77</v>
      </c>
      <c r="AK61" s="120">
        <f>AH61-AG61</f>
        <v>-2.5700000000000056E-2</v>
      </c>
      <c r="AL61" s="120">
        <f>AJ61-AI61</f>
        <v>0.18238100521627698</v>
      </c>
    </row>
    <row r="62" spans="1:38" x14ac:dyDescent="0.3">
      <c r="A62" s="61" t="s">
        <v>72</v>
      </c>
      <c r="B62" s="61" t="s">
        <v>78</v>
      </c>
      <c r="C62" s="62">
        <v>26</v>
      </c>
      <c r="D62" s="63">
        <v>0.1884057971014492</v>
      </c>
      <c r="E62" s="117">
        <v>0.79379910829288503</v>
      </c>
      <c r="F62" s="117">
        <v>0.69603432453959102</v>
      </c>
      <c r="G62" s="117">
        <v>0.76749946473778397</v>
      </c>
      <c r="H62" s="117">
        <v>0.72638854763731198</v>
      </c>
      <c r="I62" s="117">
        <v>0.67603124939991299</v>
      </c>
      <c r="J62" s="118">
        <v>0.77</v>
      </c>
      <c r="K62" s="117">
        <v>0.72180246934790304</v>
      </c>
      <c r="L62" s="117"/>
      <c r="M62" s="117"/>
      <c r="N62" s="118">
        <v>0.83</v>
      </c>
      <c r="O62" s="117">
        <v>0.80882127846895202</v>
      </c>
      <c r="P62" s="117"/>
      <c r="Q62" s="117"/>
      <c r="R62" s="118">
        <v>0.67</v>
      </c>
      <c r="S62" s="117">
        <v>0.78</v>
      </c>
      <c r="T62" s="117"/>
      <c r="U62" s="117"/>
      <c r="AF62" s="121" t="s">
        <v>215</v>
      </c>
    </row>
    <row r="63" spans="1:38" ht="19.5" x14ac:dyDescent="0.3">
      <c r="A63" s="61" t="s">
        <v>81</v>
      </c>
      <c r="B63" s="61" t="s">
        <v>78</v>
      </c>
      <c r="C63" s="62">
        <v>26</v>
      </c>
      <c r="D63" s="63">
        <v>0.1884057971014492</v>
      </c>
      <c r="E63" s="117">
        <v>0.82981745842702903</v>
      </c>
      <c r="F63" s="117">
        <v>0.72256781773719803</v>
      </c>
      <c r="G63" s="117">
        <v>0.76356146797830404</v>
      </c>
      <c r="H63" s="117">
        <v>0.75422242134607698</v>
      </c>
      <c r="I63" s="117">
        <v>0.66673056374009498</v>
      </c>
      <c r="J63" s="118">
        <v>0.79</v>
      </c>
      <c r="K63" s="117">
        <v>0.58761899478372304</v>
      </c>
      <c r="L63" s="117">
        <v>0.77</v>
      </c>
      <c r="M63" s="117">
        <v>0.76429999999999998</v>
      </c>
      <c r="N63" s="118">
        <v>0.72</v>
      </c>
      <c r="O63" s="117">
        <v>0.81184607968002598</v>
      </c>
      <c r="P63" s="117">
        <v>0.78869999999999996</v>
      </c>
      <c r="Q63" s="117">
        <v>0.68789999999999996</v>
      </c>
      <c r="R63" s="118">
        <v>0.81</v>
      </c>
      <c r="S63" s="117">
        <v>0.67</v>
      </c>
      <c r="T63" s="117">
        <v>0.71</v>
      </c>
      <c r="U63" s="117">
        <v>0.80789999999999995</v>
      </c>
      <c r="AF63" s="51" t="s">
        <v>194</v>
      </c>
    </row>
    <row r="64" spans="1:38" x14ac:dyDescent="0.3">
      <c r="AF64" s="119" t="s">
        <v>150</v>
      </c>
    </row>
    <row r="65" spans="32:36" x14ac:dyDescent="0.3">
      <c r="AF65" s="69" t="s">
        <v>195</v>
      </c>
      <c r="AG65" s="69" t="s">
        <v>75</v>
      </c>
      <c r="AH65" s="69" t="s">
        <v>77</v>
      </c>
      <c r="AI65" s="69" t="s">
        <v>78</v>
      </c>
      <c r="AJ65" s="69" t="s">
        <v>217</v>
      </c>
    </row>
    <row r="66" spans="32:36" x14ac:dyDescent="0.3">
      <c r="AF66" t="s">
        <v>196</v>
      </c>
      <c r="AG66" s="120">
        <f>AVERAGE(E6:E8)</f>
        <v>0.29699590034988965</v>
      </c>
      <c r="AH66" s="120">
        <f>AVERAGE(E12:E14)</f>
        <v>8.8583731703383364E-2</v>
      </c>
      <c r="AI66" s="120">
        <f>AVERAGE(E18:E20)</f>
        <v>0.56745073488581899</v>
      </c>
      <c r="AJ66" s="122">
        <v>1</v>
      </c>
    </row>
    <row r="67" spans="32:36" x14ac:dyDescent="0.3">
      <c r="AF67" t="s">
        <v>197</v>
      </c>
      <c r="AG67" s="120">
        <f>AVERAGE(F6:F8)</f>
        <v>0.21983427016781931</v>
      </c>
      <c r="AH67" s="120">
        <f>AVERAGE(F12:F14)</f>
        <v>8.0496320717971026E-2</v>
      </c>
      <c r="AI67" s="120">
        <f>AVERAGE(F18:F20)</f>
        <v>0.52325797633591531</v>
      </c>
      <c r="AJ67" s="122">
        <v>2</v>
      </c>
    </row>
    <row r="68" spans="32:36" x14ac:dyDescent="0.3">
      <c r="AF68" t="s">
        <v>198</v>
      </c>
      <c r="AG68" s="120">
        <f>AVERAGE(G6:G8)</f>
        <v>0.24596686912920265</v>
      </c>
      <c r="AH68" s="120">
        <f>AVERAGE(G12:G14)</f>
        <v>0.39571745916738488</v>
      </c>
      <c r="AI68" s="120">
        <f>AVERAGE(G18:G20)</f>
        <v>0.54077023714399342</v>
      </c>
      <c r="AJ68" s="122">
        <v>3</v>
      </c>
    </row>
    <row r="69" spans="32:36" x14ac:dyDescent="0.3">
      <c r="AF69" t="s">
        <v>199</v>
      </c>
      <c r="AG69" s="120">
        <f>AVERAGE(H6:H8)</f>
        <v>0.24176548575397003</v>
      </c>
      <c r="AH69" s="120">
        <f>AVERAGE(H12:H14)</f>
        <v>0.20374837126182033</v>
      </c>
      <c r="AI69" s="120">
        <f>AVERAGE(H18:H20)</f>
        <v>0.49659948825945599</v>
      </c>
      <c r="AJ69" s="122">
        <v>4</v>
      </c>
    </row>
    <row r="70" spans="32:36" x14ac:dyDescent="0.3">
      <c r="AF70" t="s">
        <v>200</v>
      </c>
      <c r="AG70" s="120">
        <f>AVERAGE(I6:I8)</f>
        <v>0.127851836927145</v>
      </c>
      <c r="AH70" s="120">
        <f>AVERAGE(I12:I14)</f>
        <v>0.18042905632221964</v>
      </c>
      <c r="AI70" s="120">
        <f>AVERAGE(I18:I20)</f>
        <v>0.47155876208649566</v>
      </c>
      <c r="AJ70" s="122">
        <v>5</v>
      </c>
    </row>
    <row r="71" spans="32:36" x14ac:dyDescent="0.3">
      <c r="AF71" t="s">
        <v>201</v>
      </c>
      <c r="AG71" s="120">
        <f>AVERAGE(J6:J8)</f>
        <v>0.26</v>
      </c>
      <c r="AH71" s="120">
        <f>AVERAGE(J12:J14)</f>
        <v>3.6666666666666674E-2</v>
      </c>
      <c r="AI71" s="120">
        <f>AVERAGE(J18:J20)</f>
        <v>0.58333333333333337</v>
      </c>
      <c r="AJ71" s="122">
        <v>6</v>
      </c>
    </row>
    <row r="72" spans="32:36" x14ac:dyDescent="0.3">
      <c r="AF72" t="s">
        <v>202</v>
      </c>
      <c r="AG72" s="120">
        <f>AVERAGE(K6:K8)</f>
        <v>0.19216863402404036</v>
      </c>
      <c r="AH72" s="120">
        <f>AVERAGE(K12:K14)</f>
        <v>5.6986081272261235E-2</v>
      </c>
      <c r="AI72" s="120">
        <f>AVERAGE(K18:K20)</f>
        <v>0.29862705583732496</v>
      </c>
      <c r="AJ72" s="122">
        <v>7</v>
      </c>
    </row>
    <row r="73" spans="32:36" x14ac:dyDescent="0.3">
      <c r="AF73" t="s">
        <v>203</v>
      </c>
      <c r="AG73" s="120">
        <f>AVERAGE(L6:L8)</f>
        <v>0.27</v>
      </c>
      <c r="AH73" s="120">
        <f>AVERAGE(L12:L14)</f>
        <v>7.0000000000000007E-2</v>
      </c>
      <c r="AI73" s="120">
        <f>AVERAGE(L18:L20)</f>
        <v>0.56999999999999995</v>
      </c>
      <c r="AJ73" s="122">
        <v>8</v>
      </c>
    </row>
    <row r="74" spans="32:36" x14ac:dyDescent="0.3">
      <c r="AF74" t="s">
        <v>204</v>
      </c>
      <c r="AG74" s="120">
        <f>AVERAGE(M6:M8)</f>
        <v>0.2555</v>
      </c>
      <c r="AH74" s="120">
        <f>AVERAGE(M12:M14)</f>
        <v>0.1241</v>
      </c>
      <c r="AI74" s="120">
        <f>AVERAGE(M18:M20)</f>
        <v>0.56969999999999998</v>
      </c>
      <c r="AJ74" s="122">
        <v>9</v>
      </c>
    </row>
    <row r="75" spans="32:36" x14ac:dyDescent="0.3">
      <c r="AF75" t="s">
        <v>205</v>
      </c>
      <c r="AG75" s="120">
        <f>AVERAGE(N6:N8)</f>
        <v>0.17333333333333334</v>
      </c>
      <c r="AH75" s="120">
        <f>AVERAGE(N12:N14)</f>
        <v>3.3333333333333327E-3</v>
      </c>
      <c r="AI75" s="120">
        <f>AVERAGE(N18:N20)</f>
        <v>0.55333333333333334</v>
      </c>
      <c r="AJ75" s="122">
        <v>10</v>
      </c>
    </row>
    <row r="76" spans="32:36" x14ac:dyDescent="0.3">
      <c r="AF76" t="s">
        <v>206</v>
      </c>
      <c r="AG76" s="120">
        <f>AVERAGE(O6:O8)</f>
        <v>0.293472876639091</v>
      </c>
      <c r="AH76" s="120">
        <f>AVERAGE(O12:O14)</f>
        <v>0.12455437043232066</v>
      </c>
      <c r="AI76" s="120">
        <f>AVERAGE(O18:O20)</f>
        <v>0.57723293418491506</v>
      </c>
      <c r="AJ76" s="122">
        <v>11</v>
      </c>
    </row>
    <row r="77" spans="32:36" x14ac:dyDescent="0.3">
      <c r="AF77" t="s">
        <v>207</v>
      </c>
      <c r="AG77" s="120">
        <f>AVERAGE(P6:P8)</f>
        <v>0.2838</v>
      </c>
      <c r="AH77" s="120">
        <f>AVERAGE(P12:P14)</f>
        <v>2.3199999999999998E-2</v>
      </c>
      <c r="AI77" s="120">
        <f>AVERAGE(P18:P20)</f>
        <v>0.59840000000000004</v>
      </c>
      <c r="AJ77" s="122">
        <v>12</v>
      </c>
    </row>
    <row r="78" spans="32:36" x14ac:dyDescent="0.3">
      <c r="AF78" t="s">
        <v>208</v>
      </c>
      <c r="AG78" s="120">
        <f>AVERAGE(Q6:Q8)</f>
        <v>0.14580000000000001</v>
      </c>
      <c r="AH78" s="120">
        <f>AVERAGE(Q12:Q14)</f>
        <v>-2.6700000000000002E-2</v>
      </c>
      <c r="AI78" s="120">
        <f>AVERAGE(Q18:Q20)</f>
        <v>0.53090000000000004</v>
      </c>
      <c r="AJ78" s="122">
        <v>13</v>
      </c>
    </row>
    <row r="79" spans="32:36" x14ac:dyDescent="0.3">
      <c r="AF79" t="s">
        <v>209</v>
      </c>
      <c r="AG79" s="120">
        <f>AVERAGE(R6:R8)</f>
        <v>0.24</v>
      </c>
      <c r="AH79" s="120">
        <f>AVERAGE(R12:R14)</f>
        <v>6.666666666666668E-3</v>
      </c>
      <c r="AI79" s="120">
        <f>AVERAGE(R18:R20)</f>
        <v>0.55666666666666664</v>
      </c>
      <c r="AJ79" s="122">
        <v>14</v>
      </c>
    </row>
    <row r="80" spans="32:36" x14ac:dyDescent="0.3">
      <c r="AF80" t="s">
        <v>210</v>
      </c>
      <c r="AG80" s="120">
        <f>AVERAGE(S6:S8)</f>
        <v>0.29666666666666669</v>
      </c>
      <c r="AH80" s="120">
        <f>AVERAGE(S12:S14)</f>
        <v>0.12</v>
      </c>
      <c r="AI80" s="120">
        <f>AVERAGE(S18:S20)</f>
        <v>0.49</v>
      </c>
      <c r="AJ80" s="122">
        <v>15</v>
      </c>
    </row>
    <row r="81" spans="32:36" x14ac:dyDescent="0.3">
      <c r="AF81" t="s">
        <v>211</v>
      </c>
      <c r="AG81" s="120">
        <f>AVERAGE(T6:T8)</f>
        <v>0.35</v>
      </c>
      <c r="AH81" s="120">
        <f>AVERAGE(T12:T14)</f>
        <v>0.04</v>
      </c>
      <c r="AI81" s="120">
        <f>AVERAGE(T18:T20)</f>
        <v>0.5121</v>
      </c>
      <c r="AJ81" s="122">
        <v>16</v>
      </c>
    </row>
    <row r="82" spans="32:36" x14ac:dyDescent="0.3">
      <c r="AF82" t="s">
        <v>212</v>
      </c>
      <c r="AG82" s="120">
        <f>AVERAGE(U6:U8)</f>
        <v>0.311</v>
      </c>
      <c r="AH82" s="120">
        <f>AVERAGE(U12:U14)</f>
        <v>1.32E-2</v>
      </c>
      <c r="AI82" s="120">
        <f>AVERAGE(U18:U20)</f>
        <v>0.60909999999999997</v>
      </c>
      <c r="AJ82" s="122">
        <v>17</v>
      </c>
    </row>
    <row r="83" spans="32:36" x14ac:dyDescent="0.3">
      <c r="AF83" s="119" t="s">
        <v>153</v>
      </c>
    </row>
    <row r="84" spans="32:36" x14ac:dyDescent="0.3">
      <c r="AF84" s="69" t="s">
        <v>195</v>
      </c>
      <c r="AG84" s="69" t="s">
        <v>75</v>
      </c>
      <c r="AH84" s="69" t="s">
        <v>77</v>
      </c>
      <c r="AI84" s="69" t="s">
        <v>78</v>
      </c>
      <c r="AJ84" s="69" t="s">
        <v>217</v>
      </c>
    </row>
    <row r="85" spans="32:36" x14ac:dyDescent="0.3">
      <c r="AF85" t="s">
        <v>196</v>
      </c>
      <c r="AG85" s="120">
        <f>AVERAGE(E27:E29)</f>
        <v>0.42432632504195172</v>
      </c>
      <c r="AH85" s="120">
        <f>AVERAGE(E33:E35)</f>
        <v>8.9235771305989475E-2</v>
      </c>
      <c r="AI85" s="120">
        <f>AVERAGE(E39:E41)</f>
        <v>0.60498586004194832</v>
      </c>
      <c r="AJ85" s="122">
        <v>1</v>
      </c>
    </row>
    <row r="86" spans="32:36" x14ac:dyDescent="0.3">
      <c r="AF86" t="s">
        <v>197</v>
      </c>
      <c r="AG86" s="120">
        <f>AVERAGE(F27:F29)</f>
        <v>0.32726251231824466</v>
      </c>
      <c r="AH86" s="120">
        <f>AVERAGE(F33:F35)</f>
        <v>9.183712534277054E-2</v>
      </c>
      <c r="AI86" s="120">
        <f>AVERAGE(F39:F41)</f>
        <v>0.6665077125537413</v>
      </c>
      <c r="AJ86" s="122">
        <v>2</v>
      </c>
    </row>
    <row r="87" spans="32:36" x14ac:dyDescent="0.3">
      <c r="AF87" t="s">
        <v>198</v>
      </c>
      <c r="AG87" s="120">
        <f>AVERAGE(G27:G29)</f>
        <v>0.30319542820770068</v>
      </c>
      <c r="AH87" s="120">
        <f>AVERAGE(G33:G35)</f>
        <v>0.34881989159740323</v>
      </c>
      <c r="AI87" s="120">
        <f>AVERAGE(G39:G41)</f>
        <v>0.61619029482213405</v>
      </c>
      <c r="AJ87" s="122">
        <v>3</v>
      </c>
    </row>
    <row r="88" spans="32:36" x14ac:dyDescent="0.3">
      <c r="AF88" t="s">
        <v>199</v>
      </c>
      <c r="AG88" s="120">
        <f>AVERAGE(H27:H29)</f>
        <v>0.35823945843414701</v>
      </c>
      <c r="AH88" s="120">
        <f>AVERAGE(H33:H35)</f>
        <v>0.29621386752693002</v>
      </c>
      <c r="AI88" s="120">
        <f>AVERAGE(H39:H41)</f>
        <v>0.54295917568201635</v>
      </c>
      <c r="AJ88" s="122">
        <v>4</v>
      </c>
    </row>
    <row r="89" spans="32:36" x14ac:dyDescent="0.3">
      <c r="AF89" t="s">
        <v>200</v>
      </c>
      <c r="AG89" s="120">
        <f>AVERAGE(I27:I29)</f>
        <v>0.26501257699555097</v>
      </c>
      <c r="AH89" s="120">
        <f>AVERAGE(I33:I35)</f>
        <v>0.22874495104827197</v>
      </c>
      <c r="AI89" s="120">
        <f>AVERAGE(I39:I41)</f>
        <v>0.50591047446492932</v>
      </c>
      <c r="AJ89" s="122">
        <v>5</v>
      </c>
    </row>
    <row r="90" spans="32:36" x14ac:dyDescent="0.3">
      <c r="AF90" t="s">
        <v>201</v>
      </c>
      <c r="AG90" s="120">
        <f>AVERAGE(J27:J29)</f>
        <v>0.31666666666666671</v>
      </c>
      <c r="AH90" s="120">
        <f>AVERAGE(J33:J35)</f>
        <v>5.6306792393242662E-2</v>
      </c>
      <c r="AI90" s="120">
        <f>AVERAGE(J39:J41)</f>
        <v>0.62000000000000011</v>
      </c>
      <c r="AJ90" s="122">
        <v>6</v>
      </c>
    </row>
    <row r="91" spans="32:36" x14ac:dyDescent="0.3">
      <c r="AF91" t="s">
        <v>202</v>
      </c>
      <c r="AG91" s="120">
        <f>AVERAGE(K27:K29)</f>
        <v>0.262055225210855</v>
      </c>
      <c r="AH91" s="120">
        <f>AVERAGE(K33:K35)</f>
        <v>7.0421177273858646E-2</v>
      </c>
      <c r="AI91" s="120">
        <f>AVERAGE(K39:K41)</f>
        <v>0.36041742034068763</v>
      </c>
      <c r="AJ91" s="122">
        <v>7</v>
      </c>
    </row>
    <row r="92" spans="32:36" x14ac:dyDescent="0.3">
      <c r="AF92" t="s">
        <v>203</v>
      </c>
      <c r="AG92" s="120">
        <f>AVERAGE(L27:L29)</f>
        <v>0.28999999999999998</v>
      </c>
      <c r="AH92" s="120">
        <f>AVERAGE(L33:L35)</f>
        <v>0.14000000000000001</v>
      </c>
      <c r="AI92" s="120">
        <f>AVERAGE(L39:L41)</f>
        <v>0.56999999999999995</v>
      </c>
      <c r="AJ92" s="122">
        <v>8</v>
      </c>
    </row>
    <row r="93" spans="32:36" x14ac:dyDescent="0.3">
      <c r="AF93" t="s">
        <v>204</v>
      </c>
      <c r="AG93" s="120">
        <f>AVERAGE(M27:M29)</f>
        <v>0.31190000000000001</v>
      </c>
      <c r="AH93" s="120">
        <f>AVERAGE(M33:M35)</f>
        <v>8.8599999999999998E-2</v>
      </c>
      <c r="AI93" s="120">
        <f>AVERAGE(M39:M41)</f>
        <v>0.59650000000000003</v>
      </c>
      <c r="AJ93" s="122">
        <v>9</v>
      </c>
    </row>
    <row r="94" spans="32:36" x14ac:dyDescent="0.3">
      <c r="AF94" t="s">
        <v>205</v>
      </c>
      <c r="AG94" s="120">
        <f>AVERAGE(N27:N29)</f>
        <v>0.26333333333333336</v>
      </c>
      <c r="AH94" s="120">
        <f>AVERAGE(N33:N35)</f>
        <v>4.3333333333333335E-2</v>
      </c>
      <c r="AI94" s="120">
        <f>AVERAGE(N39:N41)</f>
        <v>0.63209791401486903</v>
      </c>
      <c r="AJ94" s="122">
        <v>10</v>
      </c>
    </row>
    <row r="95" spans="32:36" x14ac:dyDescent="0.3">
      <c r="AF95" t="s">
        <v>206</v>
      </c>
      <c r="AG95" s="120">
        <f>AVERAGE(O27:O29)</f>
        <v>0.31401837521633796</v>
      </c>
      <c r="AH95" s="120">
        <f>AVERAGE(O33:O35)</f>
        <v>7.3251974955888505E-2</v>
      </c>
      <c r="AI95" s="120">
        <f>AVERAGE(O39:O41)</f>
        <v>0.57425511199655566</v>
      </c>
      <c r="AJ95" s="122">
        <v>11</v>
      </c>
    </row>
    <row r="96" spans="32:36" x14ac:dyDescent="0.3">
      <c r="AF96" t="s">
        <v>207</v>
      </c>
      <c r="AG96" s="120">
        <f>AVERAGE(P27:P29)</f>
        <v>0.3175</v>
      </c>
      <c r="AH96" s="120">
        <f>AVERAGE(P33:P35)</f>
        <v>4.41E-2</v>
      </c>
      <c r="AI96" s="120">
        <f>AVERAGE(P39:P41)</f>
        <v>0.61929999999999996</v>
      </c>
      <c r="AJ96" s="122">
        <v>12</v>
      </c>
    </row>
    <row r="97" spans="32:36" x14ac:dyDescent="0.3">
      <c r="AF97" t="s">
        <v>208</v>
      </c>
      <c r="AG97" s="120">
        <f>AVERAGE(Q27:Q29)</f>
        <v>0.253</v>
      </c>
      <c r="AH97" s="120">
        <f>AVERAGE(Q33:Q35)</f>
        <v>3.8699999999999998E-2</v>
      </c>
      <c r="AI97" s="120">
        <f>AVERAGE(Q39:Q41)</f>
        <v>0.6179</v>
      </c>
      <c r="AJ97" s="122">
        <v>13</v>
      </c>
    </row>
    <row r="98" spans="32:36" x14ac:dyDescent="0.3">
      <c r="AF98" t="s">
        <v>209</v>
      </c>
      <c r="AG98" s="120">
        <f>AVERAGE(R27:R29)</f>
        <v>0.37333333333333329</v>
      </c>
      <c r="AH98" s="120">
        <f>AVERAGE(R33:R35)</f>
        <v>0.12333333333333334</v>
      </c>
      <c r="AI98" s="120">
        <f>AVERAGE(R39:R41)</f>
        <v>0.55999999999999994</v>
      </c>
      <c r="AJ98" s="122">
        <v>14</v>
      </c>
    </row>
    <row r="99" spans="32:36" x14ac:dyDescent="0.3">
      <c r="AF99" t="s">
        <v>210</v>
      </c>
      <c r="AG99" s="120">
        <f>AVERAGE(S27:S29)</f>
        <v>0.38000000000000006</v>
      </c>
      <c r="AH99" s="120">
        <f>AVERAGE(S33:S35)</f>
        <v>0.15333333333333332</v>
      </c>
      <c r="AI99" s="120">
        <f>AVERAGE(S39:S41)</f>
        <v>0.5033333333333333</v>
      </c>
      <c r="AJ99" s="122">
        <v>15</v>
      </c>
    </row>
    <row r="100" spans="32:36" x14ac:dyDescent="0.3">
      <c r="AF100" t="s">
        <v>211</v>
      </c>
      <c r="AG100" s="120">
        <f>AVERAGE(T27:T29)</f>
        <v>0.39</v>
      </c>
      <c r="AH100" s="120">
        <f>AVERAGE(T33:T35)</f>
        <v>0.04</v>
      </c>
      <c r="AI100" s="120">
        <f>AVERAGE(T39:T41)</f>
        <v>0.53</v>
      </c>
      <c r="AJ100" s="122">
        <v>16</v>
      </c>
    </row>
    <row r="101" spans="32:36" x14ac:dyDescent="0.3">
      <c r="AF101" t="s">
        <v>212</v>
      </c>
      <c r="AG101" s="120">
        <f>AVERAGE(U27:U29)</f>
        <v>0.46189999999999998</v>
      </c>
      <c r="AH101" s="120">
        <f>AVERAGE(U33:U35)</f>
        <v>5.3199999999999997E-2</v>
      </c>
      <c r="AI101" s="120">
        <f>AVERAGE(U39:U41)</f>
        <v>0.49440000000000001</v>
      </c>
      <c r="AJ101" s="122">
        <v>17</v>
      </c>
    </row>
    <row r="102" spans="32:36" x14ac:dyDescent="0.3">
      <c r="AF102" s="119" t="s">
        <v>154</v>
      </c>
    </row>
    <row r="103" spans="32:36" x14ac:dyDescent="0.3">
      <c r="AF103" s="69" t="s">
        <v>195</v>
      </c>
      <c r="AG103" s="69" t="s">
        <v>75</v>
      </c>
      <c r="AH103" s="69" t="s">
        <v>77</v>
      </c>
      <c r="AI103" s="69" t="s">
        <v>78</v>
      </c>
      <c r="AJ103" s="69" t="s">
        <v>217</v>
      </c>
    </row>
    <row r="104" spans="32:36" x14ac:dyDescent="0.3">
      <c r="AF104" t="s">
        <v>196</v>
      </c>
      <c r="AG104" s="120">
        <f>AVERAGE(E49:E51)</f>
        <v>0.41483895988310238</v>
      </c>
      <c r="AH104" s="120">
        <f>AVERAGE(E55:E57)</f>
        <v>0.160912633260715</v>
      </c>
      <c r="AI104" s="120">
        <f>AVERAGE(E61:E63)</f>
        <v>0.729110291719544</v>
      </c>
      <c r="AJ104" s="122">
        <v>1</v>
      </c>
    </row>
    <row r="105" spans="32:36" x14ac:dyDescent="0.3">
      <c r="AF105" t="s">
        <v>197</v>
      </c>
      <c r="AG105" s="120">
        <f>AVERAGE(F49:F51)</f>
        <v>0.40111040879072601</v>
      </c>
      <c r="AH105" s="120">
        <f>AVERAGE(F55:F57)</f>
        <v>0.17611013629151037</v>
      </c>
      <c r="AI105" s="120">
        <f>AVERAGE(F61:F63)</f>
        <v>0.67737398128019011</v>
      </c>
      <c r="AJ105" s="122">
        <v>2</v>
      </c>
    </row>
    <row r="106" spans="32:36" x14ac:dyDescent="0.3">
      <c r="AF106" t="s">
        <v>198</v>
      </c>
      <c r="AG106" s="120">
        <f>AVERAGE(G49:G51)</f>
        <v>0.39790689984880429</v>
      </c>
      <c r="AH106" s="120">
        <f>AVERAGE(G55:G57)</f>
        <v>0.44546187498854239</v>
      </c>
      <c r="AI106" s="120">
        <f>AVERAGE(G61:G63)</f>
        <v>0.72118377288808022</v>
      </c>
      <c r="AJ106" s="122">
        <v>3</v>
      </c>
    </row>
    <row r="107" spans="32:36" x14ac:dyDescent="0.3">
      <c r="AF107" t="s">
        <v>199</v>
      </c>
      <c r="AG107" s="120">
        <f>AVERAGE(H49:H51)</f>
        <v>0.34911767847874237</v>
      </c>
      <c r="AH107" s="120">
        <f>AVERAGE(H55:H57)</f>
        <v>0.23928542313976564</v>
      </c>
      <c r="AI107" s="120">
        <f>AVERAGE(H61:H63)</f>
        <v>0.70238011451769233</v>
      </c>
      <c r="AJ107" s="122">
        <v>4</v>
      </c>
    </row>
    <row r="108" spans="32:36" x14ac:dyDescent="0.3">
      <c r="AF108" t="s">
        <v>200</v>
      </c>
      <c r="AG108" s="120">
        <f>AVERAGE(I49:I51)</f>
        <v>0.3113443102061933</v>
      </c>
      <c r="AH108" s="120">
        <f>AVERAGE(I55:I57)</f>
        <v>0.23328207344117335</v>
      </c>
      <c r="AI108" s="120">
        <f>AVERAGE(I61:I63)</f>
        <v>0.67427696789000002</v>
      </c>
      <c r="AJ108" s="122">
        <v>5</v>
      </c>
    </row>
    <row r="109" spans="32:36" x14ac:dyDescent="0.3">
      <c r="AF109" t="s">
        <v>201</v>
      </c>
      <c r="AG109" s="120">
        <f>AVERAGE(J49:J51)</f>
        <v>0.48666666666666664</v>
      </c>
      <c r="AH109" s="120">
        <f>AVERAGE(J55:J57)</f>
        <v>0.13333333333333333</v>
      </c>
      <c r="AI109" s="120">
        <f>AVERAGE(J61:J63)</f>
        <v>0.75666666666666671</v>
      </c>
      <c r="AJ109" s="122">
        <v>6</v>
      </c>
    </row>
    <row r="110" spans="32:36" x14ac:dyDescent="0.3">
      <c r="AF110" t="s">
        <v>202</v>
      </c>
      <c r="AG110" s="120">
        <f>AVERAGE(K49:K51)</f>
        <v>0.42135937327800871</v>
      </c>
      <c r="AH110" s="120">
        <f>AVERAGE(K55:K57)</f>
        <v>0.14215757531445847</v>
      </c>
      <c r="AI110" s="120">
        <f>AVERAGE(K61:K63)</f>
        <v>0.54447403949247375</v>
      </c>
      <c r="AJ110" s="122">
        <v>7</v>
      </c>
    </row>
    <row r="111" spans="32:36" x14ac:dyDescent="0.3">
      <c r="AF111" t="s">
        <v>203</v>
      </c>
      <c r="AG111" s="120">
        <f>AVERAGE(L49:L51)</f>
        <v>0.5</v>
      </c>
      <c r="AH111" s="120">
        <f>AVERAGE(L55:L57)</f>
        <v>0.15</v>
      </c>
      <c r="AI111" s="120">
        <f>AVERAGE(L61:L63)</f>
        <v>0.77</v>
      </c>
      <c r="AJ111" s="122">
        <v>8</v>
      </c>
    </row>
    <row r="112" spans="32:36" x14ac:dyDescent="0.3">
      <c r="AF112" t="s">
        <v>204</v>
      </c>
      <c r="AG112" s="120">
        <f>AVERAGE(M49:M51)</f>
        <v>0.46139999999999998</v>
      </c>
      <c r="AH112" s="120">
        <f>AVERAGE(M55:M57)</f>
        <v>0.20960000000000001</v>
      </c>
      <c r="AI112" s="120">
        <f>AVERAGE(M61:M63)</f>
        <v>0.76429999999999998</v>
      </c>
      <c r="AJ112" s="122">
        <v>9</v>
      </c>
    </row>
    <row r="113" spans="32:36" x14ac:dyDescent="0.3">
      <c r="AF113" t="s">
        <v>205</v>
      </c>
      <c r="AG113" s="120">
        <f>AVERAGE(N49:N51)</f>
        <v>0.41</v>
      </c>
      <c r="AH113" s="120">
        <f>AVERAGE(N55:N57)</f>
        <v>9.9999999999999992E-2</v>
      </c>
      <c r="AI113" s="120">
        <f>AVERAGE(N61:N63)</f>
        <v>0.71333333333333326</v>
      </c>
      <c r="AJ113" s="122">
        <v>10</v>
      </c>
    </row>
    <row r="114" spans="32:36" x14ac:dyDescent="0.3">
      <c r="AF114" t="s">
        <v>206</v>
      </c>
      <c r="AG114" s="120">
        <f>AVERAGE(O49:O51)</f>
        <v>0.53710308048931743</v>
      </c>
      <c r="AH114" s="120">
        <f>AVERAGE(O55:O57)</f>
        <v>0.19796229982673566</v>
      </c>
      <c r="AI114" s="120">
        <f>AVERAGE(O61:O63)</f>
        <v>0.77209784491491096</v>
      </c>
      <c r="AJ114" s="122">
        <v>11</v>
      </c>
    </row>
    <row r="115" spans="32:36" x14ac:dyDescent="0.3">
      <c r="AF115" t="s">
        <v>207</v>
      </c>
      <c r="AG115" s="120">
        <f>AVERAGE(P49:P51)</f>
        <v>0.53659999999999997</v>
      </c>
      <c r="AH115" s="120">
        <f>AVERAGE(P55:P57)</f>
        <v>0.1226</v>
      </c>
      <c r="AI115" s="120">
        <f>AVERAGE(P61:P63)</f>
        <v>0.78869999999999996</v>
      </c>
      <c r="AJ115" s="122">
        <v>12</v>
      </c>
    </row>
    <row r="116" spans="32:36" x14ac:dyDescent="0.3">
      <c r="AF116" t="s">
        <v>208</v>
      </c>
      <c r="AG116" s="120">
        <f>AVERAGE(Q49:Q51)</f>
        <v>0.44479999999999997</v>
      </c>
      <c r="AH116" s="120">
        <f>AVERAGE(Q55:Q57)</f>
        <v>5.3600000000000002E-2</v>
      </c>
      <c r="AI116" s="120">
        <f>AVERAGE(Q61:Q63)</f>
        <v>0.68789999999999996</v>
      </c>
      <c r="AJ116" s="122">
        <v>13</v>
      </c>
    </row>
    <row r="117" spans="32:36" x14ac:dyDescent="0.3">
      <c r="AF117" t="s">
        <v>209</v>
      </c>
      <c r="AG117" s="120">
        <f>AVERAGE(R49:R51)</f>
        <v>0.43</v>
      </c>
      <c r="AH117" s="120">
        <f>AVERAGE(R55:R57)</f>
        <v>0.10666666666666667</v>
      </c>
      <c r="AI117" s="120">
        <f>AVERAGE(R61:R63)</f>
        <v>0.75</v>
      </c>
      <c r="AJ117" s="122">
        <v>14</v>
      </c>
    </row>
    <row r="118" spans="32:36" x14ac:dyDescent="0.3">
      <c r="AF118" t="s">
        <v>210</v>
      </c>
      <c r="AG118" s="120">
        <f>AVERAGE(S49:S51)</f>
        <v>0.5</v>
      </c>
      <c r="AH118" s="120">
        <f>AVERAGE(S55:S57)</f>
        <v>0.19333333333333336</v>
      </c>
      <c r="AI118" s="120">
        <f>AVERAGE(S61:S63)</f>
        <v>0.70333333333333325</v>
      </c>
      <c r="AJ118" s="122">
        <v>15</v>
      </c>
    </row>
    <row r="119" spans="32:36" x14ac:dyDescent="0.3">
      <c r="AF119" t="s">
        <v>211</v>
      </c>
      <c r="AG119" s="120">
        <f>AVERAGE(T49:T51)</f>
        <v>0.54</v>
      </c>
      <c r="AH119" s="120">
        <f>AVERAGE(T55:T57)</f>
        <v>9.7299999999999998E-2</v>
      </c>
      <c r="AI119" s="120">
        <f>AVERAGE(T61:T63)</f>
        <v>0.71</v>
      </c>
      <c r="AJ119" s="122">
        <v>16</v>
      </c>
    </row>
    <row r="120" spans="32:36" x14ac:dyDescent="0.3">
      <c r="AF120" t="s">
        <v>212</v>
      </c>
      <c r="AG120" s="120">
        <f>AVERAGE(U49:U51)</f>
        <v>0.47099999999999997</v>
      </c>
      <c r="AH120" s="120">
        <f>AVERAGE(U55:U57)</f>
        <v>0.11310000000000001</v>
      </c>
      <c r="AI120" s="120">
        <f>AVERAGE(U61:U63)</f>
        <v>0.80789999999999995</v>
      </c>
      <c r="AJ120" s="122">
        <v>17</v>
      </c>
    </row>
    <row r="121" spans="32:36" x14ac:dyDescent="0.3">
      <c r="AF121" s="121" t="s">
        <v>216</v>
      </c>
    </row>
  </sheetData>
  <mergeCells count="3">
    <mergeCell ref="X10:Y10"/>
    <mergeCell ref="Z10:AA10"/>
    <mergeCell ref="AB10:AC10"/>
  </mergeCells>
  <phoneticPr fontId="1" type="noConversion"/>
  <conditionalFormatting sqref="X6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"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4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"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"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:AA13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4:AA14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:AC13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4:AC14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U8">
    <cfRule type="colorScale" priority="507">
      <colorScale>
        <cfvo type="min"/>
        <cfvo type="percentile" val="50"/>
        <cfvo type="max"/>
        <color rgb="FFFFFFFF"/>
        <color rgb="FF9DC3E6"/>
        <color rgb="FF1F4E79"/>
      </colorScale>
    </cfRule>
  </conditionalFormatting>
  <conditionalFormatting sqref="E27:U29">
    <cfRule type="colorScale" priority="508">
      <colorScale>
        <cfvo type="min"/>
        <cfvo type="percentile" val="50"/>
        <cfvo type="max"/>
        <color rgb="FFFFFFFF"/>
        <color rgb="FF9DC3E6"/>
        <color rgb="FF1F4E79"/>
      </colorScale>
    </cfRule>
  </conditionalFormatting>
  <conditionalFormatting sqref="E49:U51">
    <cfRule type="colorScale" priority="509">
      <colorScale>
        <cfvo type="min"/>
        <cfvo type="percentile" val="50"/>
        <cfvo type="max"/>
        <color rgb="FFFFFFFF"/>
        <color rgb="FF9DC3E6"/>
        <color rgb="FF1F4E79"/>
      </colorScale>
    </cfRule>
  </conditionalFormatting>
  <conditionalFormatting sqref="E12:U14">
    <cfRule type="colorScale" priority="510">
      <colorScale>
        <cfvo type="min"/>
        <cfvo type="percentile" val="50"/>
        <cfvo type="max"/>
        <color rgb="FFFFFFFF"/>
        <color rgb="FFA9D18E"/>
        <color rgb="FF375623"/>
      </colorScale>
    </cfRule>
  </conditionalFormatting>
  <conditionalFormatting sqref="E33:U35">
    <cfRule type="colorScale" priority="511">
      <colorScale>
        <cfvo type="min"/>
        <cfvo type="percentile" val="50"/>
        <cfvo type="max"/>
        <color rgb="FFFFFFFF"/>
        <color rgb="FFA9D18E"/>
        <color rgb="FF375623"/>
      </colorScale>
    </cfRule>
  </conditionalFormatting>
  <conditionalFormatting sqref="E55:U57">
    <cfRule type="colorScale" priority="512">
      <colorScale>
        <cfvo type="min"/>
        <cfvo type="percentile" val="50"/>
        <cfvo type="max"/>
        <color rgb="FFFFFFFF"/>
        <color rgb="FFA9D18E"/>
        <color rgb="FF375623"/>
      </colorScale>
    </cfRule>
  </conditionalFormatting>
  <conditionalFormatting sqref="E18:U20">
    <cfRule type="colorScale" priority="513">
      <colorScale>
        <cfvo type="min"/>
        <cfvo type="percentile" val="50"/>
        <cfvo type="max"/>
        <color rgb="FFFFFFFF"/>
        <color rgb="FFF4B183"/>
        <color rgb="FF833C0C"/>
      </colorScale>
    </cfRule>
  </conditionalFormatting>
  <conditionalFormatting sqref="E39:U41">
    <cfRule type="colorScale" priority="514">
      <colorScale>
        <cfvo type="min"/>
        <cfvo type="percentile" val="50"/>
        <cfvo type="max"/>
        <color rgb="FFFFFFFF"/>
        <color rgb="FFF4B183"/>
        <color rgb="FF833C0C"/>
      </colorScale>
    </cfRule>
  </conditionalFormatting>
  <conditionalFormatting sqref="E61:U63">
    <cfRule type="colorScale" priority="515">
      <colorScale>
        <cfvo type="min"/>
        <cfvo type="percentile" val="50"/>
        <cfvo type="max"/>
        <color rgb="FFFFFFFF"/>
        <color rgb="FFF4B183"/>
        <color rgb="FF833C0C"/>
      </colorScale>
    </cfRule>
  </conditionalFormatting>
  <conditionalFormatting sqref="AI4:AI12 AI17:AI25 AI30:AI38">
    <cfRule type="cellIs" dxfId="3" priority="516" operator="greaterThan">
      <formula>0</formula>
    </cfRule>
  </conditionalFormatting>
  <conditionalFormatting sqref="AI4:AI12 AI17:AI25 AI30:AI38">
    <cfRule type="cellIs" dxfId="2" priority="517" operator="lessThan">
      <formula>0</formula>
    </cfRule>
  </conditionalFormatting>
  <conditionalFormatting sqref="AK45:AL47 AK52:AL54 AK59:AL61">
    <cfRule type="cellIs" dxfId="1" priority="518" operator="greaterThan">
      <formula>0</formula>
    </cfRule>
  </conditionalFormatting>
  <conditionalFormatting sqref="AK45:AL47 AK52:AL54 AK59:AL61">
    <cfRule type="cellIs" dxfId="0" priority="519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Sheet2</vt:lpstr>
      <vt:lpstr>Sheet1</vt:lpstr>
      <vt:lpstr>Comparison</vt:lpstr>
      <vt:lpstr>data set 별 정리</vt:lpstr>
      <vt:lpstr>Flag 별 정리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최수진(환경공학부)</dc:creator>
  <cp:keywords/>
  <dc:description/>
  <cp:lastModifiedBy>최수진(환경공학부)</cp:lastModifiedBy>
  <cp:revision/>
  <dcterms:created xsi:type="dcterms:W3CDTF">2026-09-07T13:12:48Z</dcterms:created>
  <dcterms:modified xsi:type="dcterms:W3CDTF">2026-09-11T02:39:33Z</dcterms:modified>
  <cp:category/>
  <cp:contentStatus/>
</cp:coreProperties>
</file>