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ip\Downloads\Wellcome_Glint\"/>
    </mc:Choice>
  </mc:AlternateContent>
  <xr:revisionPtr revIDLastSave="0" documentId="13_ncr:1_{18A8CAB6-D801-4FBA-85C3-073707DED45A}" xr6:coauthVersionLast="47" xr6:coauthVersionMax="47" xr10:uidLastSave="{00000000-0000-0000-0000-000000000000}"/>
  <bookViews>
    <workbookView xWindow="-105" yWindow="0" windowWidth="14610" windowHeight="7845" xr2:uid="{B1AC2B30-77D2-4FB8-93E5-4F84BC890EC1}"/>
  </bookViews>
  <sheets>
    <sheet name="Store (in %)" sheetId="4" r:id="rId1"/>
    <sheet name="AM (in %)" sheetId="5" r:id="rId2"/>
    <sheet name="RSM (in %)" sheetId="6" r:id="rId3"/>
    <sheet name="Sheet1" sheetId="7" state="hidden" r:id="rId4"/>
  </sheets>
  <definedNames>
    <definedName name="_xlnm._FilterDatabase" localSheetId="1" hidden="1">'AM (in %)'!$A$11:$X$336</definedName>
    <definedName name="_xlnm._FilterDatabase" localSheetId="2" hidden="1">'RSM (in %)'!$A$11:$X$336</definedName>
    <definedName name="_xlnm._FilterDatabase" localSheetId="0" hidden="1">'Store (in %)'!$A$1:$Q$1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88" i="4" l="1"/>
  <c r="P289" i="4"/>
  <c r="P290" i="4"/>
  <c r="P291" i="4"/>
  <c r="P292" i="4"/>
  <c r="P293" i="4"/>
  <c r="P294" i="4"/>
  <c r="P295" i="4"/>
  <c r="P296" i="4"/>
  <c r="P297" i="4"/>
  <c r="P298" i="4"/>
  <c r="P299" i="4"/>
  <c r="P300" i="4"/>
  <c r="P301" i="4"/>
  <c r="P302" i="4"/>
  <c r="P303" i="4"/>
  <c r="P304" i="4"/>
  <c r="P305" i="4"/>
  <c r="P306" i="4"/>
  <c r="P307" i="4"/>
  <c r="P308" i="4"/>
  <c r="P309" i="4"/>
  <c r="P310" i="4"/>
  <c r="P311" i="4"/>
  <c r="P312" i="4"/>
  <c r="P313" i="4"/>
  <c r="P314" i="4"/>
  <c r="P315" i="4"/>
  <c r="P316" i="4"/>
  <c r="P317" i="4"/>
  <c r="P318" i="4"/>
  <c r="P319" i="4"/>
  <c r="P320" i="4"/>
  <c r="P321" i="4"/>
  <c r="P322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107" i="4"/>
  <c r="P108" i="4"/>
  <c r="P109" i="4"/>
  <c r="P110" i="4"/>
  <c r="P111" i="4"/>
  <c r="P112" i="4"/>
  <c r="P113" i="4"/>
  <c r="P114" i="4"/>
  <c r="P115" i="4"/>
  <c r="P116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37" i="4"/>
  <c r="P38" i="4"/>
  <c r="P39" i="4"/>
  <c r="P40" i="4"/>
  <c r="P41" i="4"/>
  <c r="P42" i="4"/>
  <c r="P43" i="4"/>
  <c r="P44" i="4"/>
  <c r="P45" i="4"/>
  <c r="P46" i="4"/>
  <c r="P47" i="4"/>
  <c r="P48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3" i="4"/>
  <c r="P4" i="4"/>
  <c r="P5" i="4"/>
  <c r="P6" i="4"/>
  <c r="P7" i="4"/>
  <c r="P8" i="4"/>
  <c r="P9" i="4"/>
  <c r="P10" i="4"/>
  <c r="P2" i="4"/>
  <c r="Q2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C2" i="4" a="1"/>
  <c r="C2" i="4" s="1"/>
  <c r="C3" i="4" a="1"/>
  <c r="C3" i="4" s="1"/>
  <c r="C4" i="4" a="1"/>
  <c r="C4" i="4" s="1"/>
  <c r="C5" i="4" a="1"/>
  <c r="C5" i="4" s="1"/>
  <c r="C6" i="4" a="1"/>
  <c r="C6" i="4" s="1"/>
  <c r="C7" i="4" a="1"/>
  <c r="C7" i="4" s="1"/>
  <c r="C8" i="4" a="1"/>
  <c r="C8" i="4" s="1"/>
  <c r="C9" i="4" a="1"/>
  <c r="C9" i="4" s="1"/>
  <c r="C10" i="4" a="1"/>
  <c r="C10" i="4" s="1"/>
  <c r="C11" i="4" a="1"/>
  <c r="C11" i="4" s="1"/>
  <c r="C12" i="4" a="1"/>
  <c r="C12" i="4" s="1"/>
  <c r="C13" i="4" a="1"/>
  <c r="C13" i="4" s="1"/>
  <c r="C14" i="4" a="1"/>
  <c r="C14" i="4" s="1"/>
  <c r="C15" i="4" a="1"/>
  <c r="C15" i="4" s="1"/>
  <c r="C16" i="4" a="1"/>
  <c r="C16" i="4" s="1"/>
  <c r="C17" i="4" a="1"/>
  <c r="C17" i="4" s="1"/>
  <c r="C18" i="4" a="1"/>
  <c r="C18" i="4" s="1"/>
  <c r="C19" i="4" a="1"/>
  <c r="C19" i="4" s="1"/>
  <c r="C20" i="4" a="1"/>
  <c r="C20" i="4" s="1"/>
  <c r="C21" i="4" a="1"/>
  <c r="C21" i="4" s="1"/>
  <c r="C22" i="4" a="1"/>
  <c r="C22" i="4" s="1"/>
  <c r="C23" i="4" a="1"/>
  <c r="C23" i="4" s="1"/>
  <c r="C24" i="4" a="1"/>
  <c r="C24" i="4" s="1"/>
  <c r="C25" i="4" a="1"/>
  <c r="C25" i="4" s="1"/>
  <c r="C26" i="4" a="1"/>
  <c r="C26" i="4" s="1"/>
  <c r="C27" i="4" a="1"/>
  <c r="C27" i="4"/>
  <c r="C28" i="4" a="1"/>
  <c r="C28" i="4" s="1"/>
  <c r="C29" i="4" a="1"/>
  <c r="C29" i="4" s="1"/>
  <c r="C30" i="4" a="1"/>
  <c r="C30" i="4" s="1"/>
  <c r="C31" i="4" a="1"/>
  <c r="C31" i="4" s="1"/>
  <c r="C32" i="4" a="1"/>
  <c r="C32" i="4" s="1"/>
  <c r="C33" i="4" a="1"/>
  <c r="C33" i="4" s="1"/>
  <c r="C34" i="4" a="1"/>
  <c r="C34" i="4" s="1"/>
  <c r="C35" i="4" a="1"/>
  <c r="C35" i="4"/>
  <c r="C36" i="4" a="1"/>
  <c r="C36" i="4" s="1"/>
  <c r="C37" i="4" a="1"/>
  <c r="C37" i="4" s="1"/>
  <c r="C38" i="4" a="1"/>
  <c r="C38" i="4" s="1"/>
  <c r="C39" i="4" a="1"/>
  <c r="C39" i="4" s="1"/>
  <c r="C40" i="4" a="1"/>
  <c r="C40" i="4" s="1"/>
  <c r="C41" i="4" a="1"/>
  <c r="C41" i="4" s="1"/>
  <c r="C42" i="4" a="1"/>
  <c r="C42" i="4" s="1"/>
  <c r="C43" i="4" a="1"/>
  <c r="C43" i="4" s="1"/>
  <c r="C44" i="4" a="1"/>
  <c r="C44" i="4" s="1"/>
  <c r="C45" i="4" a="1"/>
  <c r="C45" i="4" s="1"/>
  <c r="C46" i="4" a="1"/>
  <c r="C46" i="4" s="1"/>
  <c r="C47" i="4" a="1"/>
  <c r="C47" i="4" s="1"/>
  <c r="C48" i="4" a="1"/>
  <c r="C48" i="4" s="1"/>
  <c r="C49" i="4" a="1"/>
  <c r="C49" i="4" s="1"/>
  <c r="C50" i="4" a="1"/>
  <c r="C50" i="4" s="1"/>
  <c r="C51" i="4" a="1"/>
  <c r="C51" i="4" s="1"/>
  <c r="C52" i="4" a="1"/>
  <c r="C52" i="4" s="1"/>
  <c r="C53" i="4" a="1"/>
  <c r="C53" i="4" s="1"/>
  <c r="C54" i="4" a="1"/>
  <c r="C54" i="4" s="1"/>
  <c r="C55" i="4" a="1"/>
  <c r="C55" i="4" s="1"/>
  <c r="C56" i="4" a="1"/>
  <c r="C56" i="4" s="1"/>
  <c r="C57" i="4" a="1"/>
  <c r="C57" i="4" s="1"/>
  <c r="C58" i="4" a="1"/>
  <c r="C58" i="4" s="1"/>
  <c r="C59" i="4" a="1"/>
  <c r="C59" i="4" s="1"/>
  <c r="C60" i="4" a="1"/>
  <c r="C60" i="4" s="1"/>
  <c r="C61" i="4" a="1"/>
  <c r="C61" i="4" s="1"/>
  <c r="C62" i="4" a="1"/>
  <c r="C62" i="4" s="1"/>
  <c r="C63" i="4" a="1"/>
  <c r="C63" i="4" s="1"/>
  <c r="C64" i="4" a="1"/>
  <c r="C64" i="4" s="1"/>
  <c r="C65" i="4" a="1"/>
  <c r="C65" i="4" s="1"/>
  <c r="C66" i="4" a="1"/>
  <c r="C66" i="4" s="1"/>
  <c r="C67" i="4" a="1"/>
  <c r="C67" i="4" s="1"/>
  <c r="C68" i="4" a="1"/>
  <c r="C68" i="4" s="1"/>
  <c r="C69" i="4" a="1"/>
  <c r="C69" i="4" s="1"/>
  <c r="C70" i="4" a="1"/>
  <c r="C70" i="4" s="1"/>
  <c r="C71" i="4" a="1"/>
  <c r="C71" i="4" s="1"/>
  <c r="C72" i="4" a="1"/>
  <c r="C72" i="4" s="1"/>
  <c r="C73" i="4" a="1"/>
  <c r="C73" i="4" s="1"/>
  <c r="C74" i="4" a="1"/>
  <c r="C74" i="4" s="1"/>
  <c r="C75" i="4" a="1"/>
  <c r="C75" i="4" s="1"/>
  <c r="C76" i="4" a="1"/>
  <c r="C76" i="4" s="1"/>
  <c r="C77" i="4" a="1"/>
  <c r="C77" i="4" s="1"/>
  <c r="C78" i="4" a="1"/>
  <c r="C78" i="4" s="1"/>
  <c r="C79" i="4" a="1"/>
  <c r="C79" i="4" s="1"/>
  <c r="C80" i="4" a="1"/>
  <c r="C80" i="4" s="1"/>
  <c r="C81" i="4" a="1"/>
  <c r="C81" i="4" s="1"/>
  <c r="C82" i="4" a="1"/>
  <c r="C82" i="4" s="1"/>
  <c r="C83" i="4" a="1"/>
  <c r="C83" i="4" s="1"/>
  <c r="C84" i="4" a="1"/>
  <c r="C84" i="4" s="1"/>
  <c r="C85" i="4" a="1"/>
  <c r="C85" i="4" s="1"/>
  <c r="C86" i="4" a="1"/>
  <c r="C86" i="4" s="1"/>
  <c r="C87" i="4" a="1"/>
  <c r="C87" i="4" s="1"/>
  <c r="C88" i="4" a="1"/>
  <c r="C88" i="4" s="1"/>
  <c r="C89" i="4" a="1"/>
  <c r="C89" i="4" s="1"/>
  <c r="C90" i="4" a="1"/>
  <c r="C90" i="4" s="1"/>
  <c r="C91" i="4" a="1"/>
  <c r="C91" i="4" s="1"/>
  <c r="C92" i="4" a="1"/>
  <c r="C92" i="4" s="1"/>
  <c r="C93" i="4" a="1"/>
  <c r="C93" i="4" s="1"/>
  <c r="C94" i="4" a="1"/>
  <c r="C94" i="4" s="1"/>
  <c r="C95" i="4" a="1"/>
  <c r="C95" i="4" s="1"/>
  <c r="C96" i="4" a="1"/>
  <c r="C96" i="4" s="1"/>
  <c r="C97" i="4" a="1"/>
  <c r="C97" i="4" s="1"/>
  <c r="C98" i="4" a="1"/>
  <c r="C98" i="4" s="1"/>
  <c r="C99" i="4" a="1"/>
  <c r="C99" i="4" s="1"/>
  <c r="C100" i="4" a="1"/>
  <c r="C100" i="4" s="1"/>
  <c r="C101" i="4" a="1"/>
  <c r="C101" i="4" s="1"/>
  <c r="C102" i="4" a="1"/>
  <c r="C102" i="4" s="1"/>
  <c r="C103" i="4" a="1"/>
  <c r="C103" i="4" s="1"/>
  <c r="C104" i="4" a="1"/>
  <c r="C104" i="4" s="1"/>
  <c r="C105" i="4" a="1"/>
  <c r="C105" i="4" s="1"/>
  <c r="C106" i="4" a="1"/>
  <c r="C106" i="4" s="1"/>
  <c r="C107" i="4" a="1"/>
  <c r="C107" i="4" s="1"/>
  <c r="C108" i="4" a="1"/>
  <c r="C108" i="4" s="1"/>
  <c r="C109" i="4" a="1"/>
  <c r="C109" i="4" s="1"/>
  <c r="C110" i="4" a="1"/>
  <c r="C110" i="4" s="1"/>
  <c r="C111" i="4" a="1"/>
  <c r="C111" i="4" s="1"/>
  <c r="C112" i="4" a="1"/>
  <c r="C112" i="4" s="1"/>
  <c r="C113" i="4" a="1"/>
  <c r="C113" i="4" s="1"/>
  <c r="C114" i="4" a="1"/>
  <c r="C114" i="4" s="1"/>
  <c r="C115" i="4" a="1"/>
  <c r="C115" i="4" s="1"/>
  <c r="C116" i="4" a="1"/>
  <c r="C116" i="4" s="1"/>
  <c r="C117" i="4" a="1"/>
  <c r="C117" i="4" s="1"/>
  <c r="C118" i="4" a="1"/>
  <c r="C118" i="4" s="1"/>
  <c r="C119" i="4" a="1"/>
  <c r="C119" i="4" s="1"/>
  <c r="C120" i="4" a="1"/>
  <c r="C120" i="4" s="1"/>
  <c r="C121" i="4" a="1"/>
  <c r="C121" i="4" s="1"/>
  <c r="C122" i="4" a="1"/>
  <c r="C122" i="4" s="1"/>
  <c r="C123" i="4" a="1"/>
  <c r="C123" i="4" s="1"/>
  <c r="C124" i="4" a="1"/>
  <c r="C124" i="4" s="1"/>
  <c r="C125" i="4" a="1"/>
  <c r="C125" i="4" s="1"/>
  <c r="C126" i="4" a="1"/>
  <c r="C126" i="4" s="1"/>
  <c r="C127" i="4" a="1"/>
  <c r="C127" i="4" s="1"/>
  <c r="C128" i="4" a="1"/>
  <c r="C128" i="4" s="1"/>
  <c r="C129" i="4" a="1"/>
  <c r="C129" i="4" s="1"/>
  <c r="C130" i="4" a="1"/>
  <c r="C130" i="4" s="1"/>
  <c r="C131" i="4" a="1"/>
  <c r="C131" i="4" s="1"/>
  <c r="C132" i="4" a="1"/>
  <c r="C132" i="4" s="1"/>
  <c r="C133" i="4" a="1"/>
  <c r="C133" i="4" s="1"/>
  <c r="C134" i="4" a="1"/>
  <c r="C134" i="4" s="1"/>
  <c r="C135" i="4" a="1"/>
  <c r="C135" i="4" s="1"/>
  <c r="C136" i="4" a="1"/>
  <c r="C136" i="4" s="1"/>
  <c r="C137" i="4" a="1"/>
  <c r="C137" i="4" s="1"/>
  <c r="C138" i="4" a="1"/>
  <c r="C138" i="4" s="1"/>
  <c r="C139" i="4" a="1"/>
  <c r="C139" i="4" s="1"/>
  <c r="C140" i="4" a="1"/>
  <c r="C140" i="4" s="1"/>
  <c r="C141" i="4" a="1"/>
  <c r="C141" i="4" s="1"/>
  <c r="C142" i="4" a="1"/>
  <c r="C142" i="4" s="1"/>
  <c r="C143" i="4" a="1"/>
  <c r="C143" i="4" s="1"/>
  <c r="C144" i="4" a="1"/>
  <c r="C144" i="4" s="1"/>
  <c r="C145" i="4" a="1"/>
  <c r="C145" i="4" s="1"/>
  <c r="C146" i="4" a="1"/>
  <c r="C146" i="4" s="1"/>
  <c r="C147" i="4" a="1"/>
  <c r="C147" i="4" s="1"/>
  <c r="C148" i="4" a="1"/>
  <c r="C148" i="4" s="1"/>
  <c r="C149" i="4" a="1"/>
  <c r="C149" i="4" s="1"/>
  <c r="C150" i="4" a="1"/>
  <c r="C150" i="4" s="1"/>
  <c r="C151" i="4" a="1"/>
  <c r="C151" i="4" s="1"/>
  <c r="C152" i="4" a="1"/>
  <c r="C152" i="4" s="1"/>
  <c r="C153" i="4" a="1"/>
  <c r="C153" i="4" s="1"/>
  <c r="C154" i="4" a="1"/>
  <c r="C154" i="4" s="1"/>
  <c r="C155" i="4" a="1"/>
  <c r="C155" i="4" s="1"/>
  <c r="C156" i="4" a="1"/>
  <c r="C156" i="4" s="1"/>
  <c r="C157" i="4" a="1"/>
  <c r="C157" i="4" s="1"/>
  <c r="C158" i="4" a="1"/>
  <c r="C158" i="4" s="1"/>
  <c r="C159" i="4" a="1"/>
  <c r="C159" i="4" s="1"/>
  <c r="C160" i="4" a="1"/>
  <c r="C160" i="4" s="1"/>
  <c r="C161" i="4" a="1"/>
  <c r="C161" i="4" s="1"/>
  <c r="C162" i="4" a="1"/>
  <c r="C162" i="4" s="1"/>
  <c r="C163" i="4" a="1"/>
  <c r="C163" i="4" s="1"/>
  <c r="C164" i="4" a="1"/>
  <c r="C164" i="4" s="1"/>
  <c r="C165" i="4" a="1"/>
  <c r="C165" i="4" s="1"/>
  <c r="C166" i="4" a="1"/>
  <c r="C166" i="4" s="1"/>
  <c r="C167" i="4" a="1"/>
  <c r="C167" i="4" s="1"/>
  <c r="C168" i="4" a="1"/>
  <c r="C168" i="4" s="1"/>
  <c r="C169" i="4" a="1"/>
  <c r="C169" i="4" s="1"/>
  <c r="C170" i="4" a="1"/>
  <c r="C170" i="4" s="1"/>
  <c r="C171" i="4" a="1"/>
  <c r="C171" i="4" s="1"/>
  <c r="C172" i="4" a="1"/>
  <c r="C172" i="4" s="1"/>
  <c r="C173" i="4" a="1"/>
  <c r="C173" i="4" s="1"/>
  <c r="C174" i="4" a="1"/>
  <c r="C174" i="4" s="1"/>
  <c r="C175" i="4" a="1"/>
  <c r="C175" i="4" s="1"/>
  <c r="C176" i="4" a="1"/>
  <c r="C176" i="4" s="1"/>
  <c r="C177" i="4" a="1"/>
  <c r="C177" i="4" s="1"/>
  <c r="C178" i="4" a="1"/>
  <c r="C178" i="4" s="1"/>
  <c r="C179" i="4" a="1"/>
  <c r="C179" i="4" s="1"/>
  <c r="C180" i="4" a="1"/>
  <c r="C180" i="4" s="1"/>
  <c r="C181" i="4" a="1"/>
  <c r="C181" i="4" s="1"/>
  <c r="C182" i="4" a="1"/>
  <c r="C182" i="4" s="1"/>
  <c r="C183" i="4" a="1"/>
  <c r="C183" i="4" s="1"/>
  <c r="C184" i="4" a="1"/>
  <c r="C184" i="4" s="1"/>
  <c r="C185" i="4" a="1"/>
  <c r="C185" i="4" s="1"/>
  <c r="C186" i="4" a="1"/>
  <c r="C186" i="4" s="1"/>
  <c r="C187" i="4" a="1"/>
  <c r="C187" i="4" s="1"/>
  <c r="C188" i="4" a="1"/>
  <c r="C188" i="4" s="1"/>
  <c r="C189" i="4" a="1"/>
  <c r="C189" i="4" s="1"/>
  <c r="C190" i="4" a="1"/>
  <c r="C190" i="4" s="1"/>
  <c r="C191" i="4" a="1"/>
  <c r="C191" i="4" s="1"/>
  <c r="C192" i="4" a="1"/>
  <c r="C192" i="4" s="1"/>
  <c r="C193" i="4" a="1"/>
  <c r="C193" i="4" s="1"/>
  <c r="C194" i="4" a="1"/>
  <c r="C194" i="4" s="1"/>
  <c r="C195" i="4" a="1"/>
  <c r="C195" i="4" s="1"/>
  <c r="C196" i="4" a="1"/>
  <c r="C196" i="4" s="1"/>
  <c r="C197" i="4" a="1"/>
  <c r="C197" i="4" s="1"/>
  <c r="C198" i="4" a="1"/>
  <c r="C198" i="4" s="1"/>
  <c r="C199" i="4" a="1"/>
  <c r="C199" i="4" s="1"/>
  <c r="C200" i="4" a="1"/>
  <c r="C200" i="4" s="1"/>
  <c r="C201" i="4" a="1"/>
  <c r="C201" i="4" s="1"/>
  <c r="C202" i="4" a="1"/>
  <c r="C202" i="4" s="1"/>
  <c r="C203" i="4" a="1"/>
  <c r="C203" i="4" s="1"/>
  <c r="C204" i="4" a="1"/>
  <c r="C204" i="4" s="1"/>
  <c r="C205" i="4" a="1"/>
  <c r="C205" i="4" s="1"/>
  <c r="C206" i="4" a="1"/>
  <c r="C206" i="4" s="1"/>
  <c r="C207" i="4" a="1"/>
  <c r="C207" i="4" s="1"/>
  <c r="C208" i="4" a="1"/>
  <c r="C208" i="4" s="1"/>
  <c r="C209" i="4" a="1"/>
  <c r="C209" i="4" s="1"/>
  <c r="C210" i="4" a="1"/>
  <c r="C210" i="4" s="1"/>
  <c r="C211" i="4" a="1"/>
  <c r="C211" i="4" s="1"/>
  <c r="C212" i="4" a="1"/>
  <c r="C212" i="4" s="1"/>
  <c r="C213" i="4" a="1"/>
  <c r="C213" i="4" s="1"/>
  <c r="C214" i="4" a="1"/>
  <c r="C214" i="4" s="1"/>
  <c r="C215" i="4" a="1"/>
  <c r="C215" i="4" s="1"/>
  <c r="C216" i="4" a="1"/>
  <c r="C216" i="4" s="1"/>
  <c r="C217" i="4" a="1"/>
  <c r="C217" i="4" s="1"/>
  <c r="C218" i="4" a="1"/>
  <c r="C218" i="4" s="1"/>
  <c r="C219" i="4" a="1"/>
  <c r="C219" i="4" s="1"/>
  <c r="C220" i="4" a="1"/>
  <c r="C220" i="4" s="1"/>
  <c r="C221" i="4" a="1"/>
  <c r="C221" i="4" s="1"/>
  <c r="C222" i="4" a="1"/>
  <c r="C222" i="4" s="1"/>
  <c r="C223" i="4" a="1"/>
  <c r="C223" i="4" s="1"/>
  <c r="C224" i="4" a="1"/>
  <c r="C224" i="4" s="1"/>
  <c r="C225" i="4" a="1"/>
  <c r="C225" i="4" s="1"/>
  <c r="C226" i="4" a="1"/>
  <c r="C226" i="4" s="1"/>
  <c r="C227" i="4" a="1"/>
  <c r="C227" i="4" s="1"/>
  <c r="C228" i="4" a="1"/>
  <c r="C228" i="4" s="1"/>
  <c r="C229" i="4" a="1"/>
  <c r="C229" i="4" s="1"/>
  <c r="C230" i="4" a="1"/>
  <c r="C230" i="4" s="1"/>
  <c r="C231" i="4" a="1"/>
  <c r="C231" i="4" s="1"/>
  <c r="C232" i="4" a="1"/>
  <c r="C232" i="4" s="1"/>
  <c r="C233" i="4" a="1"/>
  <c r="C233" i="4" s="1"/>
  <c r="C234" i="4" a="1"/>
  <c r="C234" i="4" s="1"/>
  <c r="C235" i="4" a="1"/>
  <c r="C235" i="4" s="1"/>
  <c r="C236" i="4" a="1"/>
  <c r="C236" i="4" s="1"/>
  <c r="C237" i="4" a="1"/>
  <c r="C237" i="4" s="1"/>
  <c r="C238" i="4" a="1"/>
  <c r="C238" i="4" s="1"/>
  <c r="C239" i="4" a="1"/>
  <c r="C239" i="4" s="1"/>
  <c r="C240" i="4" a="1"/>
  <c r="C240" i="4" s="1"/>
  <c r="C241" i="4" a="1"/>
  <c r="C241" i="4" s="1"/>
  <c r="C242" i="4" a="1"/>
  <c r="C242" i="4" s="1"/>
  <c r="C243" i="4" a="1"/>
  <c r="C243" i="4" s="1"/>
  <c r="C244" i="4" a="1"/>
  <c r="C244" i="4" s="1"/>
  <c r="C245" i="4" a="1"/>
  <c r="C245" i="4" s="1"/>
  <c r="C246" i="4" a="1"/>
  <c r="C246" i="4" s="1"/>
  <c r="C247" i="4" a="1"/>
  <c r="C247" i="4" s="1"/>
  <c r="C248" i="4" a="1"/>
  <c r="C248" i="4" s="1"/>
  <c r="C249" i="4" a="1"/>
  <c r="C249" i="4" s="1"/>
  <c r="C250" i="4" a="1"/>
  <c r="C250" i="4" s="1"/>
  <c r="C251" i="4" a="1"/>
  <c r="C251" i="4" s="1"/>
  <c r="C252" i="4" a="1"/>
  <c r="C252" i="4" s="1"/>
  <c r="C253" i="4" a="1"/>
  <c r="C253" i="4" s="1"/>
  <c r="C254" i="4" a="1"/>
  <c r="C254" i="4" s="1"/>
  <c r="C255" i="4" a="1"/>
  <c r="C255" i="4" s="1"/>
  <c r="C256" i="4" a="1"/>
  <c r="C256" i="4" s="1"/>
  <c r="C257" i="4" a="1"/>
  <c r="C257" i="4" s="1"/>
  <c r="C258" i="4" a="1"/>
  <c r="C258" i="4" s="1"/>
  <c r="C259" i="4" a="1"/>
  <c r="C259" i="4" s="1"/>
  <c r="C260" i="4" a="1"/>
  <c r="C260" i="4" s="1"/>
  <c r="C261" i="4" a="1"/>
  <c r="C261" i="4" s="1"/>
  <c r="C262" i="4" a="1"/>
  <c r="C262" i="4" s="1"/>
  <c r="C263" i="4" a="1"/>
  <c r="C263" i="4" s="1"/>
  <c r="C264" i="4" a="1"/>
  <c r="C264" i="4" s="1"/>
  <c r="C265" i="4" a="1"/>
  <c r="C265" i="4" s="1"/>
  <c r="C266" i="4" a="1"/>
  <c r="C266" i="4" s="1"/>
  <c r="C267" i="4" a="1"/>
  <c r="C267" i="4" s="1"/>
  <c r="C268" i="4" a="1"/>
  <c r="C268" i="4" s="1"/>
  <c r="C269" i="4" a="1"/>
  <c r="C269" i="4" s="1"/>
  <c r="C270" i="4" a="1"/>
  <c r="C270" i="4" s="1"/>
  <c r="C271" i="4" a="1"/>
  <c r="C271" i="4" s="1"/>
  <c r="C272" i="4" a="1"/>
  <c r="C272" i="4" s="1"/>
  <c r="C273" i="4" a="1"/>
  <c r="C273" i="4" s="1"/>
  <c r="C274" i="4" a="1"/>
  <c r="C274" i="4" s="1"/>
  <c r="C275" i="4" a="1"/>
  <c r="C275" i="4" s="1"/>
  <c r="C276" i="4" a="1"/>
  <c r="C276" i="4" s="1"/>
  <c r="C277" i="4" a="1"/>
  <c r="C277" i="4" s="1"/>
  <c r="C278" i="4" a="1"/>
  <c r="C278" i="4" s="1"/>
  <c r="C279" i="4" a="1"/>
  <c r="C279" i="4" s="1"/>
  <c r="C280" i="4" a="1"/>
  <c r="C280" i="4" s="1"/>
  <c r="C281" i="4" a="1"/>
  <c r="C281" i="4" s="1"/>
  <c r="C282" i="4" a="1"/>
  <c r="C282" i="4" s="1"/>
  <c r="C283" i="4" a="1"/>
  <c r="C283" i="4" s="1"/>
  <c r="C284" i="4" a="1"/>
  <c r="C284" i="4" s="1"/>
  <c r="C285" i="4" a="1"/>
  <c r="C285" i="4" s="1"/>
  <c r="C286" i="4" a="1"/>
  <c r="C286" i="4" s="1"/>
  <c r="C287" i="4" a="1"/>
  <c r="C287" i="4" s="1"/>
  <c r="C288" i="4" a="1"/>
  <c r="C288" i="4" s="1"/>
  <c r="C289" i="4" a="1"/>
  <c r="C289" i="4" s="1"/>
  <c r="C290" i="4" a="1"/>
  <c r="C290" i="4" s="1"/>
  <c r="C291" i="4" a="1"/>
  <c r="C291" i="4" s="1"/>
  <c r="C292" i="4" a="1"/>
  <c r="C292" i="4" s="1"/>
  <c r="C293" i="4" a="1"/>
  <c r="C293" i="4" s="1"/>
  <c r="C294" i="4" a="1"/>
  <c r="C294" i="4" s="1"/>
  <c r="C295" i="4" a="1"/>
  <c r="C295" i="4" s="1"/>
  <c r="C296" i="4" a="1"/>
  <c r="C296" i="4" s="1"/>
  <c r="C297" i="4" a="1"/>
  <c r="C297" i="4" s="1"/>
  <c r="C298" i="4" a="1"/>
  <c r="C298" i="4" s="1"/>
  <c r="C299" i="4" a="1"/>
  <c r="C299" i="4" s="1"/>
  <c r="C300" i="4" a="1"/>
  <c r="C300" i="4" s="1"/>
  <c r="C301" i="4" a="1"/>
  <c r="C301" i="4" s="1"/>
  <c r="C302" i="4" a="1"/>
  <c r="C302" i="4" s="1"/>
  <c r="C303" i="4" a="1"/>
  <c r="C303" i="4" s="1"/>
  <c r="C304" i="4" a="1"/>
  <c r="C304" i="4" s="1"/>
  <c r="C305" i="4" a="1"/>
  <c r="C305" i="4" s="1"/>
  <c r="C306" i="4" a="1"/>
  <c r="C306" i="4" s="1"/>
  <c r="C307" i="4" a="1"/>
  <c r="C307" i="4" s="1"/>
  <c r="C308" i="4" a="1"/>
  <c r="C308" i="4" s="1"/>
  <c r="C309" i="4" a="1"/>
  <c r="C309" i="4" s="1"/>
  <c r="C310" i="4" a="1"/>
  <c r="C310" i="4" s="1"/>
  <c r="C311" i="4" a="1"/>
  <c r="C311" i="4" s="1"/>
  <c r="C312" i="4" a="1"/>
  <c r="C312" i="4" s="1"/>
  <c r="C313" i="4" a="1"/>
  <c r="C313" i="4" s="1"/>
  <c r="C314" i="4" a="1"/>
  <c r="C314" i="4" s="1"/>
  <c r="C315" i="4" a="1"/>
  <c r="C315" i="4" s="1"/>
  <c r="C316" i="4" a="1"/>
  <c r="C316" i="4" s="1"/>
  <c r="C317" i="4" a="1"/>
  <c r="C317" i="4" s="1"/>
  <c r="C318" i="4" a="1"/>
  <c r="C318" i="4" s="1"/>
  <c r="C319" i="4" a="1"/>
  <c r="C319" i="4" s="1"/>
  <c r="C320" i="4" a="1"/>
  <c r="C320" i="4" s="1"/>
  <c r="C321" i="4" a="1"/>
  <c r="C321" i="4" s="1"/>
  <c r="C322" i="4" a="1"/>
  <c r="C322" i="4" s="1"/>
  <c r="C336" i="6" a="1"/>
  <c r="C336" i="6" s="1"/>
  <c r="C335" i="6" a="1"/>
  <c r="C335" i="6" s="1"/>
  <c r="C334" i="6" a="1"/>
  <c r="C334" i="6" s="1"/>
  <c r="C333" i="6" a="1"/>
  <c r="C333" i="6" s="1"/>
  <c r="C332" i="6" a="1"/>
  <c r="C332" i="6" s="1"/>
  <c r="C331" i="6" a="1"/>
  <c r="C331" i="6" s="1"/>
  <c r="C330" i="6" a="1"/>
  <c r="C330" i="6" s="1"/>
  <c r="C329" i="6" a="1"/>
  <c r="C329" i="6" s="1"/>
  <c r="C328" i="6" a="1"/>
  <c r="C328" i="6" s="1"/>
  <c r="C327" i="6" a="1"/>
  <c r="C327" i="6" s="1"/>
  <c r="C326" i="6" a="1"/>
  <c r="C326" i="6" s="1"/>
  <c r="C325" i="6" a="1"/>
  <c r="C325" i="6" s="1"/>
  <c r="C324" i="6" a="1"/>
  <c r="C324" i="6" s="1"/>
  <c r="C323" i="6" a="1"/>
  <c r="C323" i="6" s="1"/>
  <c r="C322" i="6" a="1"/>
  <c r="C322" i="6" s="1"/>
  <c r="C321" i="6" a="1"/>
  <c r="C321" i="6" s="1"/>
  <c r="C320" i="6" a="1"/>
  <c r="C320" i="6" s="1"/>
  <c r="C319" i="6" a="1"/>
  <c r="C319" i="6" s="1"/>
  <c r="C318" i="6" a="1"/>
  <c r="C318" i="6" s="1"/>
  <c r="C317" i="6" a="1"/>
  <c r="C317" i="6" s="1"/>
  <c r="C316" i="6" a="1"/>
  <c r="C316" i="6" s="1"/>
  <c r="C315" i="6" a="1"/>
  <c r="C315" i="6" s="1"/>
  <c r="C314" i="6" a="1"/>
  <c r="C314" i="6" s="1"/>
  <c r="C313" i="6" a="1"/>
  <c r="C313" i="6" s="1"/>
  <c r="C312" i="6" a="1"/>
  <c r="C312" i="6" s="1"/>
  <c r="C311" i="6" a="1"/>
  <c r="C311" i="6" s="1"/>
  <c r="C310" i="6" a="1"/>
  <c r="C310" i="6" s="1"/>
  <c r="C309" i="6" a="1"/>
  <c r="C309" i="6" s="1"/>
  <c r="C308" i="6" a="1"/>
  <c r="C308" i="6" s="1"/>
  <c r="C307" i="6" a="1"/>
  <c r="C307" i="6" s="1"/>
  <c r="C306" i="6" a="1"/>
  <c r="C306" i="6" s="1"/>
  <c r="C305" i="6" a="1"/>
  <c r="C305" i="6" s="1"/>
  <c r="C304" i="6" a="1"/>
  <c r="C304" i="6" s="1"/>
  <c r="C303" i="6" a="1"/>
  <c r="C303" i="6" s="1"/>
  <c r="C302" i="6" a="1"/>
  <c r="C302" i="6" s="1"/>
  <c r="C301" i="6" a="1"/>
  <c r="C301" i="6" s="1"/>
  <c r="C300" i="6" a="1"/>
  <c r="C300" i="6" s="1"/>
  <c r="C299" i="6" a="1"/>
  <c r="C299" i="6" s="1"/>
  <c r="C298" i="6" a="1"/>
  <c r="C298" i="6" s="1"/>
  <c r="C297" i="6" a="1"/>
  <c r="C297" i="6" s="1"/>
  <c r="C296" i="6" a="1"/>
  <c r="C296" i="6" s="1"/>
  <c r="C295" i="6" a="1"/>
  <c r="C295" i="6" s="1"/>
  <c r="C294" i="6" a="1"/>
  <c r="C294" i="6" s="1"/>
  <c r="C293" i="6" a="1"/>
  <c r="C293" i="6" s="1"/>
  <c r="C292" i="6" a="1"/>
  <c r="C292" i="6" s="1"/>
  <c r="C291" i="6" a="1"/>
  <c r="C291" i="6" s="1"/>
  <c r="C290" i="6" a="1"/>
  <c r="C290" i="6" s="1"/>
  <c r="C289" i="6" a="1"/>
  <c r="C289" i="6" s="1"/>
  <c r="C288" i="6" a="1"/>
  <c r="C288" i="6" s="1"/>
  <c r="C287" i="6" a="1"/>
  <c r="C287" i="6" s="1"/>
  <c r="C286" i="6" a="1"/>
  <c r="C286" i="6" s="1"/>
  <c r="C285" i="6" a="1"/>
  <c r="C285" i="6" s="1"/>
  <c r="C284" i="6" a="1"/>
  <c r="C284" i="6" s="1"/>
  <c r="C283" i="6" a="1"/>
  <c r="C283" i="6" s="1"/>
  <c r="C282" i="6" a="1"/>
  <c r="C282" i="6" s="1"/>
  <c r="C281" i="6" a="1"/>
  <c r="C281" i="6" s="1"/>
  <c r="C280" i="6" a="1"/>
  <c r="C280" i="6" s="1"/>
  <c r="C279" i="6" a="1"/>
  <c r="C279" i="6" s="1"/>
  <c r="C278" i="6" a="1"/>
  <c r="C278" i="6" s="1"/>
  <c r="C277" i="6" a="1"/>
  <c r="C277" i="6" s="1"/>
  <c r="C276" i="6" a="1"/>
  <c r="C276" i="6" s="1"/>
  <c r="C275" i="6" a="1"/>
  <c r="C275" i="6" s="1"/>
  <c r="C274" i="6" a="1"/>
  <c r="C274" i="6" s="1"/>
  <c r="C273" i="6" a="1"/>
  <c r="C273" i="6" s="1"/>
  <c r="C272" i="6" a="1"/>
  <c r="C272" i="6" s="1"/>
  <c r="C271" i="6" a="1"/>
  <c r="C271" i="6" s="1"/>
  <c r="C270" i="6" a="1"/>
  <c r="C270" i="6" s="1"/>
  <c r="C269" i="6" a="1"/>
  <c r="C269" i="6" s="1"/>
  <c r="C268" i="6" a="1"/>
  <c r="C268" i="6" s="1"/>
  <c r="C267" i="6" a="1"/>
  <c r="C267" i="6" s="1"/>
  <c r="C266" i="6" a="1"/>
  <c r="C266" i="6" s="1"/>
  <c r="C265" i="6" a="1"/>
  <c r="C265" i="6" s="1"/>
  <c r="C264" i="6" a="1"/>
  <c r="C264" i="6" s="1"/>
  <c r="C263" i="6" a="1"/>
  <c r="C263" i="6" s="1"/>
  <c r="C262" i="6" a="1"/>
  <c r="C262" i="6" s="1"/>
  <c r="C261" i="6" a="1"/>
  <c r="C261" i="6" s="1"/>
  <c r="C260" i="6" a="1"/>
  <c r="C260" i="6" s="1"/>
  <c r="C259" i="6" a="1"/>
  <c r="C259" i="6" s="1"/>
  <c r="C258" i="6" a="1"/>
  <c r="C258" i="6" s="1"/>
  <c r="C257" i="6" a="1"/>
  <c r="C257" i="6" s="1"/>
  <c r="C256" i="6" a="1"/>
  <c r="C256" i="6" s="1"/>
  <c r="C255" i="6" a="1"/>
  <c r="C255" i="6" s="1"/>
  <c r="C254" i="6" a="1"/>
  <c r="C254" i="6" s="1"/>
  <c r="C253" i="6" a="1"/>
  <c r="C253" i="6" s="1"/>
  <c r="C252" i="6" a="1"/>
  <c r="C252" i="6" s="1"/>
  <c r="C251" i="6" a="1"/>
  <c r="C251" i="6" s="1"/>
  <c r="C250" i="6" a="1"/>
  <c r="C250" i="6" s="1"/>
  <c r="C249" i="6" a="1"/>
  <c r="C249" i="6" s="1"/>
  <c r="C248" i="6" a="1"/>
  <c r="C248" i="6" s="1"/>
  <c r="C247" i="6" a="1"/>
  <c r="C247" i="6" s="1"/>
  <c r="C246" i="6" a="1"/>
  <c r="C246" i="6" s="1"/>
  <c r="C245" i="6" a="1"/>
  <c r="C245" i="6" s="1"/>
  <c r="C244" i="6" a="1"/>
  <c r="C244" i="6" s="1"/>
  <c r="C243" i="6" a="1"/>
  <c r="C243" i="6" s="1"/>
  <c r="C242" i="6" a="1"/>
  <c r="C242" i="6" s="1"/>
  <c r="C241" i="6" a="1"/>
  <c r="C241" i="6" s="1"/>
  <c r="C240" i="6" a="1"/>
  <c r="C240" i="6" s="1"/>
  <c r="C239" i="6" a="1"/>
  <c r="C239" i="6" s="1"/>
  <c r="C238" i="6" a="1"/>
  <c r="C238" i="6" s="1"/>
  <c r="C237" i="6" a="1"/>
  <c r="C237" i="6" s="1"/>
  <c r="C236" i="6" a="1"/>
  <c r="C236" i="6" s="1"/>
  <c r="C235" i="6" a="1"/>
  <c r="C235" i="6" s="1"/>
  <c r="C234" i="6" a="1"/>
  <c r="C234" i="6" s="1"/>
  <c r="C233" i="6" a="1"/>
  <c r="C233" i="6" s="1"/>
  <c r="C232" i="6" a="1"/>
  <c r="C232" i="6" s="1"/>
  <c r="C231" i="6" a="1"/>
  <c r="C231" i="6" s="1"/>
  <c r="C230" i="6" a="1"/>
  <c r="C230" i="6" s="1"/>
  <c r="C229" i="6" a="1"/>
  <c r="C229" i="6" s="1"/>
  <c r="C228" i="6" a="1"/>
  <c r="C228" i="6" s="1"/>
  <c r="C227" i="6" a="1"/>
  <c r="C227" i="6" s="1"/>
  <c r="C226" i="6" a="1"/>
  <c r="C226" i="6" s="1"/>
  <c r="C225" i="6" a="1"/>
  <c r="C225" i="6" s="1"/>
  <c r="C224" i="6" a="1"/>
  <c r="C224" i="6" s="1"/>
  <c r="C223" i="6" a="1"/>
  <c r="C223" i="6" s="1"/>
  <c r="C222" i="6" a="1"/>
  <c r="C222" i="6" s="1"/>
  <c r="C221" i="6" a="1"/>
  <c r="C221" i="6" s="1"/>
  <c r="C220" i="6" a="1"/>
  <c r="C220" i="6" s="1"/>
  <c r="C219" i="6" a="1"/>
  <c r="C219" i="6" s="1"/>
  <c r="C218" i="6" a="1"/>
  <c r="C218" i="6" s="1"/>
  <c r="C217" i="6" a="1"/>
  <c r="C217" i="6" s="1"/>
  <c r="C216" i="6" a="1"/>
  <c r="C216" i="6" s="1"/>
  <c r="C215" i="6" a="1"/>
  <c r="C215" i="6" s="1"/>
  <c r="C214" i="6" a="1"/>
  <c r="C214" i="6" s="1"/>
  <c r="C213" i="6" a="1"/>
  <c r="C213" i="6" s="1"/>
  <c r="C212" i="6" a="1"/>
  <c r="C212" i="6" s="1"/>
  <c r="C211" i="6" a="1"/>
  <c r="C211" i="6" s="1"/>
  <c r="C210" i="6" a="1"/>
  <c r="C210" i="6" s="1"/>
  <c r="C209" i="6" a="1"/>
  <c r="C209" i="6" s="1"/>
  <c r="C208" i="6" a="1"/>
  <c r="C208" i="6" s="1"/>
  <c r="C207" i="6" a="1"/>
  <c r="C207" i="6" s="1"/>
  <c r="C206" i="6" a="1"/>
  <c r="C206" i="6" s="1"/>
  <c r="C205" i="6" a="1"/>
  <c r="C205" i="6" s="1"/>
  <c r="C204" i="6" a="1"/>
  <c r="C204" i="6" s="1"/>
  <c r="C203" i="6" a="1"/>
  <c r="C203" i="6" s="1"/>
  <c r="C202" i="6" a="1"/>
  <c r="C202" i="6" s="1"/>
  <c r="C201" i="6" a="1"/>
  <c r="C201" i="6" s="1"/>
  <c r="C200" i="6" a="1"/>
  <c r="C200" i="6" s="1"/>
  <c r="C199" i="6" a="1"/>
  <c r="C199" i="6" s="1"/>
  <c r="C198" i="6" a="1"/>
  <c r="C198" i="6" s="1"/>
  <c r="C197" i="6" a="1"/>
  <c r="C197" i="6" s="1"/>
  <c r="C196" i="6" a="1"/>
  <c r="C196" i="6" s="1"/>
  <c r="C195" i="6" a="1"/>
  <c r="C195" i="6" s="1"/>
  <c r="C194" i="6" a="1"/>
  <c r="C194" i="6" s="1"/>
  <c r="C193" i="6" a="1"/>
  <c r="C193" i="6" s="1"/>
  <c r="C192" i="6" a="1"/>
  <c r="C192" i="6" s="1"/>
  <c r="C191" i="6" a="1"/>
  <c r="C191" i="6" s="1"/>
  <c r="C190" i="6" a="1"/>
  <c r="C190" i="6" s="1"/>
  <c r="C189" i="6" a="1"/>
  <c r="C189" i="6" s="1"/>
  <c r="C188" i="6" a="1"/>
  <c r="C188" i="6" s="1"/>
  <c r="C187" i="6" a="1"/>
  <c r="C187" i="6" s="1"/>
  <c r="C186" i="6" a="1"/>
  <c r="C186" i="6" s="1"/>
  <c r="C185" i="6" a="1"/>
  <c r="C185" i="6" s="1"/>
  <c r="C184" i="6" a="1"/>
  <c r="C184" i="6" s="1"/>
  <c r="C183" i="6" a="1"/>
  <c r="C183" i="6" s="1"/>
  <c r="C182" i="6" a="1"/>
  <c r="C182" i="6" s="1"/>
  <c r="C181" i="6" a="1"/>
  <c r="C181" i="6" s="1"/>
  <c r="C180" i="6" a="1"/>
  <c r="C180" i="6" s="1"/>
  <c r="C179" i="6" a="1"/>
  <c r="C179" i="6" s="1"/>
  <c r="C178" i="6" a="1"/>
  <c r="C178" i="6" s="1"/>
  <c r="C177" i="6" a="1"/>
  <c r="C177" i="6" s="1"/>
  <c r="C176" i="6" a="1"/>
  <c r="C176" i="6" s="1"/>
  <c r="C175" i="6" a="1"/>
  <c r="C175" i="6" s="1"/>
  <c r="C174" i="6" a="1"/>
  <c r="C174" i="6" s="1"/>
  <c r="C173" i="6" a="1"/>
  <c r="C173" i="6" s="1"/>
  <c r="C172" i="6" a="1"/>
  <c r="C172" i="6" s="1"/>
  <c r="C171" i="6" a="1"/>
  <c r="C171" i="6" s="1"/>
  <c r="C170" i="6" a="1"/>
  <c r="C170" i="6" s="1"/>
  <c r="C169" i="6" a="1"/>
  <c r="C169" i="6" s="1"/>
  <c r="C168" i="6" a="1"/>
  <c r="C168" i="6" s="1"/>
  <c r="C167" i="6" a="1"/>
  <c r="C167" i="6" s="1"/>
  <c r="C166" i="6" a="1"/>
  <c r="C166" i="6" s="1"/>
  <c r="C165" i="6" a="1"/>
  <c r="C165" i="6" s="1"/>
  <c r="C164" i="6" a="1"/>
  <c r="C164" i="6" s="1"/>
  <c r="C163" i="6" a="1"/>
  <c r="C163" i="6" s="1"/>
  <c r="C162" i="6" a="1"/>
  <c r="C162" i="6" s="1"/>
  <c r="C161" i="6" a="1"/>
  <c r="C161" i="6" s="1"/>
  <c r="C160" i="6" a="1"/>
  <c r="C160" i="6" s="1"/>
  <c r="C159" i="6" a="1"/>
  <c r="C159" i="6" s="1"/>
  <c r="C158" i="6" a="1"/>
  <c r="C158" i="6" s="1"/>
  <c r="C157" i="6" a="1"/>
  <c r="C157" i="6" s="1"/>
  <c r="C156" i="6" a="1"/>
  <c r="C156" i="6" s="1"/>
  <c r="C155" i="6" a="1"/>
  <c r="C155" i="6" s="1"/>
  <c r="C154" i="6" a="1"/>
  <c r="C154" i="6" s="1"/>
  <c r="C153" i="6" a="1"/>
  <c r="C153" i="6" s="1"/>
  <c r="C152" i="6" a="1"/>
  <c r="C152" i="6" s="1"/>
  <c r="C151" i="6" a="1"/>
  <c r="C151" i="6" s="1"/>
  <c r="C150" i="6" a="1"/>
  <c r="C150" i="6" s="1"/>
  <c r="C149" i="6" a="1"/>
  <c r="C149" i="6" s="1"/>
  <c r="C148" i="6" a="1"/>
  <c r="C148" i="6" s="1"/>
  <c r="C147" i="6" a="1"/>
  <c r="C147" i="6" s="1"/>
  <c r="C146" i="6" a="1"/>
  <c r="C146" i="6" s="1"/>
  <c r="C145" i="6" a="1"/>
  <c r="C145" i="6" s="1"/>
  <c r="C144" i="6" a="1"/>
  <c r="C144" i="6" s="1"/>
  <c r="C143" i="6" a="1"/>
  <c r="C143" i="6" s="1"/>
  <c r="C142" i="6" a="1"/>
  <c r="C142" i="6" s="1"/>
  <c r="C141" i="6" a="1"/>
  <c r="C141" i="6" s="1"/>
  <c r="C140" i="6" a="1"/>
  <c r="C140" i="6" s="1"/>
  <c r="C139" i="6" a="1"/>
  <c r="C139" i="6" s="1"/>
  <c r="C138" i="6" a="1"/>
  <c r="C138" i="6" s="1"/>
  <c r="C137" i="6" a="1"/>
  <c r="C137" i="6" s="1"/>
  <c r="C136" i="6" a="1"/>
  <c r="C136" i="6" s="1"/>
  <c r="C135" i="6" a="1"/>
  <c r="C135" i="6" s="1"/>
  <c r="C134" i="6" a="1"/>
  <c r="C134" i="6" s="1"/>
  <c r="C133" i="6" a="1"/>
  <c r="C133" i="6" s="1"/>
  <c r="C132" i="6" a="1"/>
  <c r="C132" i="6" s="1"/>
  <c r="C131" i="6" a="1"/>
  <c r="C131" i="6" s="1"/>
  <c r="C130" i="6" a="1"/>
  <c r="C130" i="6" s="1"/>
  <c r="C129" i="6" a="1"/>
  <c r="C129" i="6" s="1"/>
  <c r="C128" i="6" a="1"/>
  <c r="C128" i="6" s="1"/>
  <c r="C127" i="6" a="1"/>
  <c r="C127" i="6" s="1"/>
  <c r="C126" i="6" a="1"/>
  <c r="C126" i="6" s="1"/>
  <c r="C125" i="6" a="1"/>
  <c r="C125" i="6" s="1"/>
  <c r="C124" i="6" a="1"/>
  <c r="C124" i="6" s="1"/>
  <c r="C123" i="6" a="1"/>
  <c r="C123" i="6" s="1"/>
  <c r="C122" i="6" a="1"/>
  <c r="C122" i="6" s="1"/>
  <c r="C121" i="6" a="1"/>
  <c r="C121" i="6" s="1"/>
  <c r="C120" i="6" a="1"/>
  <c r="C120" i="6" s="1"/>
  <c r="C119" i="6" a="1"/>
  <c r="C119" i="6" s="1"/>
  <c r="C118" i="6" a="1"/>
  <c r="C118" i="6" s="1"/>
  <c r="C117" i="6" a="1"/>
  <c r="C117" i="6" s="1"/>
  <c r="C116" i="6" a="1"/>
  <c r="C116" i="6" s="1"/>
  <c r="C115" i="6" a="1"/>
  <c r="C115" i="6" s="1"/>
  <c r="C114" i="6" a="1"/>
  <c r="C114" i="6" s="1"/>
  <c r="C113" i="6" a="1"/>
  <c r="C113" i="6" s="1"/>
  <c r="C112" i="6" a="1"/>
  <c r="C112" i="6" s="1"/>
  <c r="C111" i="6" a="1"/>
  <c r="C111" i="6" s="1"/>
  <c r="C110" i="6" a="1"/>
  <c r="C110" i="6" s="1"/>
  <c r="C109" i="6" a="1"/>
  <c r="C109" i="6" s="1"/>
  <c r="C108" i="6" a="1"/>
  <c r="C108" i="6" s="1"/>
  <c r="C107" i="6" a="1"/>
  <c r="C107" i="6" s="1"/>
  <c r="C106" i="6" a="1"/>
  <c r="C106" i="6" s="1"/>
  <c r="C105" i="6" a="1"/>
  <c r="C105" i="6" s="1"/>
  <c r="C104" i="6" a="1"/>
  <c r="C104" i="6" s="1"/>
  <c r="C103" i="6" a="1"/>
  <c r="C103" i="6" s="1"/>
  <c r="C102" i="6" a="1"/>
  <c r="C102" i="6" s="1"/>
  <c r="C101" i="6" a="1"/>
  <c r="C101" i="6" s="1"/>
  <c r="C100" i="6" a="1"/>
  <c r="C100" i="6" s="1"/>
  <c r="C99" i="6" a="1"/>
  <c r="C99" i="6" s="1"/>
  <c r="C98" i="6" a="1"/>
  <c r="C98" i="6" s="1"/>
  <c r="C97" i="6" a="1"/>
  <c r="C97" i="6" s="1"/>
  <c r="C96" i="6" a="1"/>
  <c r="C96" i="6" s="1"/>
  <c r="C95" i="6" a="1"/>
  <c r="C95" i="6" s="1"/>
  <c r="C94" i="6" a="1"/>
  <c r="C94" i="6" s="1"/>
  <c r="C93" i="6" a="1"/>
  <c r="C93" i="6" s="1"/>
  <c r="C92" i="6" a="1"/>
  <c r="C92" i="6" s="1"/>
  <c r="C91" i="6" a="1"/>
  <c r="C91" i="6" s="1"/>
  <c r="C90" i="6" a="1"/>
  <c r="C90" i="6" s="1"/>
  <c r="C89" i="6" a="1"/>
  <c r="C89" i="6" s="1"/>
  <c r="C88" i="6" a="1"/>
  <c r="C88" i="6" s="1"/>
  <c r="C87" i="6" a="1"/>
  <c r="C87" i="6" s="1"/>
  <c r="C86" i="6" a="1"/>
  <c r="C86" i="6" s="1"/>
  <c r="C85" i="6" a="1"/>
  <c r="C85" i="6" s="1"/>
  <c r="C84" i="6" a="1"/>
  <c r="C84" i="6" s="1"/>
  <c r="C83" i="6" a="1"/>
  <c r="C83" i="6" s="1"/>
  <c r="C82" i="6" a="1"/>
  <c r="C82" i="6" s="1"/>
  <c r="C81" i="6" a="1"/>
  <c r="C81" i="6" s="1"/>
  <c r="C80" i="6" a="1"/>
  <c r="C80" i="6" s="1"/>
  <c r="C79" i="6" a="1"/>
  <c r="C79" i="6" s="1"/>
  <c r="C78" i="6" a="1"/>
  <c r="C78" i="6" s="1"/>
  <c r="C77" i="6" a="1"/>
  <c r="C77" i="6" s="1"/>
  <c r="C76" i="6" a="1"/>
  <c r="C76" i="6" s="1"/>
  <c r="C75" i="6" a="1"/>
  <c r="C75" i="6" s="1"/>
  <c r="C74" i="6" a="1"/>
  <c r="C74" i="6" s="1"/>
  <c r="C73" i="6" a="1"/>
  <c r="C73" i="6" s="1"/>
  <c r="C72" i="6" a="1"/>
  <c r="C72" i="6" s="1"/>
  <c r="C71" i="6" a="1"/>
  <c r="C71" i="6" s="1"/>
  <c r="C70" i="6" a="1"/>
  <c r="C70" i="6" s="1"/>
  <c r="C69" i="6" a="1"/>
  <c r="C69" i="6" s="1"/>
  <c r="C68" i="6" a="1"/>
  <c r="C68" i="6" s="1"/>
  <c r="C67" i="6" a="1"/>
  <c r="C67" i="6" s="1"/>
  <c r="C66" i="6" a="1"/>
  <c r="C66" i="6" s="1"/>
  <c r="C65" i="6" a="1"/>
  <c r="C65" i="6" s="1"/>
  <c r="C64" i="6" a="1"/>
  <c r="C64" i="6" s="1"/>
  <c r="C63" i="6" a="1"/>
  <c r="C63" i="6" s="1"/>
  <c r="C62" i="6" a="1"/>
  <c r="C62" i="6" s="1"/>
  <c r="C61" i="6" a="1"/>
  <c r="C61" i="6" s="1"/>
  <c r="C60" i="6" a="1"/>
  <c r="C60" i="6" s="1"/>
  <c r="C59" i="6" a="1"/>
  <c r="C59" i="6" s="1"/>
  <c r="C58" i="6" a="1"/>
  <c r="C58" i="6" s="1"/>
  <c r="C57" i="6" a="1"/>
  <c r="C57" i="6" s="1"/>
  <c r="C56" i="6" a="1"/>
  <c r="C56" i="6" s="1"/>
  <c r="C55" i="6" a="1"/>
  <c r="C55" i="6" s="1"/>
  <c r="C54" i="6" a="1"/>
  <c r="C54" i="6" s="1"/>
  <c r="C53" i="6" a="1"/>
  <c r="C53" i="6" s="1"/>
  <c r="C52" i="6" a="1"/>
  <c r="C52" i="6" s="1"/>
  <c r="C51" i="6" a="1"/>
  <c r="C51" i="6" s="1"/>
  <c r="C50" i="6" a="1"/>
  <c r="C50" i="6" s="1"/>
  <c r="C49" i="6" a="1"/>
  <c r="C49" i="6" s="1"/>
  <c r="C48" i="6" a="1"/>
  <c r="C48" i="6" s="1"/>
  <c r="C47" i="6" a="1"/>
  <c r="C47" i="6" s="1"/>
  <c r="C46" i="6" a="1"/>
  <c r="C46" i="6" s="1"/>
  <c r="C45" i="6" a="1"/>
  <c r="C45" i="6" s="1"/>
  <c r="C44" i="6" a="1"/>
  <c r="C44" i="6" s="1"/>
  <c r="C43" i="6" a="1"/>
  <c r="C43" i="6" s="1"/>
  <c r="C42" i="6" a="1"/>
  <c r="C42" i="6" s="1"/>
  <c r="C41" i="6" a="1"/>
  <c r="C41" i="6" s="1"/>
  <c r="C40" i="6" a="1"/>
  <c r="C40" i="6" s="1"/>
  <c r="C39" i="6" a="1"/>
  <c r="C39" i="6" s="1"/>
  <c r="C38" i="6" a="1"/>
  <c r="C38" i="6" s="1"/>
  <c r="C37" i="6" a="1"/>
  <c r="C37" i="6" s="1"/>
  <c r="C36" i="6" a="1"/>
  <c r="C36" i="6" s="1"/>
  <c r="C35" i="6" a="1"/>
  <c r="C35" i="6" s="1"/>
  <c r="C34" i="6" a="1"/>
  <c r="C34" i="6" s="1"/>
  <c r="C33" i="6" a="1"/>
  <c r="C33" i="6" s="1"/>
  <c r="C32" i="6" a="1"/>
  <c r="C32" i="6" s="1"/>
  <c r="C31" i="6" a="1"/>
  <c r="C31" i="6" s="1"/>
  <c r="C30" i="6" a="1"/>
  <c r="C30" i="6" s="1"/>
  <c r="C29" i="6" a="1"/>
  <c r="C29" i="6" s="1"/>
  <c r="C28" i="6" a="1"/>
  <c r="C28" i="6" s="1"/>
  <c r="C27" i="6" a="1"/>
  <c r="C27" i="6" s="1"/>
  <c r="C26" i="6" a="1"/>
  <c r="C26" i="6" s="1"/>
  <c r="C25" i="6" a="1"/>
  <c r="C25" i="6" s="1"/>
  <c r="C24" i="6" a="1"/>
  <c r="C24" i="6" s="1"/>
  <c r="C23" i="6" a="1"/>
  <c r="C23" i="6" s="1"/>
  <c r="C22" i="6" a="1"/>
  <c r="C22" i="6" s="1"/>
  <c r="C21" i="6" a="1"/>
  <c r="C21" i="6" s="1"/>
  <c r="C20" i="6" a="1"/>
  <c r="C20" i="6" s="1"/>
  <c r="C19" i="6" a="1"/>
  <c r="C19" i="6" s="1"/>
  <c r="C18" i="6" a="1"/>
  <c r="C18" i="6" s="1"/>
  <c r="C17" i="6" a="1"/>
  <c r="C17" i="6" s="1"/>
  <c r="C16" i="6" a="1"/>
  <c r="C16" i="6" s="1"/>
  <c r="C15" i="6" a="1"/>
  <c r="C15" i="6" s="1"/>
  <c r="C14" i="6" a="1"/>
  <c r="C14" i="6" s="1"/>
  <c r="C13" i="6" a="1"/>
  <c r="C13" i="6" s="1"/>
  <c r="C336" i="5" a="1"/>
  <c r="C336" i="5" s="1"/>
  <c r="C335" i="5" a="1"/>
  <c r="C335" i="5" s="1"/>
  <c r="C334" i="5" a="1"/>
  <c r="C334" i="5" s="1"/>
  <c r="C333" i="5" a="1"/>
  <c r="C333" i="5" s="1"/>
  <c r="C332" i="5" a="1"/>
  <c r="C332" i="5" s="1"/>
  <c r="C331" i="5" a="1"/>
  <c r="C331" i="5" s="1"/>
  <c r="C330" i="5" a="1"/>
  <c r="C330" i="5" s="1"/>
  <c r="C329" i="5" a="1"/>
  <c r="C329" i="5" s="1"/>
  <c r="C328" i="5" a="1"/>
  <c r="C328" i="5" s="1"/>
  <c r="C327" i="5" a="1"/>
  <c r="C327" i="5" s="1"/>
  <c r="C326" i="5" a="1"/>
  <c r="C326" i="5" s="1"/>
  <c r="C325" i="5" a="1"/>
  <c r="C325" i="5" s="1"/>
  <c r="C324" i="5" a="1"/>
  <c r="C324" i="5" s="1"/>
  <c r="C323" i="5" a="1"/>
  <c r="C323" i="5" s="1"/>
  <c r="C322" i="5" a="1"/>
  <c r="C322" i="5" s="1"/>
  <c r="C321" i="5" a="1"/>
  <c r="C321" i="5" s="1"/>
  <c r="C320" i="5" a="1"/>
  <c r="C320" i="5" s="1"/>
  <c r="C319" i="5" a="1"/>
  <c r="C319" i="5" s="1"/>
  <c r="C318" i="5" a="1"/>
  <c r="C318" i="5" s="1"/>
  <c r="C317" i="5" a="1"/>
  <c r="C317" i="5" s="1"/>
  <c r="C316" i="5" a="1"/>
  <c r="C316" i="5" s="1"/>
  <c r="C315" i="5" a="1"/>
  <c r="C315" i="5" s="1"/>
  <c r="C314" i="5" a="1"/>
  <c r="C314" i="5" s="1"/>
  <c r="C313" i="5" a="1"/>
  <c r="C313" i="5" s="1"/>
  <c r="C312" i="5" a="1"/>
  <c r="C312" i="5" s="1"/>
  <c r="C311" i="5" a="1"/>
  <c r="C311" i="5" s="1"/>
  <c r="C310" i="5" a="1"/>
  <c r="C310" i="5" s="1"/>
  <c r="C309" i="5" a="1"/>
  <c r="C309" i="5" s="1"/>
  <c r="C308" i="5" a="1"/>
  <c r="C308" i="5" s="1"/>
  <c r="C307" i="5" a="1"/>
  <c r="C307" i="5" s="1"/>
  <c r="C306" i="5" a="1"/>
  <c r="C306" i="5" s="1"/>
  <c r="C305" i="5" a="1"/>
  <c r="C305" i="5" s="1"/>
  <c r="C304" i="5" a="1"/>
  <c r="C304" i="5" s="1"/>
  <c r="C303" i="5" a="1"/>
  <c r="C303" i="5" s="1"/>
  <c r="C302" i="5" a="1"/>
  <c r="C302" i="5" s="1"/>
  <c r="C301" i="5" a="1"/>
  <c r="C301" i="5" s="1"/>
  <c r="C300" i="5" a="1"/>
  <c r="C300" i="5" s="1"/>
  <c r="C299" i="5" a="1"/>
  <c r="C299" i="5" s="1"/>
  <c r="C298" i="5" a="1"/>
  <c r="C298" i="5" s="1"/>
  <c r="C297" i="5" a="1"/>
  <c r="C297" i="5" s="1"/>
  <c r="C296" i="5" a="1"/>
  <c r="C296" i="5" s="1"/>
  <c r="C295" i="5" a="1"/>
  <c r="C295" i="5" s="1"/>
  <c r="C294" i="5" a="1"/>
  <c r="C294" i="5" s="1"/>
  <c r="C293" i="5" a="1"/>
  <c r="C293" i="5" s="1"/>
  <c r="C292" i="5" a="1"/>
  <c r="C292" i="5" s="1"/>
  <c r="C291" i="5" a="1"/>
  <c r="C291" i="5" s="1"/>
  <c r="C290" i="5" a="1"/>
  <c r="C290" i="5" s="1"/>
  <c r="C289" i="5" a="1"/>
  <c r="C289" i="5" s="1"/>
  <c r="C288" i="5" a="1"/>
  <c r="C288" i="5" s="1"/>
  <c r="C287" i="5" a="1"/>
  <c r="C287" i="5" s="1"/>
  <c r="C286" i="5" a="1"/>
  <c r="C286" i="5" s="1"/>
  <c r="C285" i="5" a="1"/>
  <c r="C285" i="5" s="1"/>
  <c r="C284" i="5" a="1"/>
  <c r="C284" i="5" s="1"/>
  <c r="C283" i="5" a="1"/>
  <c r="C283" i="5" s="1"/>
  <c r="C282" i="5" a="1"/>
  <c r="C282" i="5" s="1"/>
  <c r="C281" i="5" a="1"/>
  <c r="C281" i="5" s="1"/>
  <c r="C280" i="5" a="1"/>
  <c r="C280" i="5" s="1"/>
  <c r="C279" i="5" a="1"/>
  <c r="C279" i="5" s="1"/>
  <c r="C278" i="5" a="1"/>
  <c r="C278" i="5" s="1"/>
  <c r="C277" i="5" a="1"/>
  <c r="C277" i="5" s="1"/>
  <c r="C276" i="5" a="1"/>
  <c r="C276" i="5" s="1"/>
  <c r="C275" i="5" a="1"/>
  <c r="C275" i="5" s="1"/>
  <c r="C274" i="5" a="1"/>
  <c r="C274" i="5" s="1"/>
  <c r="C273" i="5" a="1"/>
  <c r="C273" i="5" s="1"/>
  <c r="C272" i="5" a="1"/>
  <c r="C272" i="5" s="1"/>
  <c r="C271" i="5" a="1"/>
  <c r="C271" i="5" s="1"/>
  <c r="C270" i="5" a="1"/>
  <c r="C270" i="5" s="1"/>
  <c r="C269" i="5" a="1"/>
  <c r="C269" i="5" s="1"/>
  <c r="C268" i="5" a="1"/>
  <c r="C268" i="5" s="1"/>
  <c r="C267" i="5" a="1"/>
  <c r="C267" i="5" s="1"/>
  <c r="C266" i="5" a="1"/>
  <c r="C266" i="5" s="1"/>
  <c r="C265" i="5" a="1"/>
  <c r="C265" i="5" s="1"/>
  <c r="C264" i="5" a="1"/>
  <c r="C264" i="5" s="1"/>
  <c r="C263" i="5" a="1"/>
  <c r="C263" i="5" s="1"/>
  <c r="C262" i="5" a="1"/>
  <c r="C262" i="5" s="1"/>
  <c r="C261" i="5" a="1"/>
  <c r="C261" i="5" s="1"/>
  <c r="C260" i="5" a="1"/>
  <c r="C260" i="5" s="1"/>
  <c r="C259" i="5" a="1"/>
  <c r="C259" i="5" s="1"/>
  <c r="C258" i="5" a="1"/>
  <c r="C258" i="5" s="1"/>
  <c r="C257" i="5" a="1"/>
  <c r="C257" i="5" s="1"/>
  <c r="C256" i="5" a="1"/>
  <c r="C256" i="5" s="1"/>
  <c r="C255" i="5" a="1"/>
  <c r="C255" i="5" s="1"/>
  <c r="C254" i="5" a="1"/>
  <c r="C254" i="5" s="1"/>
  <c r="C253" i="5" a="1"/>
  <c r="C253" i="5" s="1"/>
  <c r="C252" i="5" a="1"/>
  <c r="C252" i="5" s="1"/>
  <c r="C251" i="5" a="1"/>
  <c r="C251" i="5" s="1"/>
  <c r="C250" i="5" a="1"/>
  <c r="C250" i="5" s="1"/>
  <c r="C249" i="5" a="1"/>
  <c r="C249" i="5" s="1"/>
  <c r="C248" i="5" a="1"/>
  <c r="C248" i="5" s="1"/>
  <c r="C247" i="5" a="1"/>
  <c r="C247" i="5" s="1"/>
  <c r="C246" i="5" a="1"/>
  <c r="C246" i="5" s="1"/>
  <c r="C245" i="5" a="1"/>
  <c r="C245" i="5" s="1"/>
  <c r="C244" i="5" a="1"/>
  <c r="C244" i="5" s="1"/>
  <c r="C243" i="5" a="1"/>
  <c r="C243" i="5" s="1"/>
  <c r="C242" i="5" a="1"/>
  <c r="C242" i="5" s="1"/>
  <c r="C241" i="5" a="1"/>
  <c r="C241" i="5" s="1"/>
  <c r="C240" i="5" a="1"/>
  <c r="C240" i="5" s="1"/>
  <c r="C239" i="5" a="1"/>
  <c r="C239" i="5" s="1"/>
  <c r="C238" i="5" a="1"/>
  <c r="C238" i="5" s="1"/>
  <c r="C237" i="5" a="1"/>
  <c r="C237" i="5" s="1"/>
  <c r="C236" i="5" a="1"/>
  <c r="C236" i="5" s="1"/>
  <c r="C235" i="5" a="1"/>
  <c r="C235" i="5" s="1"/>
  <c r="C234" i="5" a="1"/>
  <c r="C234" i="5" s="1"/>
  <c r="C233" i="5" a="1"/>
  <c r="C233" i="5" s="1"/>
  <c r="C232" i="5" a="1"/>
  <c r="C232" i="5" s="1"/>
  <c r="C231" i="5" a="1"/>
  <c r="C231" i="5" s="1"/>
  <c r="C230" i="5" a="1"/>
  <c r="C230" i="5" s="1"/>
  <c r="C229" i="5" a="1"/>
  <c r="C229" i="5" s="1"/>
  <c r="C228" i="5" a="1"/>
  <c r="C228" i="5" s="1"/>
  <c r="C227" i="5" a="1"/>
  <c r="C227" i="5" s="1"/>
  <c r="C226" i="5" a="1"/>
  <c r="C226" i="5" s="1"/>
  <c r="C225" i="5" a="1"/>
  <c r="C225" i="5" s="1"/>
  <c r="C224" i="5" a="1"/>
  <c r="C224" i="5" s="1"/>
  <c r="C223" i="5" a="1"/>
  <c r="C223" i="5" s="1"/>
  <c r="C222" i="5" a="1"/>
  <c r="C222" i="5" s="1"/>
  <c r="C221" i="5" a="1"/>
  <c r="C221" i="5" s="1"/>
  <c r="C220" i="5" a="1"/>
  <c r="C220" i="5" s="1"/>
  <c r="C219" i="5" a="1"/>
  <c r="C219" i="5" s="1"/>
  <c r="C218" i="5" a="1"/>
  <c r="C218" i="5" s="1"/>
  <c r="C217" i="5" a="1"/>
  <c r="C217" i="5" s="1"/>
  <c r="C216" i="5" a="1"/>
  <c r="C216" i="5" s="1"/>
  <c r="C215" i="5" a="1"/>
  <c r="C215" i="5" s="1"/>
  <c r="C214" i="5" a="1"/>
  <c r="C214" i="5" s="1"/>
  <c r="C213" i="5" a="1"/>
  <c r="C213" i="5" s="1"/>
  <c r="C212" i="5" a="1"/>
  <c r="C212" i="5" s="1"/>
  <c r="C211" i="5" a="1"/>
  <c r="C211" i="5" s="1"/>
  <c r="C210" i="5" a="1"/>
  <c r="C210" i="5" s="1"/>
  <c r="C209" i="5" a="1"/>
  <c r="C209" i="5" s="1"/>
  <c r="C208" i="5" a="1"/>
  <c r="C208" i="5" s="1"/>
  <c r="C207" i="5" a="1"/>
  <c r="C207" i="5" s="1"/>
  <c r="C206" i="5" a="1"/>
  <c r="C206" i="5" s="1"/>
  <c r="C205" i="5" a="1"/>
  <c r="C205" i="5" s="1"/>
  <c r="C204" i="5" a="1"/>
  <c r="C204" i="5" s="1"/>
  <c r="C203" i="5" a="1"/>
  <c r="C203" i="5" s="1"/>
  <c r="C202" i="5" a="1"/>
  <c r="C202" i="5" s="1"/>
  <c r="C201" i="5" a="1"/>
  <c r="C201" i="5" s="1"/>
  <c r="C200" i="5" a="1"/>
  <c r="C200" i="5" s="1"/>
  <c r="C199" i="5" a="1"/>
  <c r="C199" i="5" s="1"/>
  <c r="C198" i="5" a="1"/>
  <c r="C198" i="5" s="1"/>
  <c r="C197" i="5" a="1"/>
  <c r="C197" i="5" s="1"/>
  <c r="C196" i="5" a="1"/>
  <c r="C196" i="5" s="1"/>
  <c r="C195" i="5" a="1"/>
  <c r="C195" i="5" s="1"/>
  <c r="C194" i="5" a="1"/>
  <c r="C194" i="5" s="1"/>
  <c r="C193" i="5" a="1"/>
  <c r="C193" i="5" s="1"/>
  <c r="C192" i="5" a="1"/>
  <c r="C192" i="5" s="1"/>
  <c r="C191" i="5" a="1"/>
  <c r="C191" i="5" s="1"/>
  <c r="C190" i="5" a="1"/>
  <c r="C190" i="5" s="1"/>
  <c r="C189" i="5" a="1"/>
  <c r="C189" i="5" s="1"/>
  <c r="C188" i="5" a="1"/>
  <c r="C188" i="5" s="1"/>
  <c r="C187" i="5" a="1"/>
  <c r="C187" i="5" s="1"/>
  <c r="C186" i="5" a="1"/>
  <c r="C186" i="5" s="1"/>
  <c r="C185" i="5" a="1"/>
  <c r="C185" i="5" s="1"/>
  <c r="C184" i="5" a="1"/>
  <c r="C184" i="5" s="1"/>
  <c r="C183" i="5" a="1"/>
  <c r="C183" i="5" s="1"/>
  <c r="C182" i="5" a="1"/>
  <c r="C182" i="5" s="1"/>
  <c r="C181" i="5" a="1"/>
  <c r="C181" i="5" s="1"/>
  <c r="C180" i="5" a="1"/>
  <c r="C180" i="5" s="1"/>
  <c r="C179" i="5" a="1"/>
  <c r="C179" i="5" s="1"/>
  <c r="C178" i="5" a="1"/>
  <c r="C178" i="5" s="1"/>
  <c r="C177" i="5" a="1"/>
  <c r="C177" i="5" s="1"/>
  <c r="C176" i="5" a="1"/>
  <c r="C176" i="5" s="1"/>
  <c r="C175" i="5" a="1"/>
  <c r="C175" i="5" s="1"/>
  <c r="C174" i="5" a="1"/>
  <c r="C174" i="5" s="1"/>
  <c r="C173" i="5" a="1"/>
  <c r="C173" i="5" s="1"/>
  <c r="C172" i="5" a="1"/>
  <c r="C172" i="5" s="1"/>
  <c r="C171" i="5" a="1"/>
  <c r="C171" i="5" s="1"/>
  <c r="C170" i="5" a="1"/>
  <c r="C170" i="5" s="1"/>
  <c r="C169" i="5" a="1"/>
  <c r="C169" i="5" s="1"/>
  <c r="C168" i="5" a="1"/>
  <c r="C168" i="5" s="1"/>
  <c r="C167" i="5" a="1"/>
  <c r="C167" i="5" s="1"/>
  <c r="C166" i="5" a="1"/>
  <c r="C166" i="5" s="1"/>
  <c r="C165" i="5" a="1"/>
  <c r="C165" i="5" s="1"/>
  <c r="C164" i="5" a="1"/>
  <c r="C164" i="5" s="1"/>
  <c r="C163" i="5" a="1"/>
  <c r="C163" i="5" s="1"/>
  <c r="C162" i="5" a="1"/>
  <c r="C162" i="5" s="1"/>
  <c r="C161" i="5" a="1"/>
  <c r="C161" i="5" s="1"/>
  <c r="C160" i="5" a="1"/>
  <c r="C160" i="5" s="1"/>
  <c r="C159" i="5" a="1"/>
  <c r="C159" i="5" s="1"/>
  <c r="C158" i="5" a="1"/>
  <c r="C158" i="5" s="1"/>
  <c r="C157" i="5" a="1"/>
  <c r="C157" i="5" s="1"/>
  <c r="C156" i="5" a="1"/>
  <c r="C156" i="5" s="1"/>
  <c r="C155" i="5" a="1"/>
  <c r="C155" i="5" s="1"/>
  <c r="C154" i="5" a="1"/>
  <c r="C154" i="5" s="1"/>
  <c r="C153" i="5" a="1"/>
  <c r="C153" i="5" s="1"/>
  <c r="C152" i="5" a="1"/>
  <c r="C152" i="5" s="1"/>
  <c r="C151" i="5" a="1"/>
  <c r="C151" i="5" s="1"/>
  <c r="C150" i="5" a="1"/>
  <c r="C150" i="5" s="1"/>
  <c r="C149" i="5" a="1"/>
  <c r="C149" i="5" s="1"/>
  <c r="C148" i="5" a="1"/>
  <c r="C148" i="5" s="1"/>
  <c r="C147" i="5" a="1"/>
  <c r="C147" i="5" s="1"/>
  <c r="C146" i="5" a="1"/>
  <c r="C146" i="5" s="1"/>
  <c r="C145" i="5" a="1"/>
  <c r="C145" i="5" s="1"/>
  <c r="C144" i="5" a="1"/>
  <c r="C144" i="5" s="1"/>
  <c r="C143" i="5" a="1"/>
  <c r="C143" i="5" s="1"/>
  <c r="C142" i="5" a="1"/>
  <c r="C142" i="5" s="1"/>
  <c r="C141" i="5" a="1"/>
  <c r="C141" i="5" s="1"/>
  <c r="C140" i="5" a="1"/>
  <c r="C140" i="5" s="1"/>
  <c r="C139" i="5" a="1"/>
  <c r="C139" i="5" s="1"/>
  <c r="C138" i="5" a="1"/>
  <c r="C138" i="5" s="1"/>
  <c r="C137" i="5" a="1"/>
  <c r="C137" i="5" s="1"/>
  <c r="C136" i="5" a="1"/>
  <c r="C136" i="5" s="1"/>
  <c r="C135" i="5" a="1"/>
  <c r="C135" i="5" s="1"/>
  <c r="C134" i="5" a="1"/>
  <c r="C134" i="5" s="1"/>
  <c r="C133" i="5" a="1"/>
  <c r="C133" i="5" s="1"/>
  <c r="C132" i="5" a="1"/>
  <c r="C132" i="5" s="1"/>
  <c r="C131" i="5" a="1"/>
  <c r="C131" i="5" s="1"/>
  <c r="C130" i="5" a="1"/>
  <c r="C130" i="5" s="1"/>
  <c r="C129" i="5" a="1"/>
  <c r="C129" i="5" s="1"/>
  <c r="C128" i="5" a="1"/>
  <c r="C128" i="5" s="1"/>
  <c r="C127" i="5" a="1"/>
  <c r="C127" i="5" s="1"/>
  <c r="C126" i="5" a="1"/>
  <c r="C126" i="5" s="1"/>
  <c r="C125" i="5" a="1"/>
  <c r="C125" i="5" s="1"/>
  <c r="C124" i="5" a="1"/>
  <c r="C124" i="5" s="1"/>
  <c r="C123" i="5" a="1"/>
  <c r="C123" i="5" s="1"/>
  <c r="C122" i="5" a="1"/>
  <c r="C122" i="5" s="1"/>
  <c r="C121" i="5" a="1"/>
  <c r="C121" i="5" s="1"/>
  <c r="C120" i="5" a="1"/>
  <c r="C120" i="5" s="1"/>
  <c r="C119" i="5" a="1"/>
  <c r="C119" i="5" s="1"/>
  <c r="C118" i="5" a="1"/>
  <c r="C118" i="5" s="1"/>
  <c r="C117" i="5" a="1"/>
  <c r="C117" i="5" s="1"/>
  <c r="C116" i="5" a="1"/>
  <c r="C116" i="5" s="1"/>
  <c r="C115" i="5" a="1"/>
  <c r="C115" i="5" s="1"/>
  <c r="C114" i="5" a="1"/>
  <c r="C114" i="5" s="1"/>
  <c r="C113" i="5" a="1"/>
  <c r="C113" i="5" s="1"/>
  <c r="C112" i="5" a="1"/>
  <c r="C112" i="5" s="1"/>
  <c r="C111" i="5" a="1"/>
  <c r="C111" i="5" s="1"/>
  <c r="C110" i="5" a="1"/>
  <c r="C110" i="5" s="1"/>
  <c r="C109" i="5" a="1"/>
  <c r="C109" i="5" s="1"/>
  <c r="C108" i="5" a="1"/>
  <c r="C108" i="5" s="1"/>
  <c r="C107" i="5" a="1"/>
  <c r="C107" i="5" s="1"/>
  <c r="C106" i="5" a="1"/>
  <c r="C106" i="5" s="1"/>
  <c r="C105" i="5" a="1"/>
  <c r="C105" i="5" s="1"/>
  <c r="C104" i="5" a="1"/>
  <c r="C104" i="5" s="1"/>
  <c r="C103" i="5" a="1"/>
  <c r="C103" i="5" s="1"/>
  <c r="C102" i="5" a="1"/>
  <c r="C102" i="5" s="1"/>
  <c r="C101" i="5" a="1"/>
  <c r="C101" i="5" s="1"/>
  <c r="C100" i="5" a="1"/>
  <c r="C100" i="5" s="1"/>
  <c r="C99" i="5" a="1"/>
  <c r="C99" i="5" s="1"/>
  <c r="C98" i="5" a="1"/>
  <c r="C98" i="5" s="1"/>
  <c r="C97" i="5" a="1"/>
  <c r="C97" i="5" s="1"/>
  <c r="C96" i="5" a="1"/>
  <c r="C96" i="5" s="1"/>
  <c r="C95" i="5" a="1"/>
  <c r="C95" i="5" s="1"/>
  <c r="C94" i="5" a="1"/>
  <c r="C94" i="5" s="1"/>
  <c r="C93" i="5" a="1"/>
  <c r="C93" i="5" s="1"/>
  <c r="C92" i="5" a="1"/>
  <c r="C92" i="5" s="1"/>
  <c r="C91" i="5" a="1"/>
  <c r="C91" i="5" s="1"/>
  <c r="C90" i="5" a="1"/>
  <c r="C90" i="5" s="1"/>
  <c r="C89" i="5" a="1"/>
  <c r="C89" i="5" s="1"/>
  <c r="C88" i="5" a="1"/>
  <c r="C88" i="5" s="1"/>
  <c r="C87" i="5" a="1"/>
  <c r="C87" i="5" s="1"/>
  <c r="C86" i="5" a="1"/>
  <c r="C86" i="5" s="1"/>
  <c r="C85" i="5" a="1"/>
  <c r="C85" i="5" s="1"/>
  <c r="C84" i="5" a="1"/>
  <c r="C84" i="5" s="1"/>
  <c r="C83" i="5" a="1"/>
  <c r="C83" i="5" s="1"/>
  <c r="C82" i="5" a="1"/>
  <c r="C82" i="5" s="1"/>
  <c r="C81" i="5" a="1"/>
  <c r="C81" i="5" s="1"/>
  <c r="C80" i="5" a="1"/>
  <c r="C80" i="5" s="1"/>
  <c r="C79" i="5" a="1"/>
  <c r="C79" i="5" s="1"/>
  <c r="C78" i="5" a="1"/>
  <c r="C78" i="5" s="1"/>
  <c r="C77" i="5" a="1"/>
  <c r="C77" i="5" s="1"/>
  <c r="C76" i="5" a="1"/>
  <c r="C76" i="5" s="1"/>
  <c r="C75" i="5" a="1"/>
  <c r="C75" i="5" s="1"/>
  <c r="C74" i="5" a="1"/>
  <c r="C74" i="5" s="1"/>
  <c r="C73" i="5" a="1"/>
  <c r="C73" i="5" s="1"/>
  <c r="C72" i="5" a="1"/>
  <c r="C72" i="5" s="1"/>
  <c r="C71" i="5" a="1"/>
  <c r="C71" i="5" s="1"/>
  <c r="C70" i="5" a="1"/>
  <c r="C70" i="5" s="1"/>
  <c r="C69" i="5" a="1"/>
  <c r="C69" i="5" s="1"/>
  <c r="C68" i="5" a="1"/>
  <c r="C68" i="5" s="1"/>
  <c r="C67" i="5" a="1"/>
  <c r="C67" i="5" s="1"/>
  <c r="C66" i="5" a="1"/>
  <c r="C66" i="5" s="1"/>
  <c r="C65" i="5" a="1"/>
  <c r="C65" i="5" s="1"/>
  <c r="C64" i="5" a="1"/>
  <c r="C64" i="5" s="1"/>
  <c r="C63" i="5" a="1"/>
  <c r="C63" i="5" s="1"/>
  <c r="C62" i="5" a="1"/>
  <c r="C62" i="5" s="1"/>
  <c r="C61" i="5" a="1"/>
  <c r="C61" i="5" s="1"/>
  <c r="C60" i="5" a="1"/>
  <c r="C60" i="5" s="1"/>
  <c r="C59" i="5" a="1"/>
  <c r="C59" i="5" s="1"/>
  <c r="C58" i="5" a="1"/>
  <c r="C58" i="5" s="1"/>
  <c r="C57" i="5" a="1"/>
  <c r="C57" i="5" s="1"/>
  <c r="C56" i="5" a="1"/>
  <c r="C56" i="5" s="1"/>
  <c r="C55" i="5" a="1"/>
  <c r="C55" i="5" s="1"/>
  <c r="C54" i="5" a="1"/>
  <c r="C54" i="5" s="1"/>
  <c r="C53" i="5" a="1"/>
  <c r="C53" i="5" s="1"/>
  <c r="C52" i="5" a="1"/>
  <c r="C52" i="5" s="1"/>
  <c r="C51" i="5" a="1"/>
  <c r="C51" i="5" s="1"/>
  <c r="C50" i="5" a="1"/>
  <c r="C50" i="5" s="1"/>
  <c r="C49" i="5" a="1"/>
  <c r="C49" i="5" s="1"/>
  <c r="C48" i="5" a="1"/>
  <c r="C48" i="5" s="1"/>
  <c r="C47" i="5" a="1"/>
  <c r="C47" i="5" s="1"/>
  <c r="C46" i="5" a="1"/>
  <c r="C46" i="5" s="1"/>
  <c r="C45" i="5" a="1"/>
  <c r="C45" i="5" s="1"/>
  <c r="C44" i="5" a="1"/>
  <c r="C44" i="5" s="1"/>
  <c r="C43" i="5" a="1"/>
  <c r="C43" i="5" s="1"/>
  <c r="C42" i="5" a="1"/>
  <c r="C42" i="5" s="1"/>
  <c r="C41" i="5" a="1"/>
  <c r="C41" i="5" s="1"/>
  <c r="C40" i="5" a="1"/>
  <c r="C40" i="5" s="1"/>
  <c r="C39" i="5" a="1"/>
  <c r="C39" i="5" s="1"/>
  <c r="C38" i="5" a="1"/>
  <c r="C38" i="5" s="1"/>
  <c r="C37" i="5" a="1"/>
  <c r="C37" i="5" s="1"/>
  <c r="C36" i="5" a="1"/>
  <c r="C36" i="5" s="1"/>
  <c r="C35" i="5" a="1"/>
  <c r="C35" i="5" s="1"/>
  <c r="C34" i="5" a="1"/>
  <c r="C34" i="5" s="1"/>
  <c r="C33" i="5" a="1"/>
  <c r="C33" i="5" s="1"/>
  <c r="C32" i="5" a="1"/>
  <c r="C32" i="5" s="1"/>
  <c r="C31" i="5" a="1"/>
  <c r="C31" i="5" s="1"/>
  <c r="C30" i="5" a="1"/>
  <c r="C30" i="5" s="1"/>
  <c r="C29" i="5" a="1"/>
  <c r="C29" i="5" s="1"/>
  <c r="C28" i="5" a="1"/>
  <c r="C28" i="5" s="1"/>
  <c r="C27" i="5" a="1"/>
  <c r="C27" i="5" s="1"/>
  <c r="C26" i="5" a="1"/>
  <c r="C26" i="5" s="1"/>
  <c r="C25" i="5" a="1"/>
  <c r="C25" i="5" s="1"/>
  <c r="C24" i="5" a="1"/>
  <c r="C24" i="5" s="1"/>
  <c r="C23" i="5" a="1"/>
  <c r="C23" i="5" s="1"/>
  <c r="C22" i="5" a="1"/>
  <c r="C22" i="5" s="1"/>
  <c r="C21" i="5" a="1"/>
  <c r="C21" i="5" s="1"/>
  <c r="C20" i="5" a="1"/>
  <c r="C20" i="5" s="1"/>
  <c r="C19" i="5" a="1"/>
  <c r="C19" i="5" s="1"/>
  <c r="C18" i="5" a="1"/>
  <c r="C18" i="5" s="1"/>
  <c r="C17" i="5" a="1"/>
  <c r="C17" i="5" s="1"/>
  <c r="C16" i="5" a="1"/>
  <c r="C16" i="5" s="1"/>
  <c r="C15" i="5" a="1"/>
  <c r="C15" i="5" s="1"/>
  <c r="C14" i="5" a="1"/>
  <c r="C14" i="5" s="1"/>
  <c r="C13" i="5" a="1"/>
  <c r="C13" i="5" s="1"/>
  <c r="C12" i="6" a="1"/>
  <c r="C12" i="6" s="1"/>
  <c r="C12" i="5" a="1"/>
  <c r="C12" i="5" s="1"/>
  <c r="D329" i="7"/>
  <c r="T74" i="6"/>
  <c r="U74" i="6" s="1"/>
  <c r="T74" i="5"/>
  <c r="U74" i="5" s="1"/>
  <c r="T336" i="6"/>
  <c r="U336" i="6" s="1"/>
  <c r="T335" i="6"/>
  <c r="U335" i="6" s="1"/>
  <c r="T334" i="6"/>
  <c r="U334" i="6" s="1"/>
  <c r="T333" i="6"/>
  <c r="U333" i="6" s="1"/>
  <c r="T332" i="6"/>
  <c r="U332" i="6" s="1"/>
  <c r="T331" i="6"/>
  <c r="U331" i="6" s="1"/>
  <c r="T330" i="6"/>
  <c r="U330" i="6" s="1"/>
  <c r="T329" i="6"/>
  <c r="U329" i="6" s="1"/>
  <c r="T328" i="6"/>
  <c r="U328" i="6" s="1"/>
  <c r="T327" i="6"/>
  <c r="U327" i="6" s="1"/>
  <c r="T326" i="6"/>
  <c r="U326" i="6" s="1"/>
  <c r="T325" i="6"/>
  <c r="U325" i="6" s="1"/>
  <c r="T324" i="6"/>
  <c r="U324" i="6" s="1"/>
  <c r="T323" i="6"/>
  <c r="U323" i="6" s="1"/>
  <c r="T322" i="6"/>
  <c r="U322" i="6" s="1"/>
  <c r="T321" i="6"/>
  <c r="U321" i="6" s="1"/>
  <c r="T320" i="6"/>
  <c r="U320" i="6" s="1"/>
  <c r="T319" i="6"/>
  <c r="U319" i="6" s="1"/>
  <c r="T318" i="6"/>
  <c r="U318" i="6" s="1"/>
  <c r="T317" i="6"/>
  <c r="U317" i="6" s="1"/>
  <c r="T316" i="6"/>
  <c r="U316" i="6" s="1"/>
  <c r="T315" i="6"/>
  <c r="U315" i="6" s="1"/>
  <c r="T314" i="6"/>
  <c r="U314" i="6" s="1"/>
  <c r="T313" i="6"/>
  <c r="U313" i="6" s="1"/>
  <c r="T312" i="6"/>
  <c r="U312" i="6" s="1"/>
  <c r="T311" i="6"/>
  <c r="U311" i="6" s="1"/>
  <c r="T310" i="6"/>
  <c r="U310" i="6" s="1"/>
  <c r="T309" i="6"/>
  <c r="U309" i="6" s="1"/>
  <c r="T308" i="6"/>
  <c r="U308" i="6" s="1"/>
  <c r="T307" i="6"/>
  <c r="U307" i="6" s="1"/>
  <c r="T306" i="6"/>
  <c r="U306" i="6" s="1"/>
  <c r="T305" i="6"/>
  <c r="U305" i="6" s="1"/>
  <c r="T304" i="6"/>
  <c r="U304" i="6" s="1"/>
  <c r="T303" i="6"/>
  <c r="U303" i="6" s="1"/>
  <c r="T302" i="6"/>
  <c r="U302" i="6" s="1"/>
  <c r="T301" i="6"/>
  <c r="U301" i="6" s="1"/>
  <c r="T300" i="6"/>
  <c r="U300" i="6" s="1"/>
  <c r="T299" i="6"/>
  <c r="U299" i="6" s="1"/>
  <c r="T298" i="6"/>
  <c r="U298" i="6" s="1"/>
  <c r="T297" i="6"/>
  <c r="U297" i="6" s="1"/>
  <c r="T296" i="6"/>
  <c r="U296" i="6" s="1"/>
  <c r="T295" i="6"/>
  <c r="U295" i="6" s="1"/>
  <c r="T294" i="6"/>
  <c r="U294" i="6" s="1"/>
  <c r="T293" i="6"/>
  <c r="U293" i="6" s="1"/>
  <c r="T292" i="6"/>
  <c r="U292" i="6" s="1"/>
  <c r="T291" i="6"/>
  <c r="U291" i="6" s="1"/>
  <c r="T290" i="6"/>
  <c r="U290" i="6" s="1"/>
  <c r="T289" i="6"/>
  <c r="U289" i="6" s="1"/>
  <c r="T288" i="6"/>
  <c r="U288" i="6" s="1"/>
  <c r="T287" i="6"/>
  <c r="U287" i="6" s="1"/>
  <c r="T286" i="6"/>
  <c r="U286" i="6" s="1"/>
  <c r="T285" i="6"/>
  <c r="U285" i="6" s="1"/>
  <c r="T284" i="6"/>
  <c r="U284" i="6" s="1"/>
  <c r="T283" i="6"/>
  <c r="U283" i="6" s="1"/>
  <c r="T282" i="6"/>
  <c r="U282" i="6" s="1"/>
  <c r="T281" i="6"/>
  <c r="U281" i="6" s="1"/>
  <c r="T280" i="6"/>
  <c r="U280" i="6" s="1"/>
  <c r="V336" i="6"/>
  <c r="T278" i="6"/>
  <c r="U278" i="6" s="1"/>
  <c r="T277" i="6"/>
  <c r="U277" i="6" s="1"/>
  <c r="T276" i="6"/>
  <c r="U276" i="6" s="1"/>
  <c r="T275" i="6"/>
  <c r="U275" i="6" s="1"/>
  <c r="T274" i="6"/>
  <c r="U274" i="6" s="1"/>
  <c r="T273" i="6"/>
  <c r="U273" i="6" s="1"/>
  <c r="T272" i="6"/>
  <c r="U272" i="6" s="1"/>
  <c r="T271" i="6"/>
  <c r="U271" i="6" s="1"/>
  <c r="T270" i="6"/>
  <c r="U270" i="6" s="1"/>
  <c r="T269" i="6"/>
  <c r="U269" i="6" s="1"/>
  <c r="T268" i="6"/>
  <c r="U268" i="6" s="1"/>
  <c r="T267" i="6"/>
  <c r="U267" i="6" s="1"/>
  <c r="T266" i="6"/>
  <c r="U266" i="6" s="1"/>
  <c r="T265" i="6"/>
  <c r="U265" i="6" s="1"/>
  <c r="T264" i="6"/>
  <c r="U264" i="6" s="1"/>
  <c r="T263" i="6"/>
  <c r="U263" i="6" s="1"/>
  <c r="T262" i="6"/>
  <c r="U262" i="6" s="1"/>
  <c r="T261" i="6"/>
  <c r="U261" i="6" s="1"/>
  <c r="T260" i="6"/>
  <c r="U260" i="6" s="1"/>
  <c r="T259" i="6"/>
  <c r="U259" i="6" s="1"/>
  <c r="T258" i="6"/>
  <c r="U258" i="6" s="1"/>
  <c r="T257" i="6"/>
  <c r="U257" i="6" s="1"/>
  <c r="T256" i="6"/>
  <c r="U256" i="6" s="1"/>
  <c r="T255" i="6"/>
  <c r="U255" i="6" s="1"/>
  <c r="T254" i="6"/>
  <c r="U254" i="6" s="1"/>
  <c r="T253" i="6"/>
  <c r="U253" i="6" s="1"/>
  <c r="T252" i="6"/>
  <c r="U252" i="6" s="1"/>
  <c r="T251" i="6"/>
  <c r="U251" i="6" s="1"/>
  <c r="T250" i="6"/>
  <c r="U250" i="6" s="1"/>
  <c r="T249" i="6"/>
  <c r="U249" i="6" s="1"/>
  <c r="T248" i="6"/>
  <c r="U248" i="6" s="1"/>
  <c r="T247" i="6"/>
  <c r="U247" i="6" s="1"/>
  <c r="T246" i="6"/>
  <c r="U246" i="6" s="1"/>
  <c r="T245" i="6"/>
  <c r="U245" i="6" s="1"/>
  <c r="T244" i="6"/>
  <c r="U244" i="6" s="1"/>
  <c r="T243" i="6"/>
  <c r="U243" i="6" s="1"/>
  <c r="T242" i="6"/>
  <c r="U242" i="6" s="1"/>
  <c r="T241" i="6"/>
  <c r="U241" i="6" s="1"/>
  <c r="T240" i="6"/>
  <c r="U240" i="6" s="1"/>
  <c r="T239" i="6"/>
  <c r="U239" i="6" s="1"/>
  <c r="T238" i="6"/>
  <c r="U238" i="6" s="1"/>
  <c r="T237" i="6"/>
  <c r="U237" i="6" s="1"/>
  <c r="T236" i="6"/>
  <c r="U236" i="6" s="1"/>
  <c r="T235" i="6"/>
  <c r="U235" i="6" s="1"/>
  <c r="T234" i="6"/>
  <c r="U234" i="6" s="1"/>
  <c r="T233" i="6"/>
  <c r="U233" i="6" s="1"/>
  <c r="T232" i="6"/>
  <c r="U232" i="6" s="1"/>
  <c r="T231" i="6"/>
  <c r="U231" i="6" s="1"/>
  <c r="T230" i="6"/>
  <c r="U230" i="6" s="1"/>
  <c r="T229" i="6"/>
  <c r="U229" i="6" s="1"/>
  <c r="T228" i="6"/>
  <c r="U228" i="6" s="1"/>
  <c r="T227" i="6"/>
  <c r="U227" i="6" s="1"/>
  <c r="T226" i="6"/>
  <c r="U226" i="6" s="1"/>
  <c r="T225" i="6"/>
  <c r="U225" i="6" s="1"/>
  <c r="T224" i="6"/>
  <c r="U224" i="6" s="1"/>
  <c r="T223" i="6"/>
  <c r="U223" i="6" s="1"/>
  <c r="T222" i="6"/>
  <c r="U222" i="6" s="1"/>
  <c r="T221" i="6"/>
  <c r="U221" i="6" s="1"/>
  <c r="T220" i="6"/>
  <c r="U220" i="6" s="1"/>
  <c r="T219" i="6"/>
  <c r="U219" i="6" s="1"/>
  <c r="T218" i="6"/>
  <c r="U218" i="6" s="1"/>
  <c r="T217" i="6"/>
  <c r="U217" i="6" s="1"/>
  <c r="T216" i="6"/>
  <c r="U216" i="6" s="1"/>
  <c r="T215" i="6"/>
  <c r="U215" i="6" s="1"/>
  <c r="T214" i="6"/>
  <c r="U214" i="6" s="1"/>
  <c r="T213" i="6"/>
  <c r="U213" i="6" s="1"/>
  <c r="T212" i="6"/>
  <c r="U212" i="6" s="1"/>
  <c r="T211" i="6"/>
  <c r="U211" i="6" s="1"/>
  <c r="T210" i="6"/>
  <c r="U210" i="6" s="1"/>
  <c r="T209" i="6"/>
  <c r="U209" i="6" s="1"/>
  <c r="T208" i="6"/>
  <c r="U208" i="6" s="1"/>
  <c r="T207" i="6"/>
  <c r="U207" i="6" s="1"/>
  <c r="T206" i="6"/>
  <c r="U206" i="6" s="1"/>
  <c r="T205" i="6"/>
  <c r="U205" i="6" s="1"/>
  <c r="T204" i="6"/>
  <c r="U204" i="6" s="1"/>
  <c r="T203" i="6"/>
  <c r="U203" i="6" s="1"/>
  <c r="T202" i="6"/>
  <c r="U202" i="6" s="1"/>
  <c r="T201" i="6"/>
  <c r="U201" i="6" s="1"/>
  <c r="T200" i="6"/>
  <c r="U200" i="6" s="1"/>
  <c r="T199" i="6"/>
  <c r="U199" i="6" s="1"/>
  <c r="T198" i="6"/>
  <c r="U198" i="6" s="1"/>
  <c r="T197" i="6"/>
  <c r="U197" i="6" s="1"/>
  <c r="T196" i="6"/>
  <c r="U196" i="6" s="1"/>
  <c r="T195" i="6"/>
  <c r="U195" i="6" s="1"/>
  <c r="T194" i="6"/>
  <c r="U194" i="6" s="1"/>
  <c r="T193" i="6"/>
  <c r="U193" i="6" s="1"/>
  <c r="T192" i="6"/>
  <c r="U192" i="6" s="1"/>
  <c r="T191" i="6"/>
  <c r="U191" i="6" s="1"/>
  <c r="T190" i="6"/>
  <c r="U190" i="6" s="1"/>
  <c r="T189" i="6"/>
  <c r="U189" i="6" s="1"/>
  <c r="T188" i="6"/>
  <c r="U188" i="6" s="1"/>
  <c r="T187" i="6"/>
  <c r="U187" i="6" s="1"/>
  <c r="T186" i="6"/>
  <c r="U186" i="6" s="1"/>
  <c r="T185" i="6"/>
  <c r="U185" i="6" s="1"/>
  <c r="T184" i="6"/>
  <c r="U184" i="6" s="1"/>
  <c r="T183" i="6"/>
  <c r="U183" i="6" s="1"/>
  <c r="T182" i="6"/>
  <c r="U182" i="6" s="1"/>
  <c r="T181" i="6"/>
  <c r="U181" i="6" s="1"/>
  <c r="T180" i="6"/>
  <c r="U180" i="6" s="1"/>
  <c r="T179" i="6"/>
  <c r="U179" i="6" s="1"/>
  <c r="T178" i="6"/>
  <c r="U178" i="6" s="1"/>
  <c r="T177" i="6"/>
  <c r="U177" i="6" s="1"/>
  <c r="T176" i="6"/>
  <c r="U176" i="6" s="1"/>
  <c r="T175" i="6"/>
  <c r="U175" i="6" s="1"/>
  <c r="T174" i="6"/>
  <c r="U174" i="6" s="1"/>
  <c r="T173" i="6"/>
  <c r="U173" i="6" s="1"/>
  <c r="T172" i="6"/>
  <c r="U172" i="6" s="1"/>
  <c r="T171" i="6"/>
  <c r="U171" i="6" s="1"/>
  <c r="T170" i="6"/>
  <c r="U170" i="6" s="1"/>
  <c r="T169" i="6"/>
  <c r="U169" i="6" s="1"/>
  <c r="T168" i="6"/>
  <c r="U168" i="6" s="1"/>
  <c r="T167" i="6"/>
  <c r="U167" i="6" s="1"/>
  <c r="T166" i="6"/>
  <c r="U166" i="6" s="1"/>
  <c r="T165" i="6"/>
  <c r="U165" i="6" s="1"/>
  <c r="T164" i="6"/>
  <c r="U164" i="6" s="1"/>
  <c r="T163" i="6"/>
  <c r="U163" i="6" s="1"/>
  <c r="T162" i="6"/>
  <c r="U162" i="6" s="1"/>
  <c r="T161" i="6"/>
  <c r="U161" i="6" s="1"/>
  <c r="T160" i="6"/>
  <c r="U160" i="6" s="1"/>
  <c r="T159" i="6"/>
  <c r="U159" i="6" s="1"/>
  <c r="T158" i="6"/>
  <c r="U158" i="6" s="1"/>
  <c r="T157" i="6"/>
  <c r="U157" i="6" s="1"/>
  <c r="T156" i="6"/>
  <c r="U156" i="6" s="1"/>
  <c r="T155" i="6"/>
  <c r="U155" i="6" s="1"/>
  <c r="T154" i="6"/>
  <c r="U154" i="6" s="1"/>
  <c r="T153" i="6"/>
  <c r="U153" i="6" s="1"/>
  <c r="T152" i="6"/>
  <c r="U152" i="6" s="1"/>
  <c r="T151" i="6"/>
  <c r="U151" i="6" s="1"/>
  <c r="T150" i="6"/>
  <c r="U150" i="6" s="1"/>
  <c r="T149" i="6"/>
  <c r="U149" i="6" s="1"/>
  <c r="T148" i="6"/>
  <c r="U148" i="6" s="1"/>
  <c r="T147" i="6"/>
  <c r="U147" i="6" s="1"/>
  <c r="T146" i="6"/>
  <c r="U146" i="6" s="1"/>
  <c r="V206" i="6"/>
  <c r="T144" i="6"/>
  <c r="U144" i="6" s="1"/>
  <c r="T143" i="6"/>
  <c r="U143" i="6" s="1"/>
  <c r="T142" i="6"/>
  <c r="U142" i="6" s="1"/>
  <c r="T141" i="6"/>
  <c r="U141" i="6" s="1"/>
  <c r="T140" i="6"/>
  <c r="U140" i="6" s="1"/>
  <c r="T139" i="6"/>
  <c r="U139" i="6" s="1"/>
  <c r="T138" i="6"/>
  <c r="U138" i="6" s="1"/>
  <c r="T137" i="6"/>
  <c r="U137" i="6" s="1"/>
  <c r="T136" i="6"/>
  <c r="U136" i="6" s="1"/>
  <c r="T135" i="6"/>
  <c r="U135" i="6" s="1"/>
  <c r="T134" i="6"/>
  <c r="U134" i="6" s="1"/>
  <c r="T133" i="6"/>
  <c r="U133" i="6" s="1"/>
  <c r="T132" i="6"/>
  <c r="U132" i="6" s="1"/>
  <c r="T131" i="6"/>
  <c r="U131" i="6" s="1"/>
  <c r="T130" i="6"/>
  <c r="U130" i="6" s="1"/>
  <c r="T129" i="6"/>
  <c r="U129" i="6" s="1"/>
  <c r="T128" i="6"/>
  <c r="U128" i="6" s="1"/>
  <c r="T127" i="6"/>
  <c r="U127" i="6" s="1"/>
  <c r="T126" i="6"/>
  <c r="U126" i="6" s="1"/>
  <c r="T125" i="6"/>
  <c r="U125" i="6" s="1"/>
  <c r="T124" i="6"/>
  <c r="U124" i="6" s="1"/>
  <c r="T123" i="6"/>
  <c r="U123" i="6" s="1"/>
  <c r="T122" i="6"/>
  <c r="U122" i="6" s="1"/>
  <c r="T121" i="6"/>
  <c r="U121" i="6" s="1"/>
  <c r="T120" i="6"/>
  <c r="U120" i="6" s="1"/>
  <c r="T119" i="6"/>
  <c r="U119" i="6" s="1"/>
  <c r="T118" i="6"/>
  <c r="U118" i="6" s="1"/>
  <c r="T117" i="6"/>
  <c r="U117" i="6" s="1"/>
  <c r="T116" i="6"/>
  <c r="U116" i="6" s="1"/>
  <c r="T115" i="6"/>
  <c r="U115" i="6" s="1"/>
  <c r="T114" i="6"/>
  <c r="U114" i="6" s="1"/>
  <c r="T113" i="6"/>
  <c r="U113" i="6" s="1"/>
  <c r="T112" i="6"/>
  <c r="U112" i="6" s="1"/>
  <c r="T111" i="6"/>
  <c r="U111" i="6" s="1"/>
  <c r="T110" i="6"/>
  <c r="U110" i="6" s="1"/>
  <c r="T109" i="6"/>
  <c r="U109" i="6" s="1"/>
  <c r="T108" i="6"/>
  <c r="U108" i="6" s="1"/>
  <c r="T107" i="6"/>
  <c r="U107" i="6" s="1"/>
  <c r="T106" i="6"/>
  <c r="U106" i="6" s="1"/>
  <c r="T105" i="6"/>
  <c r="U105" i="6" s="1"/>
  <c r="T104" i="6"/>
  <c r="U104" i="6" s="1"/>
  <c r="T103" i="6"/>
  <c r="U103" i="6" s="1"/>
  <c r="T102" i="6"/>
  <c r="U102" i="6" s="1"/>
  <c r="T101" i="6"/>
  <c r="U101" i="6" s="1"/>
  <c r="T100" i="6"/>
  <c r="U100" i="6" s="1"/>
  <c r="T99" i="6"/>
  <c r="U99" i="6" s="1"/>
  <c r="T98" i="6"/>
  <c r="U98" i="6" s="1"/>
  <c r="T97" i="6"/>
  <c r="U97" i="6" s="1"/>
  <c r="T96" i="6"/>
  <c r="U96" i="6" s="1"/>
  <c r="T95" i="6"/>
  <c r="U95" i="6" s="1"/>
  <c r="T94" i="6"/>
  <c r="U94" i="6" s="1"/>
  <c r="T93" i="6"/>
  <c r="U93" i="6" s="1"/>
  <c r="T92" i="6"/>
  <c r="U92" i="6" s="1"/>
  <c r="T91" i="6"/>
  <c r="U91" i="6" s="1"/>
  <c r="T90" i="6"/>
  <c r="U90" i="6" s="1"/>
  <c r="T89" i="6"/>
  <c r="U89" i="6" s="1"/>
  <c r="T88" i="6"/>
  <c r="U88" i="6" s="1"/>
  <c r="T87" i="6"/>
  <c r="U87" i="6" s="1"/>
  <c r="T86" i="6"/>
  <c r="U86" i="6" s="1"/>
  <c r="T85" i="6"/>
  <c r="U85" i="6" s="1"/>
  <c r="T84" i="6"/>
  <c r="U84" i="6" s="1"/>
  <c r="T83" i="6"/>
  <c r="U83" i="6" s="1"/>
  <c r="T82" i="6"/>
  <c r="U82" i="6" s="1"/>
  <c r="T81" i="6"/>
  <c r="U81" i="6" s="1"/>
  <c r="T80" i="6"/>
  <c r="U80" i="6" s="1"/>
  <c r="T79" i="6"/>
  <c r="U79" i="6" s="1"/>
  <c r="T78" i="6"/>
  <c r="U78" i="6" s="1"/>
  <c r="T77" i="6"/>
  <c r="U77" i="6" s="1"/>
  <c r="T76" i="6"/>
  <c r="U76" i="6" s="1"/>
  <c r="T75" i="6"/>
  <c r="U75" i="6" s="1"/>
  <c r="T73" i="6"/>
  <c r="U73" i="6" s="1"/>
  <c r="T72" i="6"/>
  <c r="U72" i="6" s="1"/>
  <c r="T71" i="6"/>
  <c r="U71" i="6" s="1"/>
  <c r="T70" i="6"/>
  <c r="U70" i="6" s="1"/>
  <c r="T69" i="6"/>
  <c r="U69" i="6" s="1"/>
  <c r="T68" i="6"/>
  <c r="U68" i="6" s="1"/>
  <c r="T67" i="6"/>
  <c r="U67" i="6" s="1"/>
  <c r="T66" i="6"/>
  <c r="U66" i="6" s="1"/>
  <c r="T65" i="6"/>
  <c r="U65" i="6" s="1"/>
  <c r="T64" i="6"/>
  <c r="U64" i="6" s="1"/>
  <c r="T63" i="6"/>
  <c r="U63" i="6" s="1"/>
  <c r="T62" i="6"/>
  <c r="U62" i="6" s="1"/>
  <c r="T61" i="6"/>
  <c r="U61" i="6" s="1"/>
  <c r="T60" i="6"/>
  <c r="U60" i="6" s="1"/>
  <c r="T59" i="6"/>
  <c r="U59" i="6" s="1"/>
  <c r="T58" i="6"/>
  <c r="U58" i="6" s="1"/>
  <c r="T57" i="6"/>
  <c r="U57" i="6" s="1"/>
  <c r="T56" i="6"/>
  <c r="U56" i="6" s="1"/>
  <c r="T55" i="6"/>
  <c r="U55" i="6" s="1"/>
  <c r="T54" i="6"/>
  <c r="U54" i="6" s="1"/>
  <c r="T53" i="6"/>
  <c r="U53" i="6" s="1"/>
  <c r="T52" i="6"/>
  <c r="U52" i="6" s="1"/>
  <c r="T51" i="6"/>
  <c r="U51" i="6" s="1"/>
  <c r="T50" i="6"/>
  <c r="U50" i="6" s="1"/>
  <c r="T49" i="6"/>
  <c r="U49" i="6" s="1"/>
  <c r="T48" i="6"/>
  <c r="U48" i="6" s="1"/>
  <c r="T47" i="6"/>
  <c r="U47" i="6" s="1"/>
  <c r="T46" i="6"/>
  <c r="U46" i="6" s="1"/>
  <c r="T45" i="6"/>
  <c r="U45" i="6" s="1"/>
  <c r="T44" i="6"/>
  <c r="U44" i="6" s="1"/>
  <c r="T43" i="6"/>
  <c r="U43" i="6" s="1"/>
  <c r="T42" i="6"/>
  <c r="U42" i="6" s="1"/>
  <c r="T41" i="6"/>
  <c r="U41" i="6" s="1"/>
  <c r="T40" i="6"/>
  <c r="U40" i="6" s="1"/>
  <c r="T39" i="6"/>
  <c r="U39" i="6" s="1"/>
  <c r="T38" i="6"/>
  <c r="U38" i="6" s="1"/>
  <c r="T37" i="6"/>
  <c r="U37" i="6" s="1"/>
  <c r="T36" i="6"/>
  <c r="U36" i="6" s="1"/>
  <c r="T35" i="6"/>
  <c r="U35" i="6" s="1"/>
  <c r="T34" i="6"/>
  <c r="U34" i="6" s="1"/>
  <c r="T33" i="6"/>
  <c r="U33" i="6" s="1"/>
  <c r="T32" i="6"/>
  <c r="U32" i="6" s="1"/>
  <c r="T31" i="6"/>
  <c r="U31" i="6" s="1"/>
  <c r="T30" i="6"/>
  <c r="U30" i="6" s="1"/>
  <c r="T29" i="6"/>
  <c r="U29" i="6" s="1"/>
  <c r="T28" i="6"/>
  <c r="U28" i="6" s="1"/>
  <c r="T27" i="6"/>
  <c r="U27" i="6" s="1"/>
  <c r="T26" i="6"/>
  <c r="U26" i="6" s="1"/>
  <c r="T25" i="6"/>
  <c r="U25" i="6" s="1"/>
  <c r="T24" i="6"/>
  <c r="U24" i="6" s="1"/>
  <c r="T23" i="6"/>
  <c r="U23" i="6" s="1"/>
  <c r="T22" i="6"/>
  <c r="U22" i="6" s="1"/>
  <c r="T21" i="6"/>
  <c r="U21" i="6" s="1"/>
  <c r="T20" i="6"/>
  <c r="U20" i="6" s="1"/>
  <c r="T19" i="6"/>
  <c r="U19" i="6" s="1"/>
  <c r="T18" i="6"/>
  <c r="U18" i="6" s="1"/>
  <c r="T17" i="6"/>
  <c r="U17" i="6" s="1"/>
  <c r="T16" i="6"/>
  <c r="U16" i="6" s="1"/>
  <c r="T15" i="6"/>
  <c r="U15" i="6" s="1"/>
  <c r="T14" i="6"/>
  <c r="U14" i="6" s="1"/>
  <c r="T13" i="6"/>
  <c r="U13" i="6" s="1"/>
  <c r="T12" i="6"/>
  <c r="U12" i="6" s="1"/>
  <c r="T336" i="5"/>
  <c r="U336" i="5" s="1"/>
  <c r="T334" i="5"/>
  <c r="U334" i="5" s="1"/>
  <c r="T333" i="5"/>
  <c r="U333" i="5" s="1"/>
  <c r="T332" i="5"/>
  <c r="U332" i="5" s="1"/>
  <c r="T331" i="5"/>
  <c r="U331" i="5" s="1"/>
  <c r="T330" i="5"/>
  <c r="U330" i="5" s="1"/>
  <c r="T329" i="5"/>
  <c r="U329" i="5" s="1"/>
  <c r="T328" i="5"/>
  <c r="U328" i="5" s="1"/>
  <c r="T327" i="5"/>
  <c r="U327" i="5" s="1"/>
  <c r="T326" i="5"/>
  <c r="U326" i="5" s="1"/>
  <c r="T325" i="5"/>
  <c r="U325" i="5" s="1"/>
  <c r="T324" i="5"/>
  <c r="U324" i="5" s="1"/>
  <c r="T323" i="5"/>
  <c r="U323" i="5" s="1"/>
  <c r="T322" i="5"/>
  <c r="U322" i="5" s="1"/>
  <c r="T321" i="5"/>
  <c r="U321" i="5" s="1"/>
  <c r="T320" i="5"/>
  <c r="U320" i="5" s="1"/>
  <c r="T318" i="5"/>
  <c r="U318" i="5" s="1"/>
  <c r="T317" i="5"/>
  <c r="U317" i="5" s="1"/>
  <c r="T316" i="5"/>
  <c r="U316" i="5" s="1"/>
  <c r="T315" i="5"/>
  <c r="U315" i="5" s="1"/>
  <c r="T314" i="5"/>
  <c r="U314" i="5" s="1"/>
  <c r="T313" i="5"/>
  <c r="U313" i="5" s="1"/>
  <c r="T312" i="5"/>
  <c r="U312" i="5" s="1"/>
  <c r="T310" i="5"/>
  <c r="U310" i="5" s="1"/>
  <c r="T309" i="5"/>
  <c r="U309" i="5" s="1"/>
  <c r="T308" i="5"/>
  <c r="U308" i="5" s="1"/>
  <c r="T307" i="5"/>
  <c r="U307" i="5" s="1"/>
  <c r="T306" i="5"/>
  <c r="U306" i="5" s="1"/>
  <c r="T305" i="5"/>
  <c r="U305" i="5" s="1"/>
  <c r="T304" i="5"/>
  <c r="U304" i="5" s="1"/>
  <c r="T303" i="5"/>
  <c r="U303" i="5" s="1"/>
  <c r="T302" i="5"/>
  <c r="U302" i="5" s="1"/>
  <c r="T301" i="5"/>
  <c r="U301" i="5" s="1"/>
  <c r="T299" i="5"/>
  <c r="U299" i="5" s="1"/>
  <c r="T298" i="5"/>
  <c r="U298" i="5" s="1"/>
  <c r="T297" i="5"/>
  <c r="U297" i="5" s="1"/>
  <c r="T296" i="5"/>
  <c r="U296" i="5" s="1"/>
  <c r="T295" i="5"/>
  <c r="U295" i="5" s="1"/>
  <c r="T294" i="5"/>
  <c r="U294" i="5" s="1"/>
  <c r="T293" i="5"/>
  <c r="U293" i="5" s="1"/>
  <c r="T292" i="5"/>
  <c r="U292" i="5" s="1"/>
  <c r="T291" i="5"/>
  <c r="U291" i="5" s="1"/>
  <c r="T290" i="5"/>
  <c r="U290" i="5" s="1"/>
  <c r="T289" i="5"/>
  <c r="U289" i="5" s="1"/>
  <c r="T288" i="5"/>
  <c r="U288" i="5" s="1"/>
  <c r="T287" i="5"/>
  <c r="U287" i="5" s="1"/>
  <c r="T286" i="5"/>
  <c r="U286" i="5" s="1"/>
  <c r="T285" i="5"/>
  <c r="U285" i="5" s="1"/>
  <c r="T283" i="5"/>
  <c r="U283" i="5" s="1"/>
  <c r="T282" i="5"/>
  <c r="U282" i="5" s="1"/>
  <c r="T281" i="5"/>
  <c r="U281" i="5" s="1"/>
  <c r="T280" i="5"/>
  <c r="U280" i="5" s="1"/>
  <c r="T279" i="5"/>
  <c r="U279" i="5" s="1"/>
  <c r="T278" i="5"/>
  <c r="U278" i="5" s="1"/>
  <c r="T277" i="5"/>
  <c r="U277" i="5" s="1"/>
  <c r="T276" i="5"/>
  <c r="U276" i="5" s="1"/>
  <c r="T275" i="5"/>
  <c r="U275" i="5" s="1"/>
  <c r="T274" i="5"/>
  <c r="U274" i="5" s="1"/>
  <c r="T273" i="5"/>
  <c r="U273" i="5" s="1"/>
  <c r="T272" i="5"/>
  <c r="U272" i="5" s="1"/>
  <c r="T271" i="5"/>
  <c r="U271" i="5" s="1"/>
  <c r="T270" i="5"/>
  <c r="U270" i="5" s="1"/>
  <c r="T269" i="5"/>
  <c r="U269" i="5" s="1"/>
  <c r="T268" i="5"/>
  <c r="U268" i="5" s="1"/>
  <c r="T267" i="5"/>
  <c r="U267" i="5" s="1"/>
  <c r="T266" i="5"/>
  <c r="U266" i="5" s="1"/>
  <c r="T265" i="5"/>
  <c r="U265" i="5" s="1"/>
  <c r="T264" i="5"/>
  <c r="U264" i="5" s="1"/>
  <c r="T263" i="5"/>
  <c r="U263" i="5" s="1"/>
  <c r="T262" i="5"/>
  <c r="U262" i="5" s="1"/>
  <c r="T261" i="5"/>
  <c r="U261" i="5" s="1"/>
  <c r="T259" i="5"/>
  <c r="U259" i="5" s="1"/>
  <c r="T258" i="5"/>
  <c r="U258" i="5" s="1"/>
  <c r="T257" i="5"/>
  <c r="U257" i="5" s="1"/>
  <c r="T256" i="5"/>
  <c r="U256" i="5" s="1"/>
  <c r="T255" i="5"/>
  <c r="U255" i="5" s="1"/>
  <c r="T254" i="5"/>
  <c r="U254" i="5" s="1"/>
  <c r="T253" i="5"/>
  <c r="U253" i="5" s="1"/>
  <c r="T252" i="5"/>
  <c r="U252" i="5" s="1"/>
  <c r="T251" i="5"/>
  <c r="U251" i="5" s="1"/>
  <c r="T250" i="5"/>
  <c r="U250" i="5" s="1"/>
  <c r="T249" i="5"/>
  <c r="U249" i="5" s="1"/>
  <c r="T248" i="5"/>
  <c r="U248" i="5" s="1"/>
  <c r="T247" i="5"/>
  <c r="U247" i="5" s="1"/>
  <c r="T246" i="5"/>
  <c r="U246" i="5" s="1"/>
  <c r="T245" i="5"/>
  <c r="U245" i="5" s="1"/>
  <c r="T244" i="5"/>
  <c r="U244" i="5" s="1"/>
  <c r="T243" i="5"/>
  <c r="U243" i="5" s="1"/>
  <c r="T242" i="5"/>
  <c r="U242" i="5" s="1"/>
  <c r="T240" i="5"/>
  <c r="U240" i="5" s="1"/>
  <c r="T239" i="5"/>
  <c r="U239" i="5" s="1"/>
  <c r="T238" i="5"/>
  <c r="U238" i="5" s="1"/>
  <c r="T237" i="5"/>
  <c r="U237" i="5" s="1"/>
  <c r="T236" i="5"/>
  <c r="U236" i="5" s="1"/>
  <c r="T235" i="5"/>
  <c r="U235" i="5" s="1"/>
  <c r="T234" i="5"/>
  <c r="U234" i="5" s="1"/>
  <c r="T233" i="5"/>
  <c r="U233" i="5" s="1"/>
  <c r="T232" i="5"/>
  <c r="U232" i="5" s="1"/>
  <c r="T231" i="5"/>
  <c r="U231" i="5" s="1"/>
  <c r="T230" i="5"/>
  <c r="U230" i="5" s="1"/>
  <c r="T229" i="5"/>
  <c r="U229" i="5" s="1"/>
  <c r="T228" i="5"/>
  <c r="U228" i="5" s="1"/>
  <c r="T227" i="5"/>
  <c r="U227" i="5" s="1"/>
  <c r="T226" i="5"/>
  <c r="U226" i="5" s="1"/>
  <c r="T225" i="5"/>
  <c r="U225" i="5" s="1"/>
  <c r="T224" i="5"/>
  <c r="U224" i="5" s="1"/>
  <c r="T223" i="5"/>
  <c r="U223" i="5" s="1"/>
  <c r="T222" i="5"/>
  <c r="U222" i="5" s="1"/>
  <c r="T221" i="5"/>
  <c r="U221" i="5" s="1"/>
  <c r="T220" i="5"/>
  <c r="U220" i="5" s="1"/>
  <c r="T219" i="5"/>
  <c r="U219" i="5" s="1"/>
  <c r="T218" i="5"/>
  <c r="U218" i="5" s="1"/>
  <c r="T217" i="5"/>
  <c r="U217" i="5" s="1"/>
  <c r="T216" i="5"/>
  <c r="U216" i="5" s="1"/>
  <c r="T215" i="5"/>
  <c r="U215" i="5" s="1"/>
  <c r="T214" i="5"/>
  <c r="U214" i="5" s="1"/>
  <c r="T213" i="5"/>
  <c r="U213" i="5" s="1"/>
  <c r="T212" i="5"/>
  <c r="U212" i="5" s="1"/>
  <c r="T211" i="5"/>
  <c r="U211" i="5" s="1"/>
  <c r="T210" i="5"/>
  <c r="U210" i="5" s="1"/>
  <c r="T208" i="5"/>
  <c r="U208" i="5" s="1"/>
  <c r="T207" i="5"/>
  <c r="U207" i="5" s="1"/>
  <c r="T206" i="5"/>
  <c r="U206" i="5" s="1"/>
  <c r="T205" i="5"/>
  <c r="U205" i="5" s="1"/>
  <c r="T204" i="5"/>
  <c r="U204" i="5" s="1"/>
  <c r="T203" i="5"/>
  <c r="U203" i="5" s="1"/>
  <c r="T202" i="5"/>
  <c r="U202" i="5" s="1"/>
  <c r="T201" i="5"/>
  <c r="U201" i="5" s="1"/>
  <c r="T200" i="5"/>
  <c r="U200" i="5" s="1"/>
  <c r="T199" i="5"/>
  <c r="U199" i="5" s="1"/>
  <c r="T197" i="5"/>
  <c r="U197" i="5" s="1"/>
  <c r="T196" i="5"/>
  <c r="U196" i="5" s="1"/>
  <c r="T195" i="5"/>
  <c r="U195" i="5" s="1"/>
  <c r="T194" i="5"/>
  <c r="U194" i="5" s="1"/>
  <c r="T193" i="5"/>
  <c r="U193" i="5" s="1"/>
  <c r="T192" i="5"/>
  <c r="U192" i="5" s="1"/>
  <c r="T191" i="5"/>
  <c r="U191" i="5" s="1"/>
  <c r="T190" i="5"/>
  <c r="U190" i="5" s="1"/>
  <c r="T189" i="5"/>
  <c r="U189" i="5" s="1"/>
  <c r="T188" i="5"/>
  <c r="U188" i="5" s="1"/>
  <c r="T187" i="5"/>
  <c r="U187" i="5" s="1"/>
  <c r="T186" i="5"/>
  <c r="U186" i="5" s="1"/>
  <c r="T185" i="5"/>
  <c r="U185" i="5" s="1"/>
  <c r="T184" i="5"/>
  <c r="U184" i="5" s="1"/>
  <c r="T183" i="5"/>
  <c r="U183" i="5" s="1"/>
  <c r="T181" i="5"/>
  <c r="U181" i="5" s="1"/>
  <c r="T180" i="5"/>
  <c r="U180" i="5" s="1"/>
  <c r="T179" i="5"/>
  <c r="U179" i="5" s="1"/>
  <c r="T178" i="5"/>
  <c r="U178" i="5" s="1"/>
  <c r="T177" i="5"/>
  <c r="U177" i="5" s="1"/>
  <c r="T176" i="5"/>
  <c r="U176" i="5" s="1"/>
  <c r="T175" i="5"/>
  <c r="U175" i="5" s="1"/>
  <c r="T174" i="5"/>
  <c r="U174" i="5" s="1"/>
  <c r="T173" i="5"/>
  <c r="U173" i="5" s="1"/>
  <c r="T172" i="5"/>
  <c r="U172" i="5" s="1"/>
  <c r="T171" i="5"/>
  <c r="U171" i="5" s="1"/>
  <c r="T170" i="5"/>
  <c r="U170" i="5" s="1"/>
  <c r="T169" i="5"/>
  <c r="U169" i="5" s="1"/>
  <c r="T168" i="5"/>
  <c r="U168" i="5" s="1"/>
  <c r="T167" i="5"/>
  <c r="U167" i="5" s="1"/>
  <c r="T165" i="5"/>
  <c r="U165" i="5" s="1"/>
  <c r="T164" i="5"/>
  <c r="U164" i="5" s="1"/>
  <c r="T163" i="5"/>
  <c r="U163" i="5" s="1"/>
  <c r="T162" i="5"/>
  <c r="U162" i="5" s="1"/>
  <c r="T161" i="5"/>
  <c r="U161" i="5" s="1"/>
  <c r="T160" i="5"/>
  <c r="U160" i="5" s="1"/>
  <c r="T159" i="5"/>
  <c r="U159" i="5" s="1"/>
  <c r="T158" i="5"/>
  <c r="U158" i="5" s="1"/>
  <c r="T157" i="5"/>
  <c r="U157" i="5" s="1"/>
  <c r="T156" i="5"/>
  <c r="U156" i="5" s="1"/>
  <c r="T155" i="5"/>
  <c r="U155" i="5" s="1"/>
  <c r="T154" i="5"/>
  <c r="U154" i="5" s="1"/>
  <c r="T153" i="5"/>
  <c r="U153" i="5" s="1"/>
  <c r="T152" i="5"/>
  <c r="U152" i="5" s="1"/>
  <c r="T151" i="5"/>
  <c r="U151" i="5" s="1"/>
  <c r="T150" i="5"/>
  <c r="U150" i="5" s="1"/>
  <c r="T149" i="5"/>
  <c r="U149" i="5" s="1"/>
  <c r="T148" i="5"/>
  <c r="U148" i="5" s="1"/>
  <c r="T147" i="5"/>
  <c r="U147" i="5" s="1"/>
  <c r="T146" i="5"/>
  <c r="U146" i="5" s="1"/>
  <c r="T145" i="5"/>
  <c r="U145" i="5" s="1"/>
  <c r="T144" i="5"/>
  <c r="U144" i="5" s="1"/>
  <c r="T143" i="5"/>
  <c r="U143" i="5" s="1"/>
  <c r="T141" i="5"/>
  <c r="U141" i="5" s="1"/>
  <c r="T140" i="5"/>
  <c r="U140" i="5" s="1"/>
  <c r="T139" i="5"/>
  <c r="U139" i="5" s="1"/>
  <c r="T138" i="5"/>
  <c r="U138" i="5" s="1"/>
  <c r="T137" i="5"/>
  <c r="U137" i="5" s="1"/>
  <c r="T136" i="5"/>
  <c r="U136" i="5" s="1"/>
  <c r="T135" i="5"/>
  <c r="U135" i="5" s="1"/>
  <c r="T134" i="5"/>
  <c r="U134" i="5" s="1"/>
  <c r="T133" i="5"/>
  <c r="U133" i="5" s="1"/>
  <c r="T132" i="5"/>
  <c r="U132" i="5" s="1"/>
  <c r="T131" i="5"/>
  <c r="U131" i="5" s="1"/>
  <c r="T130" i="5"/>
  <c r="U130" i="5" s="1"/>
  <c r="T128" i="5"/>
  <c r="U128" i="5" s="1"/>
  <c r="T127" i="5"/>
  <c r="U127" i="5" s="1"/>
  <c r="T125" i="5"/>
  <c r="U125" i="5" s="1"/>
  <c r="T124" i="5"/>
  <c r="U124" i="5" s="1"/>
  <c r="T123" i="5"/>
  <c r="U123" i="5" s="1"/>
  <c r="T122" i="5"/>
  <c r="U122" i="5" s="1"/>
  <c r="T121" i="5"/>
  <c r="U121" i="5" s="1"/>
  <c r="T120" i="5"/>
  <c r="U120" i="5" s="1"/>
  <c r="T119" i="5"/>
  <c r="U119" i="5" s="1"/>
  <c r="T118" i="5"/>
  <c r="U118" i="5" s="1"/>
  <c r="T117" i="5"/>
  <c r="U117" i="5" s="1"/>
  <c r="T116" i="5"/>
  <c r="U116" i="5" s="1"/>
  <c r="T115" i="5"/>
  <c r="U115" i="5" s="1"/>
  <c r="T114" i="5"/>
  <c r="U114" i="5" s="1"/>
  <c r="T113" i="5"/>
  <c r="U113" i="5" s="1"/>
  <c r="T112" i="5"/>
  <c r="U112" i="5" s="1"/>
  <c r="T111" i="5"/>
  <c r="U111" i="5" s="1"/>
  <c r="T110" i="5"/>
  <c r="U110" i="5" s="1"/>
  <c r="T109" i="5"/>
  <c r="U109" i="5" s="1"/>
  <c r="T108" i="5"/>
  <c r="U108" i="5" s="1"/>
  <c r="T107" i="5"/>
  <c r="U107" i="5" s="1"/>
  <c r="T106" i="5"/>
  <c r="U106" i="5" s="1"/>
  <c r="T105" i="5"/>
  <c r="U105" i="5" s="1"/>
  <c r="T104" i="5"/>
  <c r="U104" i="5" s="1"/>
  <c r="T103" i="5"/>
  <c r="U103" i="5" s="1"/>
  <c r="T102" i="5"/>
  <c r="U102" i="5" s="1"/>
  <c r="T101" i="5"/>
  <c r="U101" i="5" s="1"/>
  <c r="T99" i="5"/>
  <c r="U99" i="5" s="1"/>
  <c r="T98" i="5"/>
  <c r="U98" i="5" s="1"/>
  <c r="T97" i="5"/>
  <c r="U97" i="5" s="1"/>
  <c r="T96" i="5"/>
  <c r="U96" i="5" s="1"/>
  <c r="T95" i="5"/>
  <c r="U95" i="5" s="1"/>
  <c r="T94" i="5"/>
  <c r="U94" i="5" s="1"/>
  <c r="T93" i="5"/>
  <c r="U93" i="5" s="1"/>
  <c r="T92" i="5"/>
  <c r="U92" i="5" s="1"/>
  <c r="T91" i="5"/>
  <c r="U91" i="5" s="1"/>
  <c r="T90" i="5"/>
  <c r="U90" i="5" s="1"/>
  <c r="T89" i="5"/>
  <c r="U89" i="5" s="1"/>
  <c r="T88" i="5"/>
  <c r="U88" i="5" s="1"/>
  <c r="T87" i="5"/>
  <c r="U87" i="5" s="1"/>
  <c r="T86" i="5"/>
  <c r="U86" i="5" s="1"/>
  <c r="T85" i="5"/>
  <c r="U85" i="5" s="1"/>
  <c r="T83" i="5"/>
  <c r="U83" i="5" s="1"/>
  <c r="T82" i="5"/>
  <c r="U82" i="5" s="1"/>
  <c r="T81" i="5"/>
  <c r="U81" i="5" s="1"/>
  <c r="T80" i="5"/>
  <c r="U80" i="5" s="1"/>
  <c r="T79" i="5"/>
  <c r="U79" i="5" s="1"/>
  <c r="T78" i="5"/>
  <c r="U78" i="5" s="1"/>
  <c r="T77" i="5"/>
  <c r="U77" i="5" s="1"/>
  <c r="T76" i="5"/>
  <c r="U76" i="5" s="1"/>
  <c r="T75" i="5"/>
  <c r="U75" i="5" s="1"/>
  <c r="T73" i="5"/>
  <c r="U73" i="5" s="1"/>
  <c r="T72" i="5"/>
  <c r="U72" i="5" s="1"/>
  <c r="T71" i="5"/>
  <c r="U71" i="5" s="1"/>
  <c r="T70" i="5"/>
  <c r="U70" i="5" s="1"/>
  <c r="T69" i="5"/>
  <c r="U69" i="5" s="1"/>
  <c r="T68" i="5"/>
  <c r="U68" i="5" s="1"/>
  <c r="T67" i="5"/>
  <c r="U67" i="5" s="1"/>
  <c r="T66" i="5"/>
  <c r="U66" i="5" s="1"/>
  <c r="T65" i="5"/>
  <c r="U65" i="5" s="1"/>
  <c r="T64" i="5"/>
  <c r="U64" i="5" s="1"/>
  <c r="T63" i="5"/>
  <c r="U63" i="5" s="1"/>
  <c r="T62" i="5"/>
  <c r="U62" i="5" s="1"/>
  <c r="T61" i="5"/>
  <c r="U61" i="5" s="1"/>
  <c r="T60" i="5"/>
  <c r="U60" i="5" s="1"/>
  <c r="T59" i="5"/>
  <c r="U59" i="5" s="1"/>
  <c r="T58" i="5"/>
  <c r="U58" i="5" s="1"/>
  <c r="T57" i="5"/>
  <c r="U57" i="5" s="1"/>
  <c r="T56" i="5"/>
  <c r="U56" i="5" s="1"/>
  <c r="T55" i="5"/>
  <c r="U55" i="5" s="1"/>
  <c r="T54" i="5"/>
  <c r="U54" i="5" s="1"/>
  <c r="T53" i="5"/>
  <c r="U53" i="5" s="1"/>
  <c r="T52" i="5"/>
  <c r="U52" i="5" s="1"/>
  <c r="T51" i="5"/>
  <c r="U51" i="5" s="1"/>
  <c r="T50" i="5"/>
  <c r="U50" i="5" s="1"/>
  <c r="T49" i="5"/>
  <c r="U49" i="5" s="1"/>
  <c r="T48" i="5"/>
  <c r="U48" i="5" s="1"/>
  <c r="T47" i="5"/>
  <c r="U47" i="5" s="1"/>
  <c r="T46" i="5"/>
  <c r="U46" i="5" s="1"/>
  <c r="T45" i="5"/>
  <c r="U45" i="5" s="1"/>
  <c r="T44" i="5"/>
  <c r="U44" i="5" s="1"/>
  <c r="T43" i="5"/>
  <c r="U43" i="5" s="1"/>
  <c r="T42" i="5"/>
  <c r="U42" i="5" s="1"/>
  <c r="T41" i="5"/>
  <c r="U41" i="5" s="1"/>
  <c r="T39" i="5"/>
  <c r="U39" i="5" s="1"/>
  <c r="T38" i="5"/>
  <c r="U38" i="5" s="1"/>
  <c r="T37" i="5"/>
  <c r="U37" i="5" s="1"/>
  <c r="T36" i="5"/>
  <c r="U36" i="5" s="1"/>
  <c r="T35" i="5"/>
  <c r="U35" i="5" s="1"/>
  <c r="T34" i="5"/>
  <c r="U34" i="5" s="1"/>
  <c r="T33" i="5"/>
  <c r="U33" i="5" s="1"/>
  <c r="T31" i="5"/>
  <c r="U31" i="5" s="1"/>
  <c r="T30" i="5"/>
  <c r="U30" i="5" s="1"/>
  <c r="T29" i="5"/>
  <c r="U29" i="5" s="1"/>
  <c r="T28" i="5"/>
  <c r="U28" i="5" s="1"/>
  <c r="T27" i="5"/>
  <c r="U27" i="5" s="1"/>
  <c r="T26" i="5"/>
  <c r="U26" i="5" s="1"/>
  <c r="T25" i="5"/>
  <c r="U25" i="5" s="1"/>
  <c r="T24" i="5"/>
  <c r="U24" i="5" s="1"/>
  <c r="T23" i="5"/>
  <c r="U23" i="5" s="1"/>
  <c r="T22" i="5"/>
  <c r="U22" i="5" s="1"/>
  <c r="T21" i="5"/>
  <c r="U21" i="5" s="1"/>
  <c r="T20" i="5"/>
  <c r="U20" i="5" s="1"/>
  <c r="T19" i="5"/>
  <c r="U19" i="5" s="1"/>
  <c r="T18" i="5"/>
  <c r="U18" i="5" s="1"/>
  <c r="T17" i="5"/>
  <c r="U17" i="5" s="1"/>
  <c r="T16" i="5"/>
  <c r="U16" i="5" s="1"/>
  <c r="T15" i="5"/>
  <c r="U15" i="5" s="1"/>
  <c r="T14" i="5"/>
  <c r="U14" i="5" s="1"/>
  <c r="T13" i="5"/>
  <c r="U13" i="5" s="1"/>
  <c r="T12" i="5"/>
  <c r="U12" i="5" s="1"/>
  <c r="V67" i="6" l="1"/>
  <c r="V144" i="6"/>
  <c r="W144" i="6" s="1"/>
  <c r="X144" i="6" s="1"/>
  <c r="V278" i="6"/>
  <c r="W278" i="6" s="1"/>
  <c r="X278" i="6" s="1"/>
  <c r="V52" i="5"/>
  <c r="W52" i="5" s="1"/>
  <c r="X52" i="5" s="1"/>
  <c r="V144" i="5"/>
  <c r="W144" i="5" s="1"/>
  <c r="X144" i="5" s="1"/>
  <c r="V99" i="5"/>
  <c r="W99" i="5" s="1"/>
  <c r="X99" i="5" s="1"/>
  <c r="V113" i="5"/>
  <c r="W113" i="5" s="1"/>
  <c r="X113" i="5" s="1"/>
  <c r="W206" i="6"/>
  <c r="X206" i="6" s="1"/>
  <c r="W336" i="6"/>
  <c r="X336" i="6" s="1"/>
  <c r="V83" i="5"/>
  <c r="W83" i="5" s="1"/>
  <c r="X83" i="5" s="1"/>
  <c r="T279" i="6"/>
  <c r="U279" i="6" s="1"/>
  <c r="T145" i="6"/>
  <c r="U145" i="6" s="1"/>
  <c r="V314" i="5"/>
  <c r="W314" i="5" s="1"/>
  <c r="X314" i="5" s="1"/>
  <c r="V206" i="5"/>
  <c r="W206" i="5" s="1"/>
  <c r="X206" i="5" s="1"/>
  <c r="V67" i="5"/>
  <c r="W67" i="5" s="1"/>
  <c r="X67" i="5" s="1"/>
  <c r="V302" i="5"/>
  <c r="W302" i="5" s="1"/>
  <c r="X302" i="5" s="1"/>
  <c r="V193" i="5"/>
  <c r="W193" i="5" s="1"/>
  <c r="X193" i="5" s="1"/>
  <c r="V177" i="5"/>
  <c r="V278" i="5"/>
  <c r="W278" i="5" s="1"/>
  <c r="X278" i="5" s="1"/>
  <c r="V160" i="5"/>
  <c r="W160" i="5" s="1"/>
  <c r="X160" i="5" s="1"/>
  <c r="V265" i="5"/>
  <c r="W265" i="5" s="1"/>
  <c r="X265" i="5" s="1"/>
  <c r="V291" i="5"/>
  <c r="W291" i="5" s="1"/>
  <c r="X291" i="5" s="1"/>
  <c r="V128" i="5"/>
  <c r="W128" i="5" s="1"/>
  <c r="X128" i="5" s="1"/>
  <c r="V251" i="5"/>
  <c r="W251" i="5" s="1"/>
  <c r="X251" i="5" s="1"/>
  <c r="V26" i="5"/>
  <c r="W26" i="5" s="1"/>
  <c r="X26" i="5" s="1"/>
  <c r="V336" i="5"/>
  <c r="W336" i="5" s="1"/>
  <c r="X336" i="5" s="1"/>
  <c r="V238" i="5"/>
  <c r="W238" i="5" s="1"/>
  <c r="X238" i="5" s="1"/>
  <c r="V39" i="5"/>
  <c r="W39" i="5" s="1"/>
  <c r="X39" i="5" s="1"/>
  <c r="V326" i="5"/>
  <c r="W326" i="5" s="1"/>
  <c r="X326" i="5" s="1"/>
  <c r="V223" i="5"/>
  <c r="W223" i="5" s="1"/>
  <c r="X223" i="5" s="1"/>
  <c r="W67" i="6"/>
  <c r="X67" i="6" s="1"/>
  <c r="T129" i="5"/>
  <c r="U129" i="5" s="1"/>
  <c r="T126" i="5"/>
  <c r="U126" i="5" s="1"/>
  <c r="T260" i="5"/>
  <c r="U260" i="5" s="1"/>
  <c r="T40" i="5"/>
  <c r="U40" i="5" s="1"/>
  <c r="T84" i="5"/>
  <c r="U84" i="5" s="1"/>
  <c r="T100" i="5"/>
  <c r="U100" i="5" s="1"/>
  <c r="T182" i="5"/>
  <c r="U182" i="5" s="1"/>
  <c r="T319" i="5"/>
  <c r="U319" i="5" s="1"/>
  <c r="T284" i="5"/>
  <c r="U284" i="5" s="1"/>
  <c r="T311" i="5"/>
  <c r="U311" i="5" s="1"/>
  <c r="T241" i="5"/>
  <c r="U241" i="5" s="1"/>
  <c r="T32" i="5"/>
  <c r="U32" i="5" s="1"/>
  <c r="T142" i="5"/>
  <c r="U142" i="5" s="1"/>
  <c r="T209" i="5"/>
  <c r="U209" i="5" s="1"/>
  <c r="W177" i="5"/>
  <c r="X177" i="5" s="1"/>
  <c r="T166" i="5"/>
  <c r="U166" i="5" s="1"/>
  <c r="T198" i="5"/>
  <c r="U198" i="5" s="1"/>
  <c r="T300" i="5"/>
  <c r="U300" i="5" s="1"/>
  <c r="T335" i="5"/>
  <c r="U335" i="5" s="1"/>
  <c r="M4" i="5" l="1"/>
  <c r="M3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Wendy Tang (WEHK-RO)</author>
    <author>ciho</author>
    <author>brtsang</author>
    <author>amkwong</author>
    <author>pilai</author>
    <author>mwmwong</author>
    <author>janyip</author>
  </authors>
  <commentList>
    <comment ref="D65" authorId="0" shapeId="0" xr:uid="{BA148B00-CA92-4382-88F9-02C9A269FC95}">
      <text>
        <r>
          <rPr>
            <b/>
            <sz val="9"/>
            <color indexed="81"/>
            <rFont val="Tahoma"/>
            <family val="2"/>
          </rPr>
          <t>New store will open on 29 March 2024</t>
        </r>
      </text>
    </comment>
    <comment ref="D87" authorId="1" shapeId="0" xr:uid="{59AF4780-A10A-4EFA-ADF9-B20C00E050A1}">
      <text>
        <r>
          <rPr>
            <sz val="12"/>
            <rFont val="新細明體"/>
            <family val="1"/>
            <charset val="136"/>
          </rPr>
          <t>New store will open on 1 Nov 2024</t>
        </r>
      </text>
    </comment>
    <comment ref="D93" authorId="1" shapeId="0" xr:uid="{60305131-1F79-40D6-A065-1E043BEF4E8A}">
      <text>
        <r>
          <rPr>
            <b/>
            <sz val="9"/>
            <color indexed="81"/>
            <rFont val="Tahoma"/>
            <family val="2"/>
          </rPr>
          <t>New store will open 22 Jan 2021</t>
        </r>
      </text>
    </comment>
    <comment ref="J187" authorId="2" shapeId="0" xr:uid="{7FC80326-CA60-47A0-AB99-1930D5FC0D63}">
      <text>
        <r>
          <rPr>
            <b/>
            <sz val="11"/>
            <color indexed="81"/>
            <rFont val="Tahoma"/>
            <family val="2"/>
          </rPr>
          <t>ciho:</t>
        </r>
        <r>
          <rPr>
            <sz val="11"/>
            <color indexed="81"/>
            <rFont val="Tahoma"/>
            <family val="2"/>
          </rPr>
          <t xml:space="preserve">
Change of Bldg name to Butterfly Plaza with effective from 1 Aug</t>
        </r>
      </text>
    </comment>
    <comment ref="D189" authorId="0" shapeId="0" xr:uid="{A46F07B8-7CB0-48B1-B979-D5FE7D75BC28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will be opened on 17/2/2023</t>
        </r>
      </text>
    </comment>
    <comment ref="J233" authorId="2" shapeId="0" xr:uid="{986D87A5-00B1-4860-B576-91DA22E61C03}">
      <text>
        <r>
          <rPr>
            <b/>
            <sz val="11"/>
            <color indexed="81"/>
            <rFont val="Tahoma"/>
            <family val="2"/>
          </rPr>
          <t>ciho:</t>
        </r>
        <r>
          <rPr>
            <sz val="11"/>
            <color indexed="81"/>
            <rFont val="Tahoma"/>
            <family val="2"/>
          </rPr>
          <t xml:space="preserve">
Change Bldg to Wo Che Plaze with effective on 16/8</t>
        </r>
      </text>
    </comment>
    <comment ref="D244" authorId="0" shapeId="0" xr:uid="{CB39D407-2AA5-4B91-8A33-307C135D2BC1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will be opened on 22/04/2022</t>
        </r>
      </text>
    </comment>
    <comment ref="D277" authorId="3" shapeId="0" xr:uid="{A2270C12-DC5B-4E9B-A961-963BCDF7489A}">
      <text>
        <r>
          <rPr>
            <b/>
            <sz val="8"/>
            <color indexed="81"/>
            <rFont val="Tahoma"/>
            <family val="2"/>
          </rPr>
          <t>brtsang: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change to MPJ format on 19 Oct 2012</t>
        </r>
      </text>
    </comment>
    <comment ref="I279" authorId="3" shapeId="0" xr:uid="{9564201E-F73D-4AD7-9D4F-B67E82D7FBFD}">
      <text>
        <r>
          <rPr>
            <b/>
            <sz val="8"/>
            <color indexed="81"/>
            <rFont val="Tahoma"/>
            <family val="2"/>
          </rPr>
          <t>brtsang: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Change trading hour in Feb 2013
old trading hour
08:30-20:30 (Mon-Fri)  08:30-20:00 (Sat, Sun &amp;PH)</t>
        </r>
      </text>
    </comment>
    <comment ref="L279" authorId="3" shapeId="0" xr:uid="{302438C7-8EBD-430B-A821-36FA3A018138}">
      <text>
        <r>
          <rPr>
            <b/>
            <sz val="8"/>
            <color indexed="81"/>
            <rFont val="Tahoma"/>
            <family val="2"/>
          </rPr>
          <t>brtsang: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Change trading hour in Feb 2013
old trading hour
08:30-20:30 (Mon-Fri)  08:30-20:00 (Sat, Sun &amp;PH)</t>
        </r>
      </text>
    </comment>
    <comment ref="M279" authorId="3" shapeId="0" xr:uid="{B6339CC9-7B34-40C4-B941-A4C169A2AFBF}">
      <text>
        <r>
          <rPr>
            <b/>
            <sz val="8"/>
            <color indexed="81"/>
            <rFont val="Tahoma"/>
            <family val="2"/>
          </rPr>
          <t>brtsang: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Change trading hour in Feb 2013
old trading hour
08:30-20:30 (Mon-Fri)  08:30-20:00 (Sat, Sun &amp;PH)</t>
        </r>
      </text>
    </comment>
    <comment ref="N279" authorId="3" shapeId="0" xr:uid="{8879BFBF-13AE-42EB-97DF-182FF769F289}">
      <text>
        <r>
          <rPr>
            <b/>
            <sz val="8"/>
            <color indexed="81"/>
            <rFont val="Tahoma"/>
            <family val="2"/>
          </rPr>
          <t>brtsang: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Change trading hour in Feb 2013
old trading hour
08:30-20:30 (Mon-Fri)  08:30-20:00 (Sat, Sun &amp;PH)</t>
        </r>
      </text>
    </comment>
    <comment ref="O279" authorId="3" shapeId="0" xr:uid="{3C2EF7E0-8BF6-4E5D-A676-C8A68187E470}">
      <text>
        <r>
          <rPr>
            <b/>
            <sz val="8"/>
            <color indexed="81"/>
            <rFont val="Tahoma"/>
            <family val="2"/>
          </rPr>
          <t>brtsang: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Change trading hour in Feb 2013
old trading hour
08:30-20:30 (Mon-Fri)  08:30-20:00 (Sat, Sun &amp;PH)</t>
        </r>
      </text>
    </comment>
    <comment ref="P279" authorId="3" shapeId="0" xr:uid="{A7FA11B3-E05A-4EA8-9732-B9D4F605BA89}">
      <text>
        <r>
          <rPr>
            <b/>
            <sz val="8"/>
            <color indexed="81"/>
            <rFont val="Tahoma"/>
            <family val="2"/>
          </rPr>
          <t>brtsang: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Change trading hour in Feb 2013
old trading hour
08:30-20:30 (Mon-Fri)  08:30-20:00 (Sat, Sun &amp;PH)</t>
        </r>
      </text>
    </comment>
    <comment ref="D282" authorId="3" shapeId="0" xr:uid="{051171E5-FB2C-4DE7-B105-197B4F53346A}">
      <text>
        <r>
          <rPr>
            <b/>
            <sz val="9"/>
            <color indexed="81"/>
            <rFont val="Tahoma"/>
            <family val="2"/>
          </rPr>
          <t>brtsang: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take over by region 5 from 1 Mar 2016</t>
        </r>
      </text>
    </comment>
    <comment ref="C289" authorId="3" shapeId="0" xr:uid="{BD68C486-7BE3-49EF-8F44-8574864275B0}">
      <text>
        <r>
          <rPr>
            <b/>
            <sz val="9"/>
            <color indexed="81"/>
            <rFont val="Tahoma"/>
            <family val="2"/>
          </rPr>
          <t>brtsang:</t>
        </r>
        <r>
          <rPr>
            <sz val="9"/>
            <color indexed="81"/>
            <rFont val="Tahoma"/>
            <family val="2"/>
          </rPr>
          <t xml:space="preserve">
take over by region 5 from 1 Sep 2016</t>
        </r>
      </text>
    </comment>
    <comment ref="D293" authorId="3" shapeId="0" xr:uid="{54FE7946-4A41-478E-A86F-32F3F17D2B30}">
      <text>
        <r>
          <rPr>
            <b/>
            <sz val="9"/>
            <color indexed="81"/>
            <rFont val="Tahoma"/>
            <family val="2"/>
          </rPr>
          <t>brtsang: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take over by region 5 from 1 Mar 2016</t>
        </r>
      </text>
    </comment>
    <comment ref="I295" authorId="2" shapeId="0" xr:uid="{9081551C-31DA-43F0-A1D0-60C2841F6243}">
      <text>
        <r>
          <rPr>
            <b/>
            <sz val="10"/>
            <color indexed="81"/>
            <rFont val="Tahoma"/>
            <family val="2"/>
          </rPr>
          <t xml:space="preserve">pilai:
</t>
        </r>
        <r>
          <rPr>
            <sz val="9"/>
            <color indexed="81"/>
            <rFont val="Tahoma"/>
            <family val="2"/>
          </rPr>
          <t>Trading Hour changed to 08:00-22:30 on 18 April 2011</t>
        </r>
      </text>
    </comment>
    <comment ref="L295" authorId="2" shapeId="0" xr:uid="{68205ED8-20D7-477D-9AA4-FDB183463D61}">
      <text>
        <r>
          <rPr>
            <b/>
            <sz val="10"/>
            <color indexed="81"/>
            <rFont val="Tahoma"/>
            <family val="2"/>
          </rPr>
          <t xml:space="preserve">pilai:
</t>
        </r>
        <r>
          <rPr>
            <sz val="9"/>
            <color indexed="81"/>
            <rFont val="Tahoma"/>
            <family val="2"/>
          </rPr>
          <t>Trading Hour changed to 08:00-22:30 on 18 April 2011</t>
        </r>
      </text>
    </comment>
    <comment ref="M295" authorId="2" shapeId="0" xr:uid="{17D03E96-0830-4193-9983-A5A2EF64061B}">
      <text>
        <r>
          <rPr>
            <b/>
            <sz val="10"/>
            <color indexed="81"/>
            <rFont val="Tahoma"/>
            <family val="2"/>
          </rPr>
          <t xml:space="preserve">pilai:
</t>
        </r>
        <r>
          <rPr>
            <sz val="9"/>
            <color indexed="81"/>
            <rFont val="Tahoma"/>
            <family val="2"/>
          </rPr>
          <t>Trading Hour changed to 08:00-22:30 on 18 April 2011</t>
        </r>
      </text>
    </comment>
    <comment ref="O295" authorId="2" shapeId="0" xr:uid="{3B1A957B-481D-402D-92D2-5FEF5BD8B767}">
      <text>
        <r>
          <rPr>
            <b/>
            <sz val="10"/>
            <color indexed="81"/>
            <rFont val="Tahoma"/>
            <family val="2"/>
          </rPr>
          <t xml:space="preserve">pilai:
</t>
        </r>
        <r>
          <rPr>
            <sz val="9"/>
            <color indexed="81"/>
            <rFont val="Tahoma"/>
            <family val="2"/>
          </rPr>
          <t>Trading Hour changed to 08:00-22:30 on 18 April 2011</t>
        </r>
      </text>
    </comment>
    <comment ref="P295" authorId="2" shapeId="0" xr:uid="{C1413454-9C08-44A0-9257-093C59117E7B}">
      <text>
        <r>
          <rPr>
            <b/>
            <sz val="10"/>
            <color indexed="81"/>
            <rFont val="Tahoma"/>
            <family val="2"/>
          </rPr>
          <t xml:space="preserve">pilai:
</t>
        </r>
        <r>
          <rPr>
            <sz val="9"/>
            <color indexed="81"/>
            <rFont val="Tahoma"/>
            <family val="2"/>
          </rPr>
          <t>Trading Hour changed to 08:00-22:30 on 18 April 2011</t>
        </r>
      </text>
    </comment>
    <comment ref="C296" authorId="4" shapeId="0" xr:uid="{FFAED3D2-47B6-42B4-851F-C09C07599ADE}">
      <text>
        <r>
          <rPr>
            <sz val="12"/>
            <color indexed="81"/>
            <rFont val="Tahoma"/>
            <family val="2"/>
          </rPr>
          <t>jyip: Discovery Bay store (opened on Mar 12)</t>
        </r>
      </text>
    </comment>
    <comment ref="I306" authorId="5" shapeId="0" xr:uid="{49FCF1BC-F53F-44D4-871F-3D651AFA5976}">
      <text>
        <r>
          <rPr>
            <b/>
            <sz val="8"/>
            <color indexed="81"/>
            <rFont val="Tahoma"/>
            <family val="2"/>
          </rPr>
          <t>pilai: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Arial"/>
            <family val="2"/>
          </rPr>
          <t>Trading Hour changed to 07:30-22:00 on 18 April 2011</t>
        </r>
      </text>
    </comment>
    <comment ref="L306" authorId="5" shapeId="0" xr:uid="{01BA4271-A5B1-4CC7-96AF-49330DD9FE6E}">
      <text>
        <r>
          <rPr>
            <b/>
            <sz val="8"/>
            <color indexed="81"/>
            <rFont val="Tahoma"/>
            <family val="2"/>
          </rPr>
          <t>pilai: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Arial"/>
            <family val="2"/>
          </rPr>
          <t>Trading Hour changed to 07:30-22:00 on 18 April 2011</t>
        </r>
      </text>
    </comment>
    <comment ref="M306" authorId="5" shapeId="0" xr:uid="{FCC499FC-358B-49E7-B23F-EF60A93A83AE}">
      <text>
        <r>
          <rPr>
            <b/>
            <sz val="8"/>
            <color indexed="81"/>
            <rFont val="Tahoma"/>
            <family val="2"/>
          </rPr>
          <t>pilai: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Arial"/>
            <family val="2"/>
          </rPr>
          <t>Trading Hour changed to 07:30-22:00 on 18 April 2011</t>
        </r>
      </text>
    </comment>
    <comment ref="N306" authorId="5" shapeId="0" xr:uid="{50FBD664-F97A-4BE0-9057-F46382CA1168}">
      <text>
        <r>
          <rPr>
            <b/>
            <sz val="8"/>
            <color indexed="81"/>
            <rFont val="Tahoma"/>
            <family val="2"/>
          </rPr>
          <t>pilai: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Arial"/>
            <family val="2"/>
          </rPr>
          <t>Trading Hour changed to 07:30-22:00 on 18 April 2011</t>
        </r>
      </text>
    </comment>
    <comment ref="O306" authorId="5" shapeId="0" xr:uid="{6CF6219E-6B3E-4839-BBFD-66916E2785AA}">
      <text>
        <r>
          <rPr>
            <b/>
            <sz val="8"/>
            <color indexed="81"/>
            <rFont val="Tahoma"/>
            <family val="2"/>
          </rPr>
          <t>pilai: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Arial"/>
            <family val="2"/>
          </rPr>
          <t>Trading Hour changed to 07:30-22:00 on 18 April 2011</t>
        </r>
      </text>
    </comment>
    <comment ref="P306" authorId="5" shapeId="0" xr:uid="{90AB96BF-1C62-43FE-9B4E-67D9E5988722}">
      <text>
        <r>
          <rPr>
            <b/>
            <sz val="8"/>
            <color indexed="81"/>
            <rFont val="Tahoma"/>
            <family val="2"/>
          </rPr>
          <t>pilai: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Arial"/>
            <family val="2"/>
          </rPr>
          <t>Trading Hour changed to 07:30-22:00 on 18 April 2011</t>
        </r>
      </text>
    </comment>
    <comment ref="I308" authorId="6" shapeId="0" xr:uid="{6D8B00A8-1BDD-45DF-8578-981AC5E758F3}">
      <text>
        <r>
          <rPr>
            <b/>
            <sz val="10"/>
            <color indexed="81"/>
            <rFont val="Tahoma"/>
            <family val="2"/>
          </rPr>
          <t>mwmwong:</t>
        </r>
        <r>
          <rPr>
            <sz val="10"/>
            <color indexed="81"/>
            <rFont val="Tahoma"/>
            <family val="2"/>
          </rPr>
          <t xml:space="preserve">
Trading hour changed from 0800 - 2200 to 0830 - 2200 hrs w.e.f. 18/04/2011</t>
        </r>
      </text>
    </comment>
    <comment ref="L308" authorId="6" shapeId="0" xr:uid="{5C509A23-4E49-4F20-85B7-094DD83E75B1}">
      <text>
        <r>
          <rPr>
            <b/>
            <sz val="10"/>
            <color indexed="81"/>
            <rFont val="Tahoma"/>
            <family val="2"/>
          </rPr>
          <t>mwmwong:</t>
        </r>
        <r>
          <rPr>
            <sz val="10"/>
            <color indexed="81"/>
            <rFont val="Tahoma"/>
            <family val="2"/>
          </rPr>
          <t xml:space="preserve">
Trading hour changed from 0800 - 2200 to 0830 - 2200 hrs w.e.f. 18/04/2011</t>
        </r>
      </text>
    </comment>
    <comment ref="M308" authorId="6" shapeId="0" xr:uid="{269CABEE-6842-4ADE-BC26-45F65AAEF6AF}">
      <text>
        <r>
          <rPr>
            <b/>
            <sz val="10"/>
            <color indexed="81"/>
            <rFont val="Tahoma"/>
            <family val="2"/>
          </rPr>
          <t>mwmwong:</t>
        </r>
        <r>
          <rPr>
            <sz val="10"/>
            <color indexed="81"/>
            <rFont val="Tahoma"/>
            <family val="2"/>
          </rPr>
          <t xml:space="preserve">
Trading hour changed from 0800 - 2200 to 0830 - 2200 hrs w.e.f. 18/04/2011</t>
        </r>
      </text>
    </comment>
    <comment ref="N308" authorId="6" shapeId="0" xr:uid="{5108B3E4-B841-4F23-92B5-5D9FAD3DB624}">
      <text>
        <r>
          <rPr>
            <b/>
            <sz val="10"/>
            <color indexed="81"/>
            <rFont val="Tahoma"/>
            <family val="2"/>
          </rPr>
          <t>mwmwong:</t>
        </r>
        <r>
          <rPr>
            <sz val="10"/>
            <color indexed="81"/>
            <rFont val="Tahoma"/>
            <family val="2"/>
          </rPr>
          <t xml:space="preserve">
Trading hour changed from 0800 - 2200 to 0830 - 2200 hrs w.e.f. 18/04/2011</t>
        </r>
      </text>
    </comment>
    <comment ref="O308" authorId="6" shapeId="0" xr:uid="{70FF15CD-FF8D-4835-A6D4-277525097681}">
      <text>
        <r>
          <rPr>
            <b/>
            <sz val="10"/>
            <color indexed="81"/>
            <rFont val="Tahoma"/>
            <family val="2"/>
          </rPr>
          <t>mwmwong:</t>
        </r>
        <r>
          <rPr>
            <sz val="10"/>
            <color indexed="81"/>
            <rFont val="Tahoma"/>
            <family val="2"/>
          </rPr>
          <t xml:space="preserve">
Trading hour changed from 0800 - 2200 to 0830 - 2200 hrs w.e.f. 18/04/2011</t>
        </r>
      </text>
    </comment>
    <comment ref="P308" authorId="6" shapeId="0" xr:uid="{29AC9378-0A22-447D-A69B-5CCB428D4FFD}">
      <text>
        <r>
          <rPr>
            <b/>
            <sz val="10"/>
            <color indexed="81"/>
            <rFont val="Tahoma"/>
            <family val="2"/>
          </rPr>
          <t>mwmwong:</t>
        </r>
        <r>
          <rPr>
            <sz val="10"/>
            <color indexed="81"/>
            <rFont val="Tahoma"/>
            <family val="2"/>
          </rPr>
          <t xml:space="preserve">
Trading hour changed from 0800 - 2200 to 0830 - 2200 hrs w.e.f. 18/04/2011</t>
        </r>
      </text>
    </comment>
    <comment ref="D310" authorId="3" shapeId="0" xr:uid="{ED579761-1E66-4F34-8A09-F47760BE5C8F}">
      <text>
        <r>
          <rPr>
            <b/>
            <sz val="9"/>
            <color indexed="81"/>
            <rFont val="Tahoma"/>
            <family val="2"/>
          </rPr>
          <t>brtsang:</t>
        </r>
        <r>
          <rPr>
            <sz val="9"/>
            <color indexed="81"/>
            <rFont val="Tahoma"/>
            <family val="2"/>
          </rPr>
          <t xml:space="preserve">
will take over by region 5 from 1 Jan 2015
</t>
        </r>
      </text>
    </comment>
    <comment ref="D311" authorId="3" shapeId="0" xr:uid="{3D2B8602-8643-4581-8C4A-9CB1B3302D4D}">
      <text>
        <r>
          <rPr>
            <b/>
            <sz val="9"/>
            <color indexed="81"/>
            <rFont val="Tahoma"/>
            <family val="2"/>
          </rPr>
          <t>brtsang:</t>
        </r>
        <r>
          <rPr>
            <sz val="9"/>
            <color indexed="81"/>
            <rFont val="Tahoma"/>
            <family val="2"/>
          </rPr>
          <t xml:space="preserve">
take over by region 5 from 1 May 2016</t>
        </r>
      </text>
    </comment>
    <comment ref="D312" authorId="3" shapeId="0" xr:uid="{BFAAB93E-BE2A-45A3-9F52-97FF66D2FAE7}">
      <text>
        <r>
          <rPr>
            <b/>
            <sz val="9"/>
            <color indexed="81"/>
            <rFont val="Tahoma"/>
            <family val="2"/>
            <charset val="136"/>
          </rPr>
          <t>brtsang:</t>
        </r>
        <r>
          <rPr>
            <sz val="9"/>
            <color indexed="81"/>
            <rFont val="Tahoma"/>
            <family val="2"/>
            <charset val="136"/>
          </rPr>
          <t xml:space="preserve">
Opening date is TBC</t>
        </r>
      </text>
    </comment>
    <comment ref="I312" authorId="3" shapeId="0" xr:uid="{7B240ABC-38A0-4C38-8729-BE0970B3C4FF}">
      <text>
        <r>
          <rPr>
            <b/>
            <sz val="9"/>
            <color indexed="81"/>
            <rFont val="Tahoma"/>
            <family val="2"/>
          </rPr>
          <t>brtsang:</t>
        </r>
        <r>
          <rPr>
            <sz val="9"/>
            <color indexed="81"/>
            <rFont val="Tahoma"/>
            <family val="2"/>
          </rPr>
          <t xml:space="preserve">
change trading hour from 11:00-21:00 to 10:30-21:00 from 1 Jul 2016
Change trading hour from 10:30-21:00 to 10:00-21:00 from 2019 Nov 1
Change trading hour from 10:00-21:00 to 09:00-21:00 from 1 Jan 2022
</t>
        </r>
      </text>
    </comment>
    <comment ref="L312" authorId="3" shapeId="0" xr:uid="{0C92D6B7-402C-4809-95CB-B6DBED0D90A6}">
      <text>
        <r>
          <rPr>
            <b/>
            <sz val="9"/>
            <color indexed="81"/>
            <rFont val="Tahoma"/>
            <family val="2"/>
          </rPr>
          <t>brtsang:</t>
        </r>
        <r>
          <rPr>
            <sz val="9"/>
            <color indexed="81"/>
            <rFont val="Tahoma"/>
            <family val="2"/>
          </rPr>
          <t xml:space="preserve">
change trading hour from 11:00-21:00 to 10:30-21:00 from 1 Jul 2016
Change trading hour from 10:30-21:00 to 10:00-21:00 from 2019 Nov 1
Change trading hour from 10:00-21:00 to 09:00-21:00 from 1 Jan 2022
</t>
        </r>
      </text>
    </comment>
    <comment ref="M312" authorId="3" shapeId="0" xr:uid="{E9025A09-143F-40FE-A1C9-872B6BF105F4}">
      <text>
        <r>
          <rPr>
            <b/>
            <sz val="9"/>
            <color indexed="81"/>
            <rFont val="Tahoma"/>
            <family val="2"/>
          </rPr>
          <t>brtsang:</t>
        </r>
        <r>
          <rPr>
            <sz val="9"/>
            <color indexed="81"/>
            <rFont val="Tahoma"/>
            <family val="2"/>
          </rPr>
          <t xml:space="preserve">
change trading hour from 11:00-21:00 to 10:30-21:00 from 1 Jul 2016
Change trading hour from 10:30-21:00 to 10:00-21:00 from 2019 Nov 1
Change trading hour from 10:00-21:00 to 09:00-21:00 from 1 Jan 2022
</t>
        </r>
      </text>
    </comment>
    <comment ref="N312" authorId="3" shapeId="0" xr:uid="{718CCC2A-967F-4709-8E0D-5161D8BBA5F6}">
      <text>
        <r>
          <rPr>
            <b/>
            <sz val="9"/>
            <color indexed="81"/>
            <rFont val="Tahoma"/>
            <family val="2"/>
          </rPr>
          <t>brtsang:</t>
        </r>
        <r>
          <rPr>
            <sz val="9"/>
            <color indexed="81"/>
            <rFont val="Tahoma"/>
            <family val="2"/>
          </rPr>
          <t xml:space="preserve">
change trading hour from 11:00-21:00 to 10:30-21:00 from 1 Jul 2016
Change trading hour from 10:30-21:00 to 10:00-21:00 from 2019 Nov 1
Change trading hour from 10:00-21:00 to 09:00-21:00 from 1 Jan 2022
</t>
        </r>
      </text>
    </comment>
    <comment ref="O312" authorId="3" shapeId="0" xr:uid="{DD02B128-EAFD-4BB4-AEA4-84F88D774837}">
      <text>
        <r>
          <rPr>
            <b/>
            <sz val="9"/>
            <color indexed="81"/>
            <rFont val="Tahoma"/>
            <family val="2"/>
          </rPr>
          <t>brtsang:</t>
        </r>
        <r>
          <rPr>
            <sz val="9"/>
            <color indexed="81"/>
            <rFont val="Tahoma"/>
            <family val="2"/>
          </rPr>
          <t xml:space="preserve">
change trading hour from 11:00-21:00 to 10:30-21:00 from 1 Jul 2016
Change trading hour from 10:30-21:00 to 10:00-21:00 from 2019 Nov 1
Change trading hour from 10:00-21:00 to 09:00-21:00 from 1 Jan 2022
</t>
        </r>
      </text>
    </comment>
    <comment ref="P312" authorId="3" shapeId="0" xr:uid="{B8D9C76F-9CA6-49F7-8C59-160D400C9A31}">
      <text>
        <r>
          <rPr>
            <b/>
            <sz val="9"/>
            <color indexed="81"/>
            <rFont val="Tahoma"/>
            <family val="2"/>
          </rPr>
          <t>brtsang:</t>
        </r>
        <r>
          <rPr>
            <sz val="9"/>
            <color indexed="81"/>
            <rFont val="Tahoma"/>
            <family val="2"/>
          </rPr>
          <t xml:space="preserve">
change trading hour from 11:00-21:00 to 10:30-21:00 from 1 Jul 2016
Change trading hour from 10:30-21:00 to 10:00-21:00 from 2019 Nov 1
Change trading hour from 10:00-21:00 to 09:00-21:00 from 1 Jan 2022
</t>
        </r>
      </text>
    </comment>
    <comment ref="K314" authorId="3" shapeId="0" xr:uid="{483B2608-FFC4-48D2-8777-589AD037A337}">
      <text>
        <r>
          <rPr>
            <b/>
            <sz val="8"/>
            <color indexed="81"/>
            <rFont val="Tahoma"/>
            <family val="2"/>
          </rPr>
          <t>brtsang:</t>
        </r>
        <r>
          <rPr>
            <sz val="8"/>
            <color indexed="81"/>
            <rFont val="Tahoma"/>
            <family val="2"/>
          </rPr>
          <t xml:space="preserve">
address rename from 1 July 2013</t>
        </r>
      </text>
    </comment>
    <comment ref="I326" authorId="3" shapeId="0" xr:uid="{DEA565EE-1CF8-4DDF-9C5A-FF33BB26342F}">
      <text>
        <r>
          <rPr>
            <b/>
            <sz val="8"/>
            <color indexed="81"/>
            <rFont val="Tahoma"/>
            <family val="2"/>
          </rPr>
          <t>brtsang: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Change trading hour in Feb 2013
old trading hour
08:30-20:30 (Mon-Fri)  08:30-20:00 (Sat, Sun &amp;PH)</t>
        </r>
      </text>
    </comment>
    <comment ref="L326" authorId="3" shapeId="0" xr:uid="{8A96EA6B-1F65-4189-BD68-7A9142504708}">
      <text>
        <r>
          <rPr>
            <b/>
            <sz val="8"/>
            <color indexed="81"/>
            <rFont val="Tahoma"/>
            <family val="2"/>
          </rPr>
          <t>brtsang: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Change trading hour in Feb 2013
old trading hour
08:30-20:30 (Mon-Fri)  08:30-20:00 (Sat, Sun &amp;PH)</t>
        </r>
      </text>
    </comment>
    <comment ref="M326" authorId="3" shapeId="0" xr:uid="{87A20868-81F5-415D-A500-C05A36A71828}">
      <text>
        <r>
          <rPr>
            <b/>
            <sz val="8"/>
            <color indexed="81"/>
            <rFont val="Tahoma"/>
            <family val="2"/>
          </rPr>
          <t>brtsang: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Change trading hour in Feb 2013
old trading hour
08:30-20:30 (Mon-Fri)  08:30-20:00 (Sat, Sun &amp;PH)</t>
        </r>
      </text>
    </comment>
    <comment ref="N326" authorId="3" shapeId="0" xr:uid="{F466E573-3FE8-4AA3-8B10-B8EA2D0DB13F}">
      <text>
        <r>
          <rPr>
            <b/>
            <sz val="8"/>
            <color indexed="81"/>
            <rFont val="Tahoma"/>
            <family val="2"/>
          </rPr>
          <t>brtsang: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Change trading hour in Feb 2013
old trading hour
08:30-20:30 (Mon-Fri)  08:30-20:00 (Sat, Sun &amp;PH)</t>
        </r>
      </text>
    </comment>
    <comment ref="O326" authorId="3" shapeId="0" xr:uid="{EEDE5CA0-94DB-41D2-810C-3E97D3D70254}">
      <text>
        <r>
          <rPr>
            <b/>
            <sz val="8"/>
            <color indexed="81"/>
            <rFont val="Tahoma"/>
            <family val="2"/>
          </rPr>
          <t>brtsang: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Change trading hour in Feb 2013
old trading hour
08:30-20:30 (Mon-Fri)  08:30-20:00 (Sat, Sun &amp;PH)</t>
        </r>
      </text>
    </comment>
    <comment ref="P326" authorId="3" shapeId="0" xr:uid="{C0F3D4FB-A605-45AA-9DB6-8C9B3E2ACEB5}">
      <text>
        <r>
          <rPr>
            <b/>
            <sz val="8"/>
            <color indexed="81"/>
            <rFont val="Tahoma"/>
            <family val="2"/>
          </rPr>
          <t>brtsang: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Change trading hour in Feb 2013
old trading hour
08:30-20:30 (Mon-Fri)  08:30-20:00 (Sat, Sun &amp;PH)</t>
        </r>
      </text>
    </comment>
    <comment ref="I327" authorId="7" shapeId="0" xr:uid="{A8E43437-A3A2-4131-8EBC-1B12FBA12767}">
      <text>
        <r>
          <rPr>
            <sz val="8"/>
            <color indexed="81"/>
            <rFont val="Tahoma"/>
            <family val="2"/>
          </rPr>
          <t>janyip:
Trading hour change from 08:00-24:00 to 08:30-24:00 as on 18th Apr 11.</t>
        </r>
      </text>
    </comment>
    <comment ref="L327" authorId="7" shapeId="0" xr:uid="{48656ABC-B376-4F25-8121-BDA648FF4534}">
      <text>
        <r>
          <rPr>
            <sz val="8"/>
            <color indexed="81"/>
            <rFont val="Tahoma"/>
            <family val="2"/>
          </rPr>
          <t>janyip:
Trading hour change from 08:00-24:00 to 08:30-24:00 as on 18th Apr 11.</t>
        </r>
      </text>
    </comment>
    <comment ref="M327" authorId="7" shapeId="0" xr:uid="{AA7741A1-24A1-4988-85D4-F6D30F74434A}">
      <text>
        <r>
          <rPr>
            <sz val="8"/>
            <color indexed="81"/>
            <rFont val="Tahoma"/>
            <family val="2"/>
          </rPr>
          <t>janyip:
Trading hour change from 08:00-24:00 to 08:30-24:00 as on 18th Apr 11.</t>
        </r>
      </text>
    </comment>
    <comment ref="N327" authorId="7" shapeId="0" xr:uid="{80AF1766-EE4A-4E79-87D4-ADCF7860FE72}">
      <text>
        <r>
          <rPr>
            <sz val="8"/>
            <color indexed="81"/>
            <rFont val="Tahoma"/>
            <family val="2"/>
          </rPr>
          <t>janyip:
Trading hour change from 08:00-24:00 to 08:30-24:00 as on 18th Apr 11.</t>
        </r>
      </text>
    </comment>
    <comment ref="O327" authorId="7" shapeId="0" xr:uid="{33C48E7E-3BC5-4DB9-A786-88921B573EDA}">
      <text>
        <r>
          <rPr>
            <sz val="8"/>
            <color indexed="81"/>
            <rFont val="Tahoma"/>
            <family val="2"/>
          </rPr>
          <t>janyip:
Trading hour change from 08:00-24:00 to 08:30-24:00 as on 18th Apr 11.</t>
        </r>
      </text>
    </comment>
    <comment ref="P327" authorId="7" shapeId="0" xr:uid="{A6FF84AC-4453-4C7D-9F37-B9DFBDFA2427}">
      <text>
        <r>
          <rPr>
            <sz val="8"/>
            <color indexed="81"/>
            <rFont val="Tahoma"/>
            <family val="2"/>
          </rPr>
          <t>janyip:
Trading hour change from 08:00-24:00 to 08:30-24:00 as on 18th Apr 11.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<sst xmlns="http://schemas.openxmlformats.org/spreadsheetml/2006/main" count="8176" uniqueCount="2488">
  <si>
    <t>Store</t>
  </si>
  <si>
    <t>Range</t>
  </si>
  <si>
    <t>Incentive</t>
  </si>
  <si>
    <t xml:space="preserve"> No. of Stores achieved</t>
  </si>
  <si>
    <t>From</t>
  </si>
  <si>
    <t>To</t>
  </si>
  <si>
    <t xml:space="preserve"> (%)</t>
  </si>
  <si>
    <t>*Remarks:</t>
  </si>
  <si>
    <t>Region</t>
  </si>
  <si>
    <t>Area</t>
  </si>
  <si>
    <t>Store Code</t>
  </si>
  <si>
    <t>Store Name</t>
  </si>
  <si>
    <t>Format</t>
  </si>
  <si>
    <t>Round</t>
  </si>
  <si>
    <t>Incentive Entitlement (%)</t>
  </si>
  <si>
    <t>R01</t>
  </si>
  <si>
    <t>A01</t>
  </si>
  <si>
    <t>Causeway Bay</t>
  </si>
  <si>
    <t>Wellcome</t>
  </si>
  <si>
    <t>Jaffe Road</t>
  </si>
  <si>
    <t>Lai Tak</t>
  </si>
  <si>
    <t>North Point</t>
  </si>
  <si>
    <t>Healthy Village</t>
  </si>
  <si>
    <t>Happy Valley 2</t>
  </si>
  <si>
    <t>Island Lodge</t>
  </si>
  <si>
    <t>Fitfort</t>
  </si>
  <si>
    <t>Hennessy Road</t>
  </si>
  <si>
    <t>Mercury Street</t>
  </si>
  <si>
    <t>City Garden 2</t>
  </si>
  <si>
    <t>Fortress Metro Tower</t>
  </si>
  <si>
    <t>Victoria Centre</t>
  </si>
  <si>
    <t>A02</t>
  </si>
  <si>
    <t>Sai Ying Pun</t>
  </si>
  <si>
    <t>Silvermine Bay</t>
  </si>
  <si>
    <t>Cheung Chau</t>
  </si>
  <si>
    <t>Peng Chau</t>
  </si>
  <si>
    <t>Sheung Wan</t>
  </si>
  <si>
    <t>Cartwright Garden</t>
  </si>
  <si>
    <t>Cheung Chau 2</t>
  </si>
  <si>
    <t>Kimley Commercial Building</t>
  </si>
  <si>
    <t>Loon Kee Building</t>
  </si>
  <si>
    <t>Yee Ga Court</t>
  </si>
  <si>
    <t>A03</t>
  </si>
  <si>
    <t>Wah Fu 1</t>
  </si>
  <si>
    <t>Wah King</t>
  </si>
  <si>
    <t>Port Centre</t>
  </si>
  <si>
    <t>Shek Tong Tsui</t>
  </si>
  <si>
    <t>Westwood</t>
  </si>
  <si>
    <t>Ap Lei Chau</t>
  </si>
  <si>
    <t>Belcher's Street</t>
  </si>
  <si>
    <t>Ka Wo Building</t>
  </si>
  <si>
    <t>Fullagar</t>
  </si>
  <si>
    <t>Ching Tak Building</t>
  </si>
  <si>
    <t>Smithfield Terrace</t>
  </si>
  <si>
    <t>Princeton Tower</t>
  </si>
  <si>
    <t>Wing Hing House</t>
  </si>
  <si>
    <t>Aldrich Garden</t>
  </si>
  <si>
    <t>A04</t>
  </si>
  <si>
    <t>Fung Wah</t>
  </si>
  <si>
    <t>Gold Luck</t>
  </si>
  <si>
    <t>Sun Sing</t>
  </si>
  <si>
    <t>Tai On Building</t>
  </si>
  <si>
    <t>Harmony Place</t>
  </si>
  <si>
    <t>Yiu Tung 2</t>
  </si>
  <si>
    <t>Perfect Mount</t>
  </si>
  <si>
    <t>Tai Shan</t>
  </si>
  <si>
    <t>Park Vale</t>
  </si>
  <si>
    <t>Hing Wah</t>
  </si>
  <si>
    <t>Siu Sai Wan 2</t>
  </si>
  <si>
    <t>Winner</t>
  </si>
  <si>
    <t>Upper East</t>
  </si>
  <si>
    <t>R02</t>
  </si>
  <si>
    <t>A05</t>
  </si>
  <si>
    <t>Chui Tong</t>
  </si>
  <si>
    <t>Shun Tin</t>
  </si>
  <si>
    <t>Sau Mau Ping Plaza</t>
  </si>
  <si>
    <t>Choi Wan</t>
  </si>
  <si>
    <t>Beverly Garden</t>
  </si>
  <si>
    <t>PopWalk</t>
  </si>
  <si>
    <t>Infinity 8</t>
  </si>
  <si>
    <t>Papillons Square</t>
  </si>
  <si>
    <t>Maritime Bay</t>
  </si>
  <si>
    <t>Choi Hung</t>
  </si>
  <si>
    <t>Choi Ming 3</t>
  </si>
  <si>
    <t>Well On Garden</t>
  </si>
  <si>
    <t>A06</t>
  </si>
  <si>
    <t>On Kay</t>
  </si>
  <si>
    <t>Richland Gardens</t>
  </si>
  <si>
    <t>Dor Hei Building</t>
  </si>
  <si>
    <t>Kwun Tong</t>
  </si>
  <si>
    <t>Tsui Ping 2</t>
  </si>
  <si>
    <t>Kwong Tin</t>
  </si>
  <si>
    <t>Lam Tin</t>
  </si>
  <si>
    <t>Lei Yue Mun Plaza</t>
  </si>
  <si>
    <t>Sceneway Plaza</t>
  </si>
  <si>
    <t>Ping Tin 2</t>
  </si>
  <si>
    <t>Sun Lai</t>
  </si>
  <si>
    <t>Fu Shan Estate</t>
  </si>
  <si>
    <t>A07</t>
  </si>
  <si>
    <t>Hung Hom Centre</t>
  </si>
  <si>
    <t>Chung Hwa Plaza</t>
  </si>
  <si>
    <t>Wearbest</t>
  </si>
  <si>
    <t>Kimberley Road</t>
  </si>
  <si>
    <t>Empress Plaza</t>
  </si>
  <si>
    <t>Tak Man</t>
  </si>
  <si>
    <t>Tokwawan 2</t>
  </si>
  <si>
    <t>Ma Tau Kok Road</t>
  </si>
  <si>
    <t>Austin Road</t>
  </si>
  <si>
    <t>A08</t>
  </si>
  <si>
    <t>Tai Kok Tsui</t>
  </si>
  <si>
    <t>Tai Tung</t>
  </si>
  <si>
    <t>Shanghai Street</t>
  </si>
  <si>
    <t>Jade Mansion</t>
  </si>
  <si>
    <t>Mongkok Building</t>
  </si>
  <si>
    <t>Yaumatei</t>
  </si>
  <si>
    <t>Jordan Road 2</t>
  </si>
  <si>
    <t>Metro Harbour Plaza</t>
  </si>
  <si>
    <t xml:space="preserve">Sim City </t>
  </si>
  <si>
    <t>Yan On Building</t>
  </si>
  <si>
    <t>Far East</t>
  </si>
  <si>
    <t>Prosperous Garden</t>
  </si>
  <si>
    <t>A09</t>
  </si>
  <si>
    <t>Prince Edward</t>
  </si>
  <si>
    <t>Fung Wong</t>
  </si>
  <si>
    <t>Tze Wan Shan 1</t>
  </si>
  <si>
    <t>Chuk Yuen</t>
  </si>
  <si>
    <t>Kam Wing</t>
  </si>
  <si>
    <t>Lung Poon Court</t>
  </si>
  <si>
    <t>Chun Seen Mei</t>
  </si>
  <si>
    <t>Lion Rock Road</t>
  </si>
  <si>
    <t>Ning Yuen Street</t>
  </si>
  <si>
    <t>Tsui Chuk Garden</t>
  </si>
  <si>
    <t>Tin Ma</t>
  </si>
  <si>
    <t>Cambridge Court</t>
  </si>
  <si>
    <t>Fair Way Garden</t>
  </si>
  <si>
    <t>R03</t>
  </si>
  <si>
    <t>A10</t>
  </si>
  <si>
    <t>Lai Chi Kok</t>
  </si>
  <si>
    <t>Nam Cheong Street</t>
  </si>
  <si>
    <t>Tai Hang Tung</t>
  </si>
  <si>
    <t>Beacon Heights</t>
  </si>
  <si>
    <t>Nam Cheong Estate</t>
  </si>
  <si>
    <t>Golden Centre</t>
  </si>
  <si>
    <t>Prosperity Court</t>
  </si>
  <si>
    <t>Rondall Building</t>
  </si>
  <si>
    <t>Cite 33</t>
  </si>
  <si>
    <t>Nam Cheong Place</t>
  </si>
  <si>
    <t>Union Park Centre</t>
  </si>
  <si>
    <t>Shek On Building</t>
  </si>
  <si>
    <t>Nathan Road</t>
  </si>
  <si>
    <t>Lai Tsui Court</t>
  </si>
  <si>
    <t>A11</t>
  </si>
  <si>
    <t>Mei Foo</t>
  </si>
  <si>
    <t>Shamshuipo</t>
  </si>
  <si>
    <t>Golden Hill</t>
  </si>
  <si>
    <t>Sun Kwai Hing</t>
  </si>
  <si>
    <t>Kwai Shing West</t>
  </si>
  <si>
    <t>Kwai Hing</t>
  </si>
  <si>
    <t>Yin Lai Court</t>
  </si>
  <si>
    <t>Shun Ning Road</t>
  </si>
  <si>
    <t>Apollo Building</t>
  </si>
  <si>
    <t>Un Chau 2</t>
  </si>
  <si>
    <t>A12</t>
  </si>
  <si>
    <t>Shek Yam</t>
  </si>
  <si>
    <t>Shek Lei</t>
  </si>
  <si>
    <t>On Yam</t>
  </si>
  <si>
    <t>Shek Lei II</t>
  </si>
  <si>
    <t>Lei Muk Shue 2</t>
  </si>
  <si>
    <t>Wo Yi Hop Road</t>
  </si>
  <si>
    <t>Kwai Fong</t>
  </si>
  <si>
    <t>Riviera Garden</t>
  </si>
  <si>
    <t xml:space="preserve">Indi Home </t>
  </si>
  <si>
    <t>Nina Mall</t>
  </si>
  <si>
    <t>Tai Wo Hau</t>
  </si>
  <si>
    <t>Waldorf Centre</t>
  </si>
  <si>
    <t>Shek Wai Kok</t>
  </si>
  <si>
    <t>A13</t>
  </si>
  <si>
    <t>Tsuen Wan</t>
  </si>
  <si>
    <t>The Panorama</t>
  </si>
  <si>
    <t>Yat Tung</t>
  </si>
  <si>
    <t>Sham Tseng</t>
  </si>
  <si>
    <t xml:space="preserve">Allway Gardens </t>
  </si>
  <si>
    <t>Tsuen Wan Centre</t>
  </si>
  <si>
    <t>Ying Tung</t>
  </si>
  <si>
    <t>Emperor Plaza 2</t>
  </si>
  <si>
    <t>Broadview Garden</t>
  </si>
  <si>
    <t>Tsing Yi</t>
  </si>
  <si>
    <t>Mayfair</t>
  </si>
  <si>
    <t>Cheung Hong</t>
  </si>
  <si>
    <t>Cheung Ching</t>
  </si>
  <si>
    <t>Cheung Hang</t>
  </si>
  <si>
    <t>A14</t>
  </si>
  <si>
    <t>Tai Hing</t>
  </si>
  <si>
    <t>Butterfly</t>
  </si>
  <si>
    <t>Chi Lok</t>
  </si>
  <si>
    <t>Hanford Garden</t>
  </si>
  <si>
    <t>Glorious Garden</t>
  </si>
  <si>
    <t xml:space="preserve">Hong Lai </t>
  </si>
  <si>
    <t>Tai Hing Garden 1</t>
  </si>
  <si>
    <t>Oceanic Heights</t>
  </si>
  <si>
    <t>Yan Ching Street</t>
  </si>
  <si>
    <t>On Ting</t>
  </si>
  <si>
    <t>R04</t>
  </si>
  <si>
    <t>A15</t>
  </si>
  <si>
    <t>Heng On</t>
  </si>
  <si>
    <t>Chung On Estate</t>
  </si>
  <si>
    <t>Saddle Ridge Garden</t>
  </si>
  <si>
    <t>Lake Silver</t>
  </si>
  <si>
    <t>Wan Tau Tong 2</t>
  </si>
  <si>
    <t>Kwong Fuk Road</t>
  </si>
  <si>
    <t>Tai Kwong Lane</t>
  </si>
  <si>
    <t>Waterside</t>
  </si>
  <si>
    <t>Tai Po Kwong Fuk</t>
  </si>
  <si>
    <t>Kam Ying</t>
  </si>
  <si>
    <t>Kam Tai 2</t>
  </si>
  <si>
    <t>Shek Mun</t>
  </si>
  <si>
    <t>Shek Mun Estate</t>
  </si>
  <si>
    <t>Richwood Park</t>
  </si>
  <si>
    <t>Sun Hing Garden</t>
  </si>
  <si>
    <t>Fu Shin Estate</t>
  </si>
  <si>
    <t>A16</t>
  </si>
  <si>
    <t>Mei Lam</t>
  </si>
  <si>
    <t>Mei Tin</t>
  </si>
  <si>
    <t>Fo Tan</t>
  </si>
  <si>
    <t>Yuet On</t>
  </si>
  <si>
    <t>Pok Hong</t>
  </si>
  <si>
    <t>Chun Shek</t>
  </si>
  <si>
    <t>Kwong Yuen</t>
  </si>
  <si>
    <t>Yue Tin Court</t>
  </si>
  <si>
    <t>Sha Kok 2</t>
  </si>
  <si>
    <t>Shui Chuen O 2</t>
  </si>
  <si>
    <t xml:space="preserve">Shui Chuen O </t>
  </si>
  <si>
    <t>Lek Yuen</t>
  </si>
  <si>
    <t>Lung Hang 2</t>
  </si>
  <si>
    <t>Wo Che</t>
  </si>
  <si>
    <t>A17</t>
  </si>
  <si>
    <t>San Fung</t>
  </si>
  <si>
    <t>Tsui Lai</t>
  </si>
  <si>
    <t>Fanling Centre</t>
  </si>
  <si>
    <t>Avon Park</t>
  </si>
  <si>
    <t>Regentville</t>
  </si>
  <si>
    <t>Flora Plaza</t>
  </si>
  <si>
    <t>Choi Yuen 2</t>
  </si>
  <si>
    <t>San Hong Street</t>
  </si>
  <si>
    <t>Wah Ming 2</t>
  </si>
  <si>
    <t>Cheung Wah</t>
  </si>
  <si>
    <t>Union Plaza</t>
  </si>
  <si>
    <t>A18</t>
  </si>
  <si>
    <t>Lok Ma Chau 3</t>
  </si>
  <si>
    <t>Koon Wong Mansion</t>
  </si>
  <si>
    <t>Hop Yick</t>
  </si>
  <si>
    <t>Ping Wui</t>
  </si>
  <si>
    <t>Kam Tin</t>
  </si>
  <si>
    <t>Kwong Wah</t>
  </si>
  <si>
    <t>Golden Plaza 1</t>
  </si>
  <si>
    <t>Cheung Fat</t>
  </si>
  <si>
    <t>Po Shing</t>
  </si>
  <si>
    <t>Yuccie Square</t>
  </si>
  <si>
    <t>Sha Tau Kok</t>
  </si>
  <si>
    <t>Park Reach</t>
  </si>
  <si>
    <t>A19</t>
  </si>
  <si>
    <t>Sun Hui</t>
  </si>
  <si>
    <t>Treasure Court</t>
  </si>
  <si>
    <t>Kin Sang</t>
  </si>
  <si>
    <t>Chestwood Court</t>
  </si>
  <si>
    <t>Tin Chak</t>
  </si>
  <si>
    <t>Tin Ching</t>
  </si>
  <si>
    <t>Leung King 2</t>
  </si>
  <si>
    <t>Aster Court</t>
  </si>
  <si>
    <t>Long Ping 2</t>
  </si>
  <si>
    <t>Lam Tei 2</t>
  </si>
  <si>
    <t>Tin Tsz 2</t>
  </si>
  <si>
    <t>Ping Yan</t>
  </si>
  <si>
    <t>R05</t>
  </si>
  <si>
    <t>A20</t>
  </si>
  <si>
    <t>MPJ</t>
  </si>
  <si>
    <t>Olivers</t>
  </si>
  <si>
    <t xml:space="preserve">Island Crest </t>
  </si>
  <si>
    <t xml:space="preserve">360 Elements </t>
  </si>
  <si>
    <t>3hreesixty</t>
  </si>
  <si>
    <t>A21</t>
  </si>
  <si>
    <t xml:space="preserve">K11 </t>
  </si>
  <si>
    <t xml:space="preserve">iSquare </t>
  </si>
  <si>
    <t>A22</t>
  </si>
  <si>
    <t>A23</t>
  </si>
  <si>
    <t xml:space="preserve">Julimount Garden </t>
  </si>
  <si>
    <t xml:space="preserve">Riva </t>
  </si>
  <si>
    <t>Area
Average (100%)</t>
  </si>
  <si>
    <t>Sai Kung Building</t>
  </si>
  <si>
    <t>Chevalier House</t>
  </si>
  <si>
    <t>Siu Lun Court</t>
  </si>
  <si>
    <t>Shan King 2</t>
  </si>
  <si>
    <t>Tai Po Plaza</t>
  </si>
  <si>
    <t>Store Closed</t>
  </si>
  <si>
    <t>Metropole</t>
  </si>
  <si>
    <t>Wan Tsui</t>
  </si>
  <si>
    <t>MCP Discovery</t>
  </si>
  <si>
    <t>Tak Bo Garden 2</t>
  </si>
  <si>
    <t>Garden Estate</t>
  </si>
  <si>
    <t>Grand Waterfront</t>
  </si>
  <si>
    <t>Hoi Fu Court</t>
  </si>
  <si>
    <t>Pak Tin Estate</t>
  </si>
  <si>
    <t>Mei Foo 2</t>
  </si>
  <si>
    <t>Kwai Shing 2</t>
  </si>
  <si>
    <t>Tivoli Garden 2</t>
  </si>
  <si>
    <t>Trend Plaza 2</t>
  </si>
  <si>
    <t>San Fung 3</t>
  </si>
  <si>
    <t>Lok Ma Chau</t>
  </si>
  <si>
    <t>Capitol Centre</t>
  </si>
  <si>
    <t>Lei King Wan</t>
  </si>
  <si>
    <t>Luckifast Building</t>
  </si>
  <si>
    <t>Tung Tau Estate</t>
  </si>
  <si>
    <t>Ching Tin</t>
  </si>
  <si>
    <t>Not fully round visit in 2024 (new store in 2024)</t>
  </si>
  <si>
    <t xml:space="preserve">Wanchai </t>
  </si>
  <si>
    <t xml:space="preserve">Ko Way 2 </t>
  </si>
  <si>
    <t>Hing Tin 2</t>
  </si>
  <si>
    <t>Hung Hom</t>
  </si>
  <si>
    <t xml:space="preserve">Seaview Court </t>
  </si>
  <si>
    <t>Kwai Chung</t>
  </si>
  <si>
    <t>Yi Shing Square</t>
  </si>
  <si>
    <t xml:space="preserve">Sheung-Shui </t>
  </si>
  <si>
    <t>Kar Shing</t>
  </si>
  <si>
    <t>Caine Road</t>
  </si>
  <si>
    <t>Market Place</t>
  </si>
  <si>
    <t>Central</t>
  </si>
  <si>
    <t>Central House</t>
  </si>
  <si>
    <t xml:space="preserve">Jardine House </t>
  </si>
  <si>
    <t>May Road</t>
  </si>
  <si>
    <t xml:space="preserve">Nexxus Building </t>
  </si>
  <si>
    <t>Olivers - Prince's Building</t>
  </si>
  <si>
    <t xml:space="preserve">Peak </t>
  </si>
  <si>
    <t>Seymour Terrace</t>
  </si>
  <si>
    <t>Victoria Road</t>
  </si>
  <si>
    <t>Watford Road</t>
  </si>
  <si>
    <t>Double Cove</t>
  </si>
  <si>
    <t xml:space="preserve">Langham Place </t>
  </si>
  <si>
    <t xml:space="preserve">Olympian City 1 </t>
  </si>
  <si>
    <t>Olympian City 2</t>
  </si>
  <si>
    <t xml:space="preserve">Sunshine City Plaza </t>
  </si>
  <si>
    <t xml:space="preserve">Surson Building </t>
  </si>
  <si>
    <t xml:space="preserve">Tai Wai Mall </t>
  </si>
  <si>
    <t xml:space="preserve">The Palazzo </t>
  </si>
  <si>
    <t>Victoria Dockside</t>
  </si>
  <si>
    <t>Chung Hom Kok</t>
  </si>
  <si>
    <t xml:space="preserve">Cloudview Road </t>
  </si>
  <si>
    <t xml:space="preserve">Fortuna Court </t>
  </si>
  <si>
    <t>Johnston Road</t>
  </si>
  <si>
    <t>Kornhill</t>
  </si>
  <si>
    <t xml:space="preserve">Perkins Road </t>
  </si>
  <si>
    <t>Redhill Plaza</t>
  </si>
  <si>
    <t xml:space="preserve">Repulse Bay Arcade </t>
  </si>
  <si>
    <t>Scenic Villas</t>
  </si>
  <si>
    <t>Stanley Plaza</t>
  </si>
  <si>
    <t>Tin Hau</t>
  </si>
  <si>
    <t xml:space="preserve">Lions Rise </t>
  </si>
  <si>
    <t>Marina Cove</t>
  </si>
  <si>
    <t>No. 8 Garden</t>
  </si>
  <si>
    <t xml:space="preserve">Oxford Road </t>
  </si>
  <si>
    <t>Pak Shek Kok</t>
  </si>
  <si>
    <t xml:space="preserve">Park Central </t>
  </si>
  <si>
    <t xml:space="preserve">PopCorn </t>
  </si>
  <si>
    <t>Razor Hill</t>
  </si>
  <si>
    <t xml:space="preserve">Telford Plaza </t>
  </si>
  <si>
    <t>TG Place</t>
  </si>
  <si>
    <t>Yau Yat Chuen</t>
  </si>
  <si>
    <t>CDW Building</t>
  </si>
  <si>
    <t>Coastal Skyline</t>
  </si>
  <si>
    <t>Discovery Bay</t>
  </si>
  <si>
    <t>Fu Tung</t>
  </si>
  <si>
    <t xml:space="preserve">Gold Coast </t>
  </si>
  <si>
    <t xml:space="preserve">Homantin Plaza </t>
  </si>
  <si>
    <t>Liberte</t>
  </si>
  <si>
    <t xml:space="preserve">Park Signature </t>
  </si>
  <si>
    <t>The Visionary</t>
  </si>
  <si>
    <t>2024YTD Average</t>
  </si>
  <si>
    <t>Kai Chuen Court</t>
  </si>
  <si>
    <t>Wellcome Store List - Effect on January 1, 2025</t>
  </si>
  <si>
    <t>2025 Grouping</t>
  </si>
  <si>
    <t>Hong Kong Island / Kowloon/ 
New Territories</t>
  </si>
  <si>
    <t>Store Open Date</t>
  </si>
  <si>
    <t>Main Stores</t>
  </si>
  <si>
    <t>(5 Digit)</t>
  </si>
  <si>
    <t>分 店 名 稱</t>
  </si>
  <si>
    <t>District</t>
  </si>
  <si>
    <t>Telephone No</t>
  </si>
  <si>
    <t>Fax No</t>
  </si>
  <si>
    <t>Trading Hour</t>
  </si>
  <si>
    <t>Address</t>
  </si>
  <si>
    <t>Chinese Address</t>
  </si>
  <si>
    <t>Location (in English)</t>
  </si>
  <si>
    <t>Store Manager</t>
  </si>
  <si>
    <t>21421</t>
  </si>
  <si>
    <t>卑 路 乍 街</t>
  </si>
  <si>
    <t>D01</t>
  </si>
  <si>
    <t>2818 5277</t>
  </si>
  <si>
    <t>08:00-22:00</t>
  </si>
  <si>
    <t>G/F Lungga Mansion, 46A Belcher's Street, Hong Kong</t>
  </si>
  <si>
    <t>香港卑路乍街46A隆基大厦 G/F</t>
  </si>
  <si>
    <t xml:space="preserve">Mid-level West/ Sheung Wan/ Kennedy Town </t>
  </si>
  <si>
    <t>Hong Kong Island</t>
  </si>
  <si>
    <t>Kung Chi Yuen, Angus (M)</t>
  </si>
  <si>
    <t>21367</t>
  </si>
  <si>
    <t>嘉 威 花 園</t>
  </si>
  <si>
    <t>3422 3635</t>
  </si>
  <si>
    <t>08:00-21:00</t>
    <phoneticPr fontId="2" type="noConversion"/>
  </si>
  <si>
    <t>G/F, Cartwright Garden, No 1 Bonham Road, Hong Kong</t>
  </si>
  <si>
    <t>香港般含道1號嘉威花園地下</t>
  </si>
  <si>
    <t xml:space="preserve">Wanchai/ Central/ Mid-Level </t>
  </si>
  <si>
    <t>Tsang Pui Yi, Wendy (F)</t>
  </si>
  <si>
    <t>21180</t>
  </si>
  <si>
    <t xml:space="preserve">長 洲 </t>
  </si>
  <si>
    <t>2981 5280</t>
  </si>
  <si>
    <t>Block ABC, G/F, Block 6, AB 1/F, 89-91 San Hing Street, Cheung Chau Island</t>
  </si>
  <si>
    <t>長洲新興街89-91號1樓ABC座地下</t>
  </si>
  <si>
    <t>Out-lying Islands</t>
  </si>
  <si>
    <t>Lai Wing Pong (M)</t>
  </si>
  <si>
    <t>21463</t>
  </si>
  <si>
    <t>長 洲 2</t>
  </si>
  <si>
    <t>2981 4538</t>
  </si>
  <si>
    <t>Portion of G/F, 95-97 Praya Street, Cheung Chau Island</t>
  </si>
  <si>
    <t>長洲海傍街95-97號地下</t>
  </si>
  <si>
    <t>Li Fuk Tim (M)</t>
  </si>
  <si>
    <t>21484</t>
  </si>
  <si>
    <t>正 德 大 廈</t>
  </si>
  <si>
    <t>2975 8155</t>
  </si>
  <si>
    <t>Shop B&amp;C(Portion), G/F, Ching Tak Building, 260-264 Des Voeux Road West, Hong Kong</t>
  </si>
  <si>
    <t>香港德輔道西260-264號,正德大廈地下</t>
  </si>
  <si>
    <t>Lam Yuen Chiu (M)</t>
  </si>
  <si>
    <t>21485</t>
  </si>
  <si>
    <t>金 利 大 廈</t>
  </si>
  <si>
    <t>3580 2706</t>
  </si>
  <si>
    <t>3580 2707</t>
  </si>
  <si>
    <t>08:30-21:30</t>
  </si>
  <si>
    <t xml:space="preserve">Shop D on LG/F and B/F, Kimley Commercial Building, No. 142-146 Queen’s Road Central, Central </t>
  </si>
  <si>
    <t>香港中環皇后大道中142-146號, 金利商業大廈</t>
  </si>
  <si>
    <t>Chow Wing Sing, Wilson (M)</t>
  </si>
  <si>
    <t>21492</t>
  </si>
  <si>
    <t>龍 記 大 廈</t>
  </si>
  <si>
    <t>3584 7951</t>
  </si>
  <si>
    <t>3584 7952</t>
  </si>
  <si>
    <t>08:00-21:30</t>
  </si>
  <si>
    <t>Portion of ground floor, Loon Kee Building, 267-275 Des Voeux Road Central, Hong Kong</t>
  </si>
  <si>
    <t>香港上環德輔道中267-275號龍記大廈地下</t>
  </si>
  <si>
    <t>Yip Yun Wa, Ken (M)</t>
  </si>
  <si>
    <t>21261</t>
  </si>
  <si>
    <t>坪 洲</t>
  </si>
  <si>
    <t>2983 9285</t>
  </si>
  <si>
    <t>G/F Monterey Villas, 12 Po Peng Street, Peng Chau</t>
  </si>
  <si>
    <t>坪洲寶坪街12號嘉輝花園地下11-13, 15-16, 31-33號舖</t>
  </si>
  <si>
    <t>Cheung Kin Fai (M)</t>
  </si>
  <si>
    <t>21510</t>
  </si>
  <si>
    <t>普 頓 臺</t>
  </si>
  <si>
    <t>2517 7586</t>
  </si>
  <si>
    <t>Shop 1, G/F, Princeton Tower, 88 Des Voeux Road West, Sai Wan, Hong Kong</t>
  </si>
  <si>
    <t>香港上環德輔道西88號 普頓臺地下 1號舖</t>
  </si>
  <si>
    <t>Leung Man Kit, Kevin (M)</t>
  </si>
  <si>
    <t>21058</t>
  </si>
  <si>
    <t xml:space="preserve">西 營 盤 </t>
  </si>
  <si>
    <t>2549 3561</t>
  </si>
  <si>
    <t>08:00-23:00</t>
  </si>
  <si>
    <t>UG/F, 63-65 First Street, Sai Ying Pun, Hong Kong</t>
  </si>
  <si>
    <t>香港西營盤第一街63-65號地下</t>
  </si>
  <si>
    <t>Yam King Yan, Addison (M)</t>
  </si>
  <si>
    <t>21268</t>
  </si>
  <si>
    <t>石 塘 咀</t>
  </si>
  <si>
    <t>2817 4797</t>
  </si>
  <si>
    <t xml:space="preserve">G/F , Hau Fook Bldg., 562-566 Queen's Road West, Hong Kong </t>
  </si>
  <si>
    <t xml:space="preserve">香港皇后大道西562-566號厚福大廈地下 </t>
  </si>
  <si>
    <t>To Yu Man, Desmond (M)</t>
  </si>
  <si>
    <t>21349</t>
  </si>
  <si>
    <t xml:space="preserve">上 環 </t>
  </si>
  <si>
    <t>3421 1252</t>
  </si>
  <si>
    <t>Shop A2, G/F Arion Commerical Centre, 2 – 12 Queen’s Road West, Hong Kong</t>
  </si>
  <si>
    <t>香港皇后大道西 2 -12 號地下</t>
  </si>
  <si>
    <t>Chan Siu Po, Steven (M)</t>
  </si>
  <si>
    <t>21164</t>
  </si>
  <si>
    <t xml:space="preserve">銀 礦 灣 </t>
  </si>
  <si>
    <t>2984 7884</t>
  </si>
  <si>
    <t>08:00-22:00</t>
    <phoneticPr fontId="2" type="noConversion"/>
  </si>
  <si>
    <t>G/F Shop 1240, 2 Ngan Wan Road, Gallop Court, Lantau Island</t>
  </si>
  <si>
    <t>大嶼山梅窩銀灣道2號家樂閣地下</t>
  </si>
  <si>
    <t>Lee Siu Yin, Sandy (F)</t>
  </si>
  <si>
    <t>21501</t>
  </si>
  <si>
    <t>士 美 菲</t>
  </si>
  <si>
    <t>2882 1309</t>
  </si>
  <si>
    <t>LG/F, Smithfield Terrace, No.71-77 Smithfield Road, Kennedy Town, Hong Kong</t>
  </si>
  <si>
    <t>香港西環士美菲路71-77號嘉輝花園地下</t>
  </si>
  <si>
    <t>Ko Chun Fat (M)</t>
  </si>
  <si>
    <t>21330</t>
  </si>
  <si>
    <t>寶 翠 園</t>
  </si>
  <si>
    <t>2542 7174</t>
  </si>
  <si>
    <t>2542 7184</t>
  </si>
  <si>
    <t>3/F The Westwood, 8 Belcher's Street, HK</t>
  </si>
  <si>
    <t>香港卑路乍街8號西寶城3樓</t>
  </si>
  <si>
    <t>Ng Kwok Ching (M) ,
Chiu Chi Lap, Jack (M)</t>
  </si>
  <si>
    <t>21561</t>
  </si>
  <si>
    <t>永 興 樓</t>
  </si>
  <si>
    <t>Wing Hing House</t>
    <phoneticPr fontId="2" type="noConversion"/>
  </si>
  <si>
    <t>2801 5728</t>
    <phoneticPr fontId="2" type="noConversion"/>
  </si>
  <si>
    <t>Shop B, C, Portion of Shop D, Shop E &amp; Portion of Yard, G/F Wing Hing House, Nos. 476,478, 480 &amp; 482 Queen's Road West, Hong Kong</t>
    <phoneticPr fontId="2" type="noConversion"/>
  </si>
  <si>
    <t>香港石塘咀皇后大道西476-482號,永興樓地下,B,C鋪及部分D,E鋪</t>
    <phoneticPr fontId="2" type="noConversion"/>
  </si>
  <si>
    <t>Cheung Wun, Joel (M)</t>
  </si>
  <si>
    <t>21339</t>
  </si>
  <si>
    <t>逸 東</t>
  </si>
  <si>
    <t>3141 7059</t>
  </si>
  <si>
    <t>07:30-22:30</t>
  </si>
  <si>
    <t>Shop No 110, 1/F Yat Tung Shopping Centre, Yat Tung Estate, Tung Chung, Lantau Island</t>
  </si>
  <si>
    <t>東涌逸東商場1樓 110 舖</t>
  </si>
  <si>
    <t>Tung Chung</t>
  </si>
  <si>
    <t>New Territories</t>
  </si>
  <si>
    <t>Zhang Li (M)</t>
  </si>
  <si>
    <t>21512</t>
  </si>
  <si>
    <t>怡 基 閣</t>
  </si>
  <si>
    <t>2803 7571</t>
  </si>
  <si>
    <t>08:00-21:00</t>
  </si>
  <si>
    <t>Shop on Ground Floor, Yee Ga Court, No. 62 Bonham Road, 
Hong Kong</t>
  </si>
  <si>
    <t>香港半山般咸道62怡基閣地下</t>
  </si>
  <si>
    <t>Leung Tsz Sun (M)</t>
  </si>
  <si>
    <t>21546</t>
  </si>
  <si>
    <t>迎 東</t>
  </si>
  <si>
    <t>2322 0397</t>
  </si>
  <si>
    <t xml:space="preserve"> Shop No.4, G/F, Ying Tung Shopping Centre, Ting Tung Estate, Tung Chung, N.T.</t>
  </si>
  <si>
    <t xml:space="preserve"> 東涌迎東邨迎東商場地下４號舖</t>
  </si>
  <si>
    <t>Li Po Fai (M)</t>
  </si>
  <si>
    <t>21354</t>
  </si>
  <si>
    <t xml:space="preserve">鴨 脷 洲 </t>
  </si>
  <si>
    <t>D02</t>
  </si>
  <si>
    <t>3571 9563</t>
  </si>
  <si>
    <t>Shop A &amp; B, G/F Coble Court, 127 – 139 Ap Lei Chau Main Street, Aberdeen, Hong Kong</t>
  </si>
  <si>
    <t>香港鴨利洲大街127-139號高寶閣地下</t>
  </si>
  <si>
    <t xml:space="preserve">Pokfulam/ Aberdeen/ Southern </t>
  </si>
  <si>
    <t>Chan Yu Ka (M)</t>
  </si>
  <si>
    <t>21006</t>
  </si>
  <si>
    <r>
      <rPr>
        <sz val="12"/>
        <rFont val="細明體"/>
        <family val="3"/>
        <charset val="136"/>
      </rPr>
      <t>銅</t>
    </r>
    <r>
      <rPr>
        <sz val="12"/>
        <color theme="1"/>
        <rFont val="Calibri"/>
        <family val="2"/>
        <charset val="136"/>
        <scheme val="minor"/>
      </rPr>
      <t xml:space="preserve"> </t>
    </r>
    <r>
      <rPr>
        <sz val="12"/>
        <rFont val="細明體"/>
        <family val="3"/>
        <charset val="136"/>
      </rPr>
      <t>鑼</t>
    </r>
    <r>
      <rPr>
        <sz val="12"/>
        <color theme="1"/>
        <rFont val="Calibri"/>
        <family val="2"/>
        <charset val="136"/>
        <scheme val="minor"/>
      </rPr>
      <t xml:space="preserve"> </t>
    </r>
    <r>
      <rPr>
        <sz val="12"/>
        <rFont val="細明體"/>
        <family val="3"/>
        <charset val="136"/>
      </rPr>
      <t>灣</t>
    </r>
    <r>
      <rPr>
        <sz val="12"/>
        <color theme="1"/>
        <rFont val="Calibri"/>
        <family val="2"/>
        <charset val="136"/>
        <scheme val="minor"/>
      </rPr>
      <t xml:space="preserve"> </t>
    </r>
  </si>
  <si>
    <t>Causeway Bay</t>
    <phoneticPr fontId="2" type="noConversion"/>
  </si>
  <si>
    <t>2577 3215 /
2577 4958</t>
  </si>
  <si>
    <t>2881 0965</t>
  </si>
  <si>
    <t>24 Hours</t>
  </si>
  <si>
    <t>25-29 Great George Street, Causeway Bay, Hong Kong</t>
  </si>
  <si>
    <t>香港銅鑼灣記利佐治街25-29號</t>
  </si>
  <si>
    <t xml:space="preserve">North Point/ Causeway Bay </t>
  </si>
  <si>
    <t>Chan Sai Tak, David (M)
Cheung Yu Shun (M)</t>
  </si>
  <si>
    <t>21455</t>
  </si>
  <si>
    <t>富 嘉</t>
  </si>
  <si>
    <t>3755 4974</t>
  </si>
  <si>
    <t>08:30-21:00</t>
  </si>
  <si>
    <t>G/F, Fullagar Industrial Building, No. 234 Aberdeen Main Road, Aberdeen, HK</t>
  </si>
  <si>
    <t>香港香港仔大道234號富嘉工業大廈地下</t>
  </si>
  <si>
    <t>Fan Kwai Shing (M)</t>
  </si>
  <si>
    <t>21423</t>
  </si>
  <si>
    <t>跑 馬 地  2</t>
  </si>
  <si>
    <t>2575 8982</t>
  </si>
  <si>
    <t>Ground Floor, Elegance Court, 2-4 Tsoi Tak Street, Happy Velley</t>
  </si>
  <si>
    <t>香港跑馬地載德街雅怡閣2-4號地下</t>
  </si>
  <si>
    <t>Happy Valley</t>
  </si>
  <si>
    <t>Cheung Chung Wai, Leo (M)</t>
  </si>
  <si>
    <t>21139</t>
  </si>
  <si>
    <t xml:space="preserve">軒 尼 詩 道 </t>
  </si>
  <si>
    <t>2838 2145</t>
  </si>
  <si>
    <t>Basement Yau Kwong Mansion, 418-428 Hennessy Road, Wanchai, HK</t>
  </si>
  <si>
    <t>香港灣仔軒尼詩道418-428號地庫</t>
  </si>
  <si>
    <t>Chan Kwok On, Andy (M)</t>
  </si>
  <si>
    <t>21184</t>
  </si>
  <si>
    <t xml:space="preserve">謝 斐 道 </t>
  </si>
  <si>
    <t>2574 6437</t>
  </si>
  <si>
    <t>Portion of G/F, 503-505, Jaffe Road, Causeway Bay, Hong Kong</t>
  </si>
  <si>
    <t>香港銅鑼灣謝斐道503-505號地下</t>
  </si>
  <si>
    <t>Chan Wai Lok (M)</t>
  </si>
  <si>
    <t>21445</t>
  </si>
  <si>
    <t>嘉 和 大 廈</t>
  </si>
  <si>
    <t>2427 4839</t>
  </si>
  <si>
    <t>G/F, No.14-22 Ka Wo Street, Ka Wo Building 6B-6C, Tin Wan, Hong Kong</t>
  </si>
  <si>
    <t>香港田灣嘉禾街14-22號嘉禾大厦地下6B-6C</t>
  </si>
  <si>
    <t>Chung Wing Chiu (M)</t>
  </si>
  <si>
    <t>21255</t>
  </si>
  <si>
    <t xml:space="preserve">勵 德 </t>
  </si>
  <si>
    <t>2503 4218</t>
  </si>
  <si>
    <t>G/F, Tsuen Wing Lau, 4-14 Lai Tak Tsuen Rd, Lai Tak Tsuen, Tai Hang, Hong Kong</t>
  </si>
  <si>
    <t>香港大坑勵德村道4-14號勵德村村榮樓地下</t>
  </si>
  <si>
    <t>Chui Wai Man, May (F)</t>
  </si>
  <si>
    <t>21583</t>
  </si>
  <si>
    <t>其 發 大 廈</t>
  </si>
  <si>
    <t>2671 2703</t>
  </si>
  <si>
    <t>B/F Luckifast Building ,1-13 Stone Nullah Lane, Wan Chai, Hong Kong</t>
  </si>
  <si>
    <t>香港灣仔石水渠街1-13號其發大廈地下全層</t>
  </si>
  <si>
    <t>Cheng Wai Kuen (F)</t>
  </si>
  <si>
    <t>21159</t>
  </si>
  <si>
    <t xml:space="preserve">利 港 中 心 </t>
  </si>
  <si>
    <t>2814 0612</t>
  </si>
  <si>
    <t>2814 9967</t>
  </si>
  <si>
    <t xml:space="preserve">Basement (Portion), Port Centre, Shop A, No.38 Cheng Tu Road, Aberdeen, Hong Kong. </t>
  </si>
  <si>
    <t>香港仔成都道38號利港中心地庫A號舖</t>
  </si>
  <si>
    <t>Tse Ling Nga (F)</t>
  </si>
  <si>
    <t>21005</t>
  </si>
  <si>
    <t>華 富 1</t>
  </si>
  <si>
    <t>2550 6795</t>
  </si>
  <si>
    <t>Town Centre 2 at Level 120, 140 Wah Fu Estate, Hong Kong</t>
  </si>
  <si>
    <t>香港華富村商場第一期120-140號</t>
  </si>
  <si>
    <t>Shek Tin Lung (M)</t>
  </si>
  <si>
    <t>21028</t>
  </si>
  <si>
    <t xml:space="preserve">華 景 </t>
  </si>
  <si>
    <t>2550 8740</t>
  </si>
  <si>
    <t>08:30-22:00</t>
  </si>
  <si>
    <t>Shop 25 - 27, Commercial Complex, Wah Fu Estate, Hong Kong</t>
  </si>
  <si>
    <t>香港華富村商業中心25-27室</t>
  </si>
  <si>
    <t>Lam Cheung Kwong, Water (M)</t>
  </si>
  <si>
    <t>21078</t>
  </si>
  <si>
    <t xml:space="preserve">灣 仔 </t>
  </si>
  <si>
    <t>2893 0215</t>
  </si>
  <si>
    <t>Basement of Wanchai Commercial Centre, No. 194-204 Johnston Road, Hong Kong</t>
  </si>
  <si>
    <t>香港灣仔莊士敦道194-204號地庫</t>
  </si>
  <si>
    <t>Chan Kam Kwan (M)</t>
  </si>
  <si>
    <t>21386</t>
  </si>
  <si>
    <t>城 市 花 園 2</t>
  </si>
  <si>
    <t>D03</t>
  </si>
  <si>
    <t>3580 7319</t>
  </si>
  <si>
    <t>Shop 20,21,23,24,26-28,30-33 And Portion Of The Arcade Corridor, Ground Floor, Commerial Podiums Below Block, 7-14, City Garden, No. 233 Electrial Road, H.K.</t>
  </si>
  <si>
    <t>香港電器道233號,城市花園商塲第七座地下,20,21,23,24,26-28,30-33號舖裏部份商塲通道</t>
  </si>
  <si>
    <t>Leung Chi Wai (M)</t>
  </si>
  <si>
    <t>21519</t>
  </si>
  <si>
    <t>健 威 花 園</t>
  </si>
  <si>
    <t>Fitfort</t>
    <phoneticPr fontId="2" type="noConversion"/>
  </si>
  <si>
    <t>3583 4260</t>
  </si>
  <si>
    <t>Shop U14, (Portion), Upper G/F, Fitfort, 560 King's Road, North Point, HK</t>
  </si>
  <si>
    <t>北角英皇道560號健威商場高層U14室</t>
  </si>
  <si>
    <t>Kwok Kim Wai, Gregory (M)</t>
  </si>
  <si>
    <t>21362</t>
  </si>
  <si>
    <t>康 澤 花 園</t>
  </si>
  <si>
    <t>Fortress Metro Tower</t>
    <phoneticPr fontId="2" type="noConversion"/>
  </si>
  <si>
    <t>2571 6421</t>
  </si>
  <si>
    <t>2578 4398</t>
  </si>
  <si>
    <t xml:space="preserve">G/F, Fortress Metro Tower, 238 King’s Road, HK </t>
  </si>
  <si>
    <t>香港北角英皇道238號康澤花園地下</t>
  </si>
  <si>
    <t>Wong Siu Pun, Ben (M)</t>
  </si>
  <si>
    <t>21370</t>
  </si>
  <si>
    <t xml:space="preserve">金 福 </t>
  </si>
  <si>
    <t>2115 9934</t>
  </si>
  <si>
    <t>Shop B, Upper Ground Floor, 989-992 King's Road, Quarry Bay, Hong Kong</t>
  </si>
  <si>
    <t>香港北角英皇道側魚涌新威園地下 989-992號, Shop B</t>
  </si>
  <si>
    <t xml:space="preserve">Shau Kei Wan/ Quarry Bay </t>
  </si>
  <si>
    <t>Ho Kwok Cheong, Kevin (M)</t>
  </si>
  <si>
    <t>21334</t>
  </si>
  <si>
    <t>健 康 村</t>
  </si>
  <si>
    <t>2214 0344</t>
  </si>
  <si>
    <t>Shop B, Healthy Village Development, 188 Tsat Tsz Mui Road, North Point, HK</t>
  </si>
  <si>
    <t>香港北角七姊妹道188號健康村B號</t>
  </si>
  <si>
    <t>Ching Lai Wan (F)</t>
  </si>
  <si>
    <t>21444</t>
  </si>
  <si>
    <t>港 濤 軒</t>
  </si>
  <si>
    <t xml:space="preserve"> 2814 8365</t>
  </si>
  <si>
    <t>Shop Nos 3, 4, 6 and 7, G/F Island Lodge, 61 &amp; 63 Marble Rd, North Point, Hong Kong</t>
  </si>
  <si>
    <t>香港北角馬寶道 61, 63 號 港濤軒地下 3,4,6 及 7 號舖</t>
  </si>
  <si>
    <t>Chan Yiu Bun (M)</t>
  </si>
  <si>
    <t>21342</t>
  </si>
  <si>
    <t>水 星 街</t>
  </si>
  <si>
    <t>2571 4869</t>
  </si>
  <si>
    <t>Shop 2-9, G/F Supernova Stand, 28 Mercury Street, North Point, Hong Kong</t>
  </si>
  <si>
    <t>香港北角水星街 2-9 號耀星華庭地下 2-9 號舖</t>
  </si>
  <si>
    <t>Chan Yuet Ho, Nicholas (M)</t>
  </si>
  <si>
    <t>21300</t>
  </si>
  <si>
    <t>北 角 新 都 城</t>
  </si>
  <si>
    <t>2564 0803</t>
  </si>
  <si>
    <t>Portion of Basement, Metropole Building, No. 416-426 King's Road, North Point, HK</t>
  </si>
  <si>
    <t>香港北角英皇道416-426號新都城大廈</t>
  </si>
  <si>
    <t>Wong Sing Fui, Chris (M)</t>
  </si>
  <si>
    <t>21321</t>
  </si>
  <si>
    <t>北 角</t>
  </si>
  <si>
    <t>2508 6197</t>
  </si>
  <si>
    <t>Shop No 3 &amp; 3A, G/F Two Chinachem Exchange Square, 338 King's Road, North Point, Hong Kong</t>
  </si>
  <si>
    <t>香港北角英皇道 338 號華懋交易廣場地下</t>
  </si>
  <si>
    <t>Pang Hung Kei, Ronald (M)</t>
  </si>
  <si>
    <t>21523</t>
  </si>
  <si>
    <t>栢 蕙 苑</t>
  </si>
  <si>
    <t>2109 3393</t>
  </si>
  <si>
    <t>Shop No. A on Upper Ground Floor, Park Vale, No.1060 King's Road, Quarry Bay, Hong Kong</t>
  </si>
  <si>
    <t>香港鰂魚涌英皇道1060號,栢蕙苑高層地下A舖</t>
  </si>
  <si>
    <t>Ng Leung Wah (M)</t>
  </si>
  <si>
    <t>21086</t>
  </si>
  <si>
    <t xml:space="preserve">泰 山 </t>
  </si>
  <si>
    <t>2885 3216</t>
  </si>
  <si>
    <t xml:space="preserve">Shop G3 &amp; G4, G/F, Tin Shan Mansion, Tai Koo Shing, Hong Kong </t>
  </si>
  <si>
    <t xml:space="preserve">香港太古城天山閣地下G3 &amp; G4室 </t>
  </si>
  <si>
    <t>Kwok Kei Yin (M)</t>
  </si>
  <si>
    <t>21563</t>
  </si>
  <si>
    <r>
      <rPr>
        <sz val="12"/>
        <rFont val="微軟正黑體"/>
        <family val="2"/>
        <charset val="136"/>
      </rPr>
      <t>維</t>
    </r>
    <r>
      <rPr>
        <sz val="12"/>
        <color theme="1"/>
        <rFont val="Calibri"/>
        <family val="2"/>
        <charset val="136"/>
        <scheme val="minor"/>
      </rPr>
      <t xml:space="preserve"> </t>
    </r>
    <r>
      <rPr>
        <sz val="12"/>
        <rFont val="微軟正黑體"/>
        <family val="2"/>
        <charset val="136"/>
      </rPr>
      <t>多</t>
    </r>
    <r>
      <rPr>
        <sz val="12"/>
        <color theme="1"/>
        <rFont val="Calibri"/>
        <family val="2"/>
        <charset val="136"/>
        <scheme val="minor"/>
      </rPr>
      <t xml:space="preserve"> </t>
    </r>
    <r>
      <rPr>
        <sz val="12"/>
        <rFont val="微軟正黑體"/>
        <family val="2"/>
        <charset val="136"/>
      </rPr>
      <t>利</t>
    </r>
    <r>
      <rPr>
        <sz val="12"/>
        <color theme="1"/>
        <rFont val="Calibri"/>
        <family val="2"/>
        <charset val="136"/>
        <scheme val="minor"/>
      </rPr>
      <t xml:space="preserve"> </t>
    </r>
    <r>
      <rPr>
        <sz val="12"/>
        <rFont val="微軟正黑體"/>
        <family val="2"/>
        <charset val="136"/>
      </rPr>
      <t>亞</t>
    </r>
  </si>
  <si>
    <t>Victoria Centre</t>
    <phoneticPr fontId="2" type="noConversion"/>
  </si>
  <si>
    <t>3105 1578</t>
    <phoneticPr fontId="2" type="noConversion"/>
  </si>
  <si>
    <t>3105 1576</t>
  </si>
  <si>
    <t>10:00-20:00</t>
  </si>
  <si>
    <t>Shop No. 25 on Ground Floor, Victoria Centre, No. 15 Watson Road, North Point, Hong Kong</t>
    <phoneticPr fontId="2" type="noConversion"/>
  </si>
  <si>
    <r>
      <rPr>
        <sz val="12"/>
        <rFont val="微軟正黑體"/>
        <family val="2"/>
        <charset val="136"/>
      </rPr>
      <t>香港北角屈臣道</t>
    </r>
    <r>
      <rPr>
        <sz val="12"/>
        <color theme="1"/>
        <rFont val="Calibri"/>
        <family val="2"/>
        <charset val="136"/>
        <scheme val="minor"/>
      </rPr>
      <t>15</t>
    </r>
    <r>
      <rPr>
        <sz val="12"/>
        <rFont val="微軟正黑體"/>
        <family val="2"/>
        <charset val="136"/>
      </rPr>
      <t>號維多利中心地下</t>
    </r>
    <r>
      <rPr>
        <sz val="12"/>
        <color theme="1"/>
        <rFont val="Calibri"/>
        <family val="2"/>
        <charset val="136"/>
        <scheme val="minor"/>
      </rPr>
      <t>25</t>
    </r>
    <r>
      <rPr>
        <sz val="12"/>
        <rFont val="微軟正黑體"/>
        <family val="2"/>
        <charset val="136"/>
      </rPr>
      <t>號舖</t>
    </r>
  </si>
  <si>
    <t>Li Chi Hang (M)</t>
  </si>
  <si>
    <t>21568</t>
  </si>
  <si>
    <r>
      <rPr>
        <sz val="12"/>
        <rFont val="微軟正黑體"/>
        <family val="2"/>
        <charset val="136"/>
      </rPr>
      <t>愛</t>
    </r>
    <r>
      <rPr>
        <sz val="12"/>
        <color theme="1"/>
        <rFont val="Calibri"/>
        <family val="2"/>
        <charset val="136"/>
        <scheme val="minor"/>
      </rPr>
      <t xml:space="preserve"> </t>
    </r>
    <r>
      <rPr>
        <sz val="12"/>
        <rFont val="微軟正黑體"/>
        <family val="2"/>
        <charset val="136"/>
      </rPr>
      <t>蝶</t>
    </r>
    <r>
      <rPr>
        <sz val="12"/>
        <color theme="1"/>
        <rFont val="Calibri"/>
        <family val="2"/>
        <charset val="136"/>
        <scheme val="minor"/>
      </rPr>
      <t xml:space="preserve"> </t>
    </r>
    <r>
      <rPr>
        <sz val="12"/>
        <rFont val="微軟正黑體"/>
        <family val="2"/>
        <charset val="136"/>
      </rPr>
      <t>灣</t>
    </r>
  </si>
  <si>
    <t>Aldrich Garden</t>
    <phoneticPr fontId="2" type="noConversion"/>
  </si>
  <si>
    <t>D04</t>
  </si>
  <si>
    <t>2818 5837</t>
    <phoneticPr fontId="2" type="noConversion"/>
  </si>
  <si>
    <t>Shop 60, 1/F, Sldrich garden, No.2 Oi Lai Street, Shau Kei Wan, Hong Kong</t>
    <phoneticPr fontId="2" type="noConversion"/>
  </si>
  <si>
    <r>
      <rPr>
        <sz val="12"/>
        <rFont val="微軟正黑體"/>
        <family val="2"/>
        <charset val="136"/>
      </rPr>
      <t>香港筲箕灣愛禮街</t>
    </r>
    <r>
      <rPr>
        <sz val="12"/>
        <color theme="1"/>
        <rFont val="Calibri"/>
        <family val="2"/>
        <charset val="136"/>
        <scheme val="minor"/>
      </rPr>
      <t xml:space="preserve"> 2 </t>
    </r>
    <r>
      <rPr>
        <sz val="12"/>
        <rFont val="微軟正黑體"/>
        <family val="2"/>
        <charset val="136"/>
      </rPr>
      <t>號愛蝶灣商場一樓</t>
    </r>
    <r>
      <rPr>
        <sz val="12"/>
        <color theme="1"/>
        <rFont val="Calibri"/>
        <family val="2"/>
        <charset val="136"/>
        <scheme val="minor"/>
      </rPr>
      <t xml:space="preserve"> 60 </t>
    </r>
    <r>
      <rPr>
        <sz val="12"/>
        <rFont val="微軟正黑體"/>
        <family val="2"/>
        <charset val="136"/>
      </rPr>
      <t>號舖</t>
    </r>
  </si>
  <si>
    <t xml:space="preserve">Chai Wan/Siu Sai Wan </t>
  </si>
  <si>
    <t>Heung Wai Leung (M)</t>
  </si>
  <si>
    <t>21331</t>
  </si>
  <si>
    <t>峰 華</t>
  </si>
  <si>
    <t>2505 2734</t>
  </si>
  <si>
    <t>Shop 1 - 4, G/F Hiu Fung House, Fung Wah Estate, Chai Wan, Hong Kong</t>
  </si>
  <si>
    <t>香港柴灣峰華村曉峰樓地下 1-4 號舖</t>
  </si>
  <si>
    <t>Go Ka Tai (M)</t>
  </si>
  <si>
    <t>21502</t>
  </si>
  <si>
    <t>樂 融 軒</t>
  </si>
  <si>
    <t>2997 9423</t>
  </si>
  <si>
    <t>2/F, Harmony Place, 333 Shaukeiwan Road, Hong Kong</t>
  </si>
  <si>
    <t>香港筲箕灣道333號,樂融軒商場2樓</t>
  </si>
  <si>
    <t>Poon Wing Hang (M)</t>
  </si>
  <si>
    <t>21144</t>
  </si>
  <si>
    <t xml:space="preserve">興 華 </t>
  </si>
  <si>
    <t>2558 2909</t>
  </si>
  <si>
    <t>09:00-21:00</t>
  </si>
  <si>
    <t>Upper Floor (portion), Restaurant Block, Hing Wah Estate II, Chai Wan, Hong Kong</t>
  </si>
  <si>
    <t>香港柴灣興華村第二期地下</t>
  </si>
  <si>
    <t>Lee Mou Cheung (M)</t>
  </si>
  <si>
    <t>21396</t>
  </si>
  <si>
    <t>高 威 2</t>
  </si>
  <si>
    <t>2558 9728</t>
  </si>
  <si>
    <t>1/F, Eastern Plaza, No 111 Chai Wan Road, Hong Kong</t>
  </si>
  <si>
    <t>香港柴灣道111號東港城廣場一楼</t>
  </si>
  <si>
    <t>Fong Chun Fai (M)</t>
  </si>
  <si>
    <t>21316</t>
  </si>
  <si>
    <t>峻 峰 花 園</t>
  </si>
  <si>
    <t>2567 1549</t>
  </si>
  <si>
    <t>Shop 3, G/F, Perfect Mount Garden, 1 Po Man Street, Shaukeiwan, Hong Kong</t>
  </si>
  <si>
    <t>香港筲箕灣峻峰花園地下3號舖</t>
  </si>
  <si>
    <t>Wong Po Shan (M)</t>
  </si>
  <si>
    <t>21521</t>
  </si>
  <si>
    <t>小 西 灣 2</t>
  </si>
  <si>
    <t>3755 0471</t>
  </si>
  <si>
    <t>3755 0416</t>
  </si>
  <si>
    <t>Shop No. 211A, Second Floor, Siu Sai Wan Plaza, Siu Sai Wan Estate, Siu Sai Wan Road, Chai Wan, Hong Kong</t>
  </si>
  <si>
    <t>香港柴灣小西灣路小西灣邨小西灣廣場2樓211A</t>
  </si>
  <si>
    <t>Chan Keung Sun, Sam (M)</t>
  </si>
  <si>
    <t>21156</t>
  </si>
  <si>
    <t xml:space="preserve">新 成 </t>
  </si>
  <si>
    <t>2567 1325</t>
  </si>
  <si>
    <t>G/F &amp; M/F, 245-247 Shaukeiwan Road, Shaukeiwan, Hong Kong</t>
  </si>
  <si>
    <t>香港筲箕灣道241-249號地下</t>
  </si>
  <si>
    <t>Chu Chok Cheung (M)</t>
  </si>
  <si>
    <t>21536</t>
  </si>
  <si>
    <t>太 安 樓</t>
  </si>
  <si>
    <t>2576 5708</t>
  </si>
  <si>
    <t>Shop Nos. G26-G31 (Portion) on Groud Floor, Tai On Building, No. 57/87 Shau Kei Wan Road, Hong Kong</t>
  </si>
  <si>
    <t>香港筲箕灣道57/87, 太安樓地下G26-G31號舖</t>
  </si>
  <si>
    <t>Tsui Hing Cheung (M)</t>
  </si>
  <si>
    <t>21542</t>
  </si>
  <si>
    <t>港 島‧東</t>
  </si>
  <si>
    <t>Upper East</t>
    <phoneticPr fontId="2" type="noConversion"/>
  </si>
  <si>
    <t>2567 1021</t>
    <phoneticPr fontId="2" type="noConversion"/>
  </si>
  <si>
    <t>Shops G03B, G04B, G05, G06A, G/F, 18 Upper East, 18 Shing On Street, Sai Wan Ho, Hong Kong</t>
    <phoneticPr fontId="2" type="noConversion"/>
  </si>
  <si>
    <r>
      <rPr>
        <sz val="12"/>
        <rFont val="細明體"/>
        <family val="3"/>
        <charset val="136"/>
      </rPr>
      <t>香港西灣河成安街</t>
    </r>
    <r>
      <rPr>
        <sz val="12"/>
        <color theme="1"/>
        <rFont val="Calibri"/>
        <family val="2"/>
        <charset val="136"/>
        <scheme val="minor"/>
      </rPr>
      <t>18</t>
    </r>
    <r>
      <rPr>
        <sz val="12"/>
        <rFont val="細明體"/>
        <family val="3"/>
        <charset val="136"/>
      </rPr>
      <t>號港島‧東</t>
    </r>
    <r>
      <rPr>
        <sz val="12"/>
        <color theme="1"/>
        <rFont val="Calibri"/>
        <family val="2"/>
        <charset val="136"/>
        <scheme val="minor"/>
      </rPr>
      <t>18</t>
    </r>
    <r>
      <rPr>
        <sz val="12"/>
        <rFont val="細明體"/>
        <family val="3"/>
        <charset val="136"/>
      </rPr>
      <t>地下</t>
    </r>
    <r>
      <rPr>
        <sz val="12"/>
        <color theme="1"/>
        <rFont val="Calibri"/>
        <family val="2"/>
        <charset val="136"/>
        <scheme val="minor"/>
      </rPr>
      <t>G03B, G04B, G05, G06A</t>
    </r>
    <r>
      <rPr>
        <sz val="12"/>
        <rFont val="細明體"/>
        <family val="3"/>
        <charset val="136"/>
      </rPr>
      <t>號舖</t>
    </r>
  </si>
  <si>
    <t>Tse Kim Chau (M)</t>
  </si>
  <si>
    <t>21324</t>
  </si>
  <si>
    <t>環 翠</t>
  </si>
  <si>
    <t>2505 1446</t>
  </si>
  <si>
    <t>3/F Wan Tsui Commercial Complex, Wan Tsui Estate, Chai Wan, Hong Kong</t>
  </si>
  <si>
    <t>香港柴灣環翠村環翠商場 3 樓</t>
  </si>
  <si>
    <t>Lee Chi Wah (M)</t>
  </si>
  <si>
    <t>21089</t>
  </si>
  <si>
    <t xml:space="preserve">永 利 </t>
  </si>
  <si>
    <t>2896 3032</t>
  </si>
  <si>
    <t>09:00-20:00</t>
  </si>
  <si>
    <t>Shop 46-78 &amp; 80-87, Basement, Winner Centre, 333 Chai Wan Road, Hong Kong</t>
  </si>
  <si>
    <t>香港柴灣道333號永利中心地下46-78, 80-87室</t>
  </si>
  <si>
    <t>Man Tsz Yeung (M)</t>
  </si>
  <si>
    <t>21509</t>
  </si>
  <si>
    <t>耀 東 2</t>
  </si>
  <si>
    <t>2663 4818</t>
  </si>
  <si>
    <t>Shop Nos. S6A, S6B&amp; S6C (partion), G/F, Yiu Tung Shopping Centre, Yiu Tung Estate, 12 Yiu Hing Road, Shaukeiwan, Hong Kong</t>
  </si>
  <si>
    <t>香港筲箕灣耀興路12號,耀東商場地下S6A, S6B&amp; S6C 鋪</t>
  </si>
  <si>
    <t>Yeung Yuen Wai, Vincent (M)</t>
  </si>
  <si>
    <t>21516</t>
  </si>
  <si>
    <t>多 喜 大 廈</t>
  </si>
  <si>
    <t>D05</t>
  </si>
  <si>
    <t>2628 4308</t>
  </si>
  <si>
    <t>Shop No.2-3, G/F, Dor Hei Building, Nos.9-17 Ting Fu Street, Nos.86-88 Ting On Street, Ngau Tau Kok, Kowloon</t>
  </si>
  <si>
    <t>九龍牛頭角定富街9-17號及定安街86-88號多喜大廈地下2-3號商舖</t>
  </si>
  <si>
    <t>Kowloon East</t>
  </si>
  <si>
    <t>Kowloon</t>
  </si>
  <si>
    <t>Luo Sen (M)</t>
  </si>
  <si>
    <t>21582</t>
  </si>
  <si>
    <t>花 園 大 廈</t>
  </si>
  <si>
    <t>08:00 - 22:00</t>
  </si>
  <si>
    <t>Shop No. 15-18, G/F Lotus Tower 3, 297 Kwun Tong Garden Estate, Kwun Tong, Kowloon</t>
  </si>
  <si>
    <t>官塘牛頭角道297 號花園大廈玉蓮臺第三座地下15-18 號舖</t>
  </si>
  <si>
    <t>Chen Xiaoying (F)</t>
  </si>
  <si>
    <t>21588</t>
  </si>
  <si>
    <t>興 田 2</t>
  </si>
  <si>
    <t>2757 2378</t>
  </si>
  <si>
    <t>Shop 101, G/F, Hing Tin Commercial Centre, Hing Tin Estate. Lam Tin, Kolwoon</t>
  </si>
  <si>
    <t>九龍藍田興田邨興田商場地下101 號舖</t>
  </si>
  <si>
    <t>Cheng Shun Chung (M)</t>
  </si>
  <si>
    <t>21210</t>
  </si>
  <si>
    <t xml:space="preserve">廣 田 </t>
  </si>
  <si>
    <t>2717 1246</t>
  </si>
  <si>
    <t>Shop No. 6, G/F, Kwong Tin Shopping Centre, Kwong Tin Estate, Lam Tin, Kowloon</t>
  </si>
  <si>
    <t>九龍藍田廣田村廣田商場地下6室</t>
  </si>
  <si>
    <t>Lee Tin Yan (M)</t>
  </si>
  <si>
    <t>21069</t>
  </si>
  <si>
    <t xml:space="preserve">官 塘 </t>
  </si>
  <si>
    <t>2797 9012</t>
  </si>
  <si>
    <t>07:00-02:00</t>
    <phoneticPr fontId="2" type="noConversion"/>
  </si>
  <si>
    <t>G/F, 22-26 Yee On Street, Kwun Tong, Kowloon</t>
  </si>
  <si>
    <t>九龍觀塘宜安街22-26號地下</t>
  </si>
  <si>
    <t>Wong Sai Kit (M)</t>
  </si>
  <si>
    <t>21278</t>
  </si>
  <si>
    <t>藍 田</t>
  </si>
  <si>
    <t>2347 9635</t>
  </si>
  <si>
    <t>Shop 104, Kai Tin Shopping Centre, Kai Tin Estate, Lam Tin, Kowloon</t>
  </si>
  <si>
    <t>九龍藍田啟田村啟田商場1樓104號</t>
  </si>
  <si>
    <t>Sze Ching Loong (F)</t>
  </si>
  <si>
    <t>21340</t>
  </si>
  <si>
    <t>鯉 魚 門</t>
  </si>
  <si>
    <t>2174 5146</t>
  </si>
  <si>
    <t>08:00 - 23:00</t>
  </si>
  <si>
    <t>Shop 123-124, Level 1, Lei Yue Mun Plaza, Lei Yue Mun Esate, Yau Tong, Kowloon</t>
  </si>
  <si>
    <t xml:space="preserve">油塘鯉魚門道鯉魚門廣場 1 樓 123 &amp; 124 舖 </t>
  </si>
  <si>
    <t>Ku Hong Cheung (M)</t>
  </si>
  <si>
    <t>21115</t>
  </si>
  <si>
    <t xml:space="preserve">安 基 </t>
  </si>
  <si>
    <t>2799 9218</t>
  </si>
  <si>
    <t>Shop G01, L1 On Kay Court Commercial Centre, On Kay Court, Kwun Tong, Kowloon</t>
  </si>
  <si>
    <t>九龍牛頭角安基苑商業中心L1 G01 舖</t>
  </si>
  <si>
    <t>Chong Kam Wo (M)</t>
  </si>
  <si>
    <t>21511</t>
  </si>
  <si>
    <t>平 田 2</t>
  </si>
  <si>
    <t>2191 3513</t>
  </si>
  <si>
    <t>Shop No.101, First Floor, Ping Tin Shopping Centre, Ping Tin Estate, No.23 On Tin Street, Lam Tin, Kowloon</t>
  </si>
  <si>
    <t>九龍藍田安田街23號平田商場1樓101號商舖</t>
  </si>
  <si>
    <t>Wong Kit Ying (F)</t>
  </si>
  <si>
    <t>21305</t>
  </si>
  <si>
    <t>麗 晶 花 園</t>
  </si>
  <si>
    <t>2305 9043</t>
  </si>
  <si>
    <t>Shop Unit C1, G/F Block 21, Richland Gardens, 80 Wang Kwong Road, Kowloon Bay, Kowloon</t>
  </si>
  <si>
    <t>九龍灣麗晶花園21座地下C1號</t>
  </si>
  <si>
    <t>Chan Tsz Kin (M)</t>
  </si>
  <si>
    <t>21346</t>
  </si>
  <si>
    <t>秀 茂 坪 廣 場</t>
  </si>
  <si>
    <t>2354 8534</t>
  </si>
  <si>
    <t>Shop 102, 1/F Sau Mau Ping Shopping Centre, Sau Mau Ping Estate, Kwun Tong, Kowloon</t>
  </si>
  <si>
    <t>觀塘秀茂坪村秀茂坪購物商場 1 檈 102 舖</t>
  </si>
  <si>
    <t>Li Chi Fai Kelvin (M)</t>
  </si>
  <si>
    <t>21431</t>
  </si>
  <si>
    <t>匯 景 廣 場</t>
  </si>
  <si>
    <t>2205 6532</t>
  </si>
  <si>
    <t>08:00 - 22:30</t>
  </si>
  <si>
    <t>Shop 2F Level 4, Sceneway Garden, No. 8 Sceneway Road, Lam Tin, Kowloon</t>
  </si>
  <si>
    <t>九龍藍田匯景道8號匯景廣場4樓2F 號舖</t>
  </si>
  <si>
    <t>Yeung Wan Fung  (M)</t>
  </si>
  <si>
    <t>21056</t>
  </si>
  <si>
    <t xml:space="preserve">順 天 </t>
  </si>
  <si>
    <t>2790 1145</t>
  </si>
  <si>
    <t>208-211 Tin Kei House, Podium Floor, Shun Tin Estate, Kwun Tong, Kowloon</t>
  </si>
  <si>
    <t>九龍順天村天啟樓208-211室</t>
  </si>
  <si>
    <t>Cheung Ka Ho (M)</t>
  </si>
  <si>
    <t>21579</t>
  </si>
  <si>
    <t>得 寶 花 園  2</t>
  </si>
  <si>
    <t>Shop 138, G.F, TBG Mall, Tak Bo Garden, No. 3 Ngau Tau Kok Road, Kowloon, Hong Kong</t>
  </si>
  <si>
    <t>九龍牛頭角道3 號得寶花園商場地下138 號舖</t>
  </si>
  <si>
    <t>Yip Man (M)</t>
  </si>
  <si>
    <t>21539</t>
  </si>
  <si>
    <t>翠 屏 2</t>
  </si>
  <si>
    <t>2792 6533</t>
  </si>
  <si>
    <t>Shop 1F, M1 Floor, Tsui Ping North Shopping Circuit, Tsui Ping (North) Estate, 19 Tsui Ping Road, Kowloon</t>
  </si>
  <si>
    <t>香港九龍觀塘翠屏道19號翠屏北邨翠屏商場1F號舖</t>
  </si>
  <si>
    <t>Ko Fai Wah (M)</t>
  </si>
  <si>
    <t>21434</t>
  </si>
  <si>
    <t>富 康 花 園</t>
  </si>
  <si>
    <t>D06</t>
  </si>
  <si>
    <t>2242 5018</t>
  </si>
  <si>
    <t>Shop 112-113,  1/F Car Port Building, No.1 Tong Ming Street, Beverly Garden, Tseung Kwan O, NT</t>
  </si>
  <si>
    <t>將軍澳唐明街1號富康花園一樓112-113號鋪</t>
  </si>
  <si>
    <t xml:space="preserve">Sai Kung/ Tseung Kwan O
</t>
  </si>
  <si>
    <t>Ng Yau Shing (M)</t>
  </si>
  <si>
    <t>21265</t>
  </si>
  <si>
    <t>彩 虹</t>
  </si>
  <si>
    <t>2350 4526</t>
  </si>
  <si>
    <t>Shop No. 5-9, G/F Kam Pik House, Choi Hung Estate, Kowloon</t>
  </si>
  <si>
    <t>九龍彩虹村金碧樓地下5-9號</t>
  </si>
  <si>
    <t>Lam Ying Chi, Carol (F)</t>
  </si>
  <si>
    <t>21547</t>
  </si>
  <si>
    <t>彩明 3</t>
  </si>
  <si>
    <t>3104 4991</t>
  </si>
  <si>
    <t>Shop 307B, 3/F, Choi Ming Shopping Centre, Choi Ming Court, 1 Choi Ming Street, TKO, Sai Kung, NT</t>
  </si>
  <si>
    <t>新界將軍澳彩明街1號彩明苑彩明商場3樓
307 B舖</t>
  </si>
  <si>
    <t>Fan Tsz Kit, Ryan(M)</t>
  </si>
  <si>
    <t>21469</t>
  </si>
  <si>
    <t>彩 雲</t>
  </si>
  <si>
    <t>2701 1244</t>
  </si>
  <si>
    <t>Shop No.B301, 2/F, Choi Wan Shopping Centre Phase 3, Choi Wan (1) Estate, 45 Clear Water Bay Road, Ngau Chi Wan, Kowloon</t>
  </si>
  <si>
    <t>九龍牛池灣清水灣道45號彩雲一村三期商場三樓B301號舖</t>
  </si>
  <si>
    <t>Pang Yat Fai (M)</t>
  </si>
  <si>
    <t>21262</t>
  </si>
  <si>
    <t>翠 塘</t>
  </si>
  <si>
    <t>2194 4291</t>
  </si>
  <si>
    <t>08:30 - 21:30</t>
  </si>
  <si>
    <t>Shop 1-9, G/F Lakeside Garden, 1 Chui Tong Road, Sai Kung, NT</t>
  </si>
  <si>
    <t>西貢翠塘路1號翠塘花園地下1-9號</t>
  </si>
  <si>
    <t>Cheung Fuk Cham, Sam (M)</t>
  </si>
  <si>
    <t>21109</t>
  </si>
  <si>
    <t xml:space="preserve">竹 園 </t>
  </si>
  <si>
    <t>2352 1326</t>
  </si>
  <si>
    <t>07:30 - 23:00</t>
  </si>
  <si>
    <t>Shop S101, 1/F, Chuk Yuen Plaza, Kowloon</t>
  </si>
  <si>
    <t>九龍竹園廣場1樓S101號</t>
  </si>
  <si>
    <t>Tokwawan/San Po Kong/Tsz Wan Shan</t>
  </si>
  <si>
    <t>Lau Chor Lung (M)</t>
  </si>
  <si>
    <t>21550</t>
  </si>
  <si>
    <t>富 山 邨</t>
  </si>
  <si>
    <t>2690 1093</t>
  </si>
  <si>
    <t>Shop No. 3, G/F, Fu Lai House, Fu Shan Estate, Ngau Chi Wan, Kowloon</t>
  </si>
  <si>
    <t>九龍牛池灣富山邨富禮樓地下3 號舖</t>
  </si>
  <si>
    <t>Lam Kit Wai (M)</t>
  </si>
  <si>
    <t>21068</t>
  </si>
  <si>
    <t xml:space="preserve">鳳 凰 </t>
  </si>
  <si>
    <t>2352 4166</t>
  </si>
  <si>
    <t>08:30 - 21:00</t>
  </si>
  <si>
    <t>LG/F, 1 - 3 Tsui Fung Street, Tze Wan Shan, Kowloon</t>
  </si>
  <si>
    <t>九龍慈雲山翠鳳街道1-3號 LG/F</t>
  </si>
  <si>
    <t>Lau Mei Yan (F)</t>
  </si>
  <si>
    <t>21397</t>
  </si>
  <si>
    <t>匯 八 坊</t>
  </si>
  <si>
    <t>3586 9414</t>
  </si>
  <si>
    <t>Shop 1 on Basement, Choi Hung Park &amp; Development N.K.I.L. 6179, Clearwater Bay Road, Kowloon</t>
  </si>
  <si>
    <t>九龍清水灣道八號匯八坊地庫一層</t>
  </si>
  <si>
    <t>Wong Wing Kuen (M)</t>
  </si>
  <si>
    <t>啟 鑽 苑</t>
  </si>
  <si>
    <t>2381 5177</t>
  </si>
  <si>
    <t>Shop B11, B1/F, Kai Chuen Shopping Centre, Kai Chuen Court Phase 2, Diamond Hill, Wong Tai Sin, Kowloon</t>
  </si>
  <si>
    <t>九龍黃大仙鑽石山啟鑽苑啟鑽商場地庫B11號舖</t>
  </si>
  <si>
    <t>Chan Tze Cheong (M)</t>
  </si>
  <si>
    <t>21231</t>
  </si>
  <si>
    <t xml:space="preserve">龍 蟠 苑 </t>
  </si>
  <si>
    <t>2351 7838</t>
  </si>
  <si>
    <t>Shop 110, G/F Lung Poon Court Shopping Centre, Lung Poon Court, Diamond Hill, Kowloon</t>
  </si>
  <si>
    <t>九龍鑽石山龍蟠苑購物中心地下110號</t>
  </si>
  <si>
    <t>Tokwawan/San Po Kong/Tsze Wan Shan</t>
  </si>
  <si>
    <t>Lai Shun Yuk, Shirley (F)</t>
  </si>
  <si>
    <t>21280</t>
  </si>
  <si>
    <t>海 悅 豪 園</t>
  </si>
  <si>
    <t>2246 3249</t>
  </si>
  <si>
    <t>08:00 -01:00</t>
  </si>
  <si>
    <t>Shop No. 2, G/F, Maritime Bay, No 18 Pui Shing Road, Tseung Kwan O, Sai Kung, NT</t>
  </si>
  <si>
    <t>新界將軍澳海悅豪園購物中心地下2號舖</t>
  </si>
  <si>
    <t>Tung Chi Chuen, Alan (M)</t>
  </si>
  <si>
    <t>21577</t>
  </si>
  <si>
    <t xml:space="preserve">新都城三期 </t>
  </si>
  <si>
    <t>2371 3510</t>
  </si>
  <si>
    <t>2371 3798</t>
  </si>
  <si>
    <t xml:space="preserve">Shop No 132D, OSA 132D, 132E, 134A &amp; 134B, Level 1, MCP Discovery, 8 Mau Yip Road, Tseung Kwan O, NT </t>
  </si>
  <si>
    <t>將軍澳新都城中心三期 1 樓 132D, OSA 132D, 132E, 134A &amp; 134B 舖</t>
  </si>
  <si>
    <t>Sai Kung/ Tseung Kwan O</t>
  </si>
  <si>
    <t>Chan Tik Pong, Sam (M)</t>
  </si>
  <si>
    <t>21555</t>
  </si>
  <si>
    <t>翩滙坊</t>
  </si>
  <si>
    <t>2278 0961</t>
  </si>
  <si>
    <t xml:space="preserve">Shop 8 &amp; 9 Basement 1/Floor, Papillons Square ,No21 Tong Chun Street ,  TKO, 
 Sai Kung, NT
</t>
  </si>
  <si>
    <t>新界將軍澳唐俊街21號翩滙坊地庫1樓8-9號舖</t>
  </si>
  <si>
    <t>Liu Sze Chun  (M)</t>
  </si>
  <si>
    <t>21533</t>
  </si>
  <si>
    <t>天 晉 匯</t>
  </si>
  <si>
    <t>2750 5503</t>
  </si>
  <si>
    <t>Shop No. 103 on the First Floor of PopWalk 3, No. 19 Chi Shin Street, Tseung Kwan O, New Territories erected on Tseung Kwan O Town Lot No. 114</t>
  </si>
  <si>
    <t>新界將軍澳至善街19號天晉滙三期一樓103號舖 (將軍澳市地段第114號）</t>
  </si>
  <si>
    <t>Choi Yin Ko (F)</t>
  </si>
  <si>
    <t>21572</t>
  </si>
  <si>
    <t>西貢大廈</t>
  </si>
  <si>
    <t>2393 5728</t>
  </si>
  <si>
    <t>08:00 - 21:30</t>
  </si>
  <si>
    <t>Shops 8-10, G/F (Portion), Sai Kung Building, 42-56 Fuk Man Road. Sai Kung, NT</t>
  </si>
  <si>
    <t>Chan Chi Wang (M)</t>
  </si>
  <si>
    <t>21110</t>
  </si>
  <si>
    <t xml:space="preserve">新 麗 </t>
  </si>
  <si>
    <t>2352 0483</t>
  </si>
  <si>
    <t>G/F, Sun Lai Garden, No. 2 King Tung Street, Ngau Chi Wan, Kowloon</t>
  </si>
  <si>
    <t>九龍牛池灣瓊東街2號新麗花園地下</t>
  </si>
  <si>
    <t>Keung Lai Yi  (F)</t>
  </si>
  <si>
    <t>21548</t>
  </si>
  <si>
    <t>天馬</t>
  </si>
  <si>
    <t>2326 9085</t>
  </si>
  <si>
    <t>08:30 - 22:00</t>
  </si>
  <si>
    <t>Shop No. F09, 1/F, Tin Ma Court Commercial Centre, 55 Chuk Yuen Road, Wong Tai Sin, Kowloon, Hong Kong</t>
  </si>
  <si>
    <t>九龍黃大仙天馬苑商場一樓F9號鋪</t>
  </si>
  <si>
    <t>Wong Wai Man - ASM (F)</t>
  </si>
  <si>
    <t>21520</t>
  </si>
  <si>
    <t>翠竹花園</t>
  </si>
  <si>
    <t>2887 7067</t>
  </si>
  <si>
    <t>09:00 - 21:00</t>
  </si>
  <si>
    <t>Shop No. 408, Level 4, Tsui Chuk Commercial Complex, Tsui Chuk Garden, Nos. 8 Chui Chuk Street, Wong Tai Sin, Kowloon</t>
  </si>
  <si>
    <t>九龍黃大仙翠竹街8號翠竹花園翠竹花園商場4樓408號舖</t>
  </si>
  <si>
    <t>Chow Chi Kwong (M)</t>
  </si>
  <si>
    <t>21104</t>
  </si>
  <si>
    <t>慈 雲 山  1</t>
  </si>
  <si>
    <t>2352 4925</t>
  </si>
  <si>
    <t>07:30 - 22:30</t>
  </si>
  <si>
    <t>G/F Winfair Building, NKIL 5762, Tze Wan Shan, Kowloon</t>
  </si>
  <si>
    <t>九龍慈雲山永發大廈地下</t>
  </si>
  <si>
    <t>Au Yiu Sang (M)</t>
  </si>
  <si>
    <t>21478</t>
  </si>
  <si>
    <t>慧 安 園</t>
  </si>
  <si>
    <t>2558 1799</t>
  </si>
  <si>
    <t>09:00 -21:00</t>
  </si>
  <si>
    <t>Shops A020-34, G/F, Well On Garden, 9 Yuk Nga Lane Tseung Kwan O, NT</t>
  </si>
  <si>
    <t>將軍澳毓雅里9號慧安園商場A20-34號舖</t>
  </si>
  <si>
    <t>Wong Mei Shuk (F)</t>
  </si>
  <si>
    <t>21003</t>
  </si>
  <si>
    <t xml:space="preserve">金 碧 閣 </t>
  </si>
  <si>
    <t>D07</t>
  </si>
  <si>
    <t>2760 0356</t>
  </si>
  <si>
    <t>07:30 - 24:00</t>
  </si>
  <si>
    <t>84E Waterloo Road, Cambridge Court, Kowloon</t>
  </si>
  <si>
    <t>九龍窩打老道84號E金碧閣</t>
  </si>
  <si>
    <t>Shamshuipo/ Tai Kok Tsui/ Mongkok</t>
  </si>
  <si>
    <t>Tam Chun Wai, Johnny (M)</t>
  </si>
  <si>
    <t>21335</t>
  </si>
  <si>
    <t>真 善 美</t>
  </si>
  <si>
    <t>2712 5316</t>
  </si>
  <si>
    <t>Shop 29 - 37, G/F Chi Chun House, Chun Seen Mei Chuen, Tokwawan, Kowloon</t>
  </si>
  <si>
    <t>九龍土瓜灣真善美村志真樓地下29-37號舖</t>
  </si>
  <si>
    <t>Ng Chung Ming (M)</t>
  </si>
  <si>
    <t>21333</t>
  </si>
  <si>
    <t>中 華</t>
  </si>
  <si>
    <t>2712 4429</t>
  </si>
  <si>
    <t>Shop 5, G/F Chung Hwa Plaza, 5D - 5F Ma Hang Chung Road, Ma Tau Kok, Kowloon</t>
  </si>
  <si>
    <t>九龍馬頭角馬坑涌道 5D-5F 中華商場地下 5 號舖</t>
  </si>
  <si>
    <t>Yuen Yee Ling Elaine (F)</t>
  </si>
  <si>
    <t>21473</t>
  </si>
  <si>
    <t>翔 龍 灣</t>
  </si>
  <si>
    <t>3665 0709</t>
  </si>
  <si>
    <t>Shop Nos.127-129&amp;130B,1/F Grand Waterfront Plaza,No.38 San Ma Tau Street,Towawan,Kowloon</t>
  </si>
  <si>
    <t>九龍土瓜灣新碼頭街38號翔龍灣廣場1樓127-130B舖</t>
  </si>
  <si>
    <t xml:space="preserve">Tsimshatsui/Yaumatei/Hung Hom </t>
  </si>
  <si>
    <t>Huang Guo Shun (M)</t>
  </si>
  <si>
    <t>21251</t>
  </si>
  <si>
    <t xml:space="preserve">紅 磡 </t>
  </si>
  <si>
    <t>2333 9205</t>
  </si>
  <si>
    <t>08:00 - 24:00</t>
  </si>
  <si>
    <t>Shop 10C-10G, G/F United Building, 1-7 Wu Kwong Street, Hung Hom, Kowloon</t>
  </si>
  <si>
    <t>九龍紅磡湖光街1-7號聯盛大廈地下10C-10G</t>
  </si>
  <si>
    <t>Li Ying Jun  (M)</t>
  </si>
  <si>
    <t>21080</t>
  </si>
  <si>
    <t xml:space="preserve">紅 磡 中 心 </t>
  </si>
  <si>
    <t>2764 3119</t>
  </si>
  <si>
    <t>Basement (Bank I), Hung Hom Comm. Centre, 37-39 Ma Tau Wai Road, Hung Hom, Kowloon</t>
  </si>
  <si>
    <t>九龍馬頭圍道 37 -39 號紅磡商業中心地下一號</t>
  </si>
  <si>
    <t>Lee Tsz Chuen  (M)</t>
  </si>
  <si>
    <t>21158</t>
  </si>
  <si>
    <t xml:space="preserve">錦 榮 </t>
  </si>
  <si>
    <t>2350 2784</t>
  </si>
  <si>
    <t>Portion of 1/F, 35 Kam Wing Street &amp; 2-12 Shing Ling Street, San Po Kong, Kowloon</t>
  </si>
  <si>
    <t>九龍新蒲崗崇齡街2-12號</t>
  </si>
  <si>
    <t>Zp Yick Fei (M)</t>
  </si>
  <si>
    <t>21441</t>
  </si>
  <si>
    <t>獅 子 石 道</t>
  </si>
  <si>
    <t>2382 7918</t>
  </si>
  <si>
    <t>G/F, Nos. 45 &amp; 47, Lion Rock Road, Kowloon City, Kowloon</t>
  </si>
  <si>
    <t>九龍城獅子石道 45 &amp; 47 號地下  </t>
  </si>
  <si>
    <t>Wong Po Ming, Paul (M)</t>
  </si>
  <si>
    <t>21527</t>
  </si>
  <si>
    <t>馬 頭 角 道</t>
  </si>
  <si>
    <t>3426 4023</t>
  </si>
  <si>
    <t>Shop A, G/F, Tung Nam Factory Building, 40 Ma Tau Kok Road, Tokwawan, Kowloon</t>
  </si>
  <si>
    <t>九龍土瓜灣馬頭角道40號東南工廠大厦地下A舖</t>
  </si>
  <si>
    <t>Lau Ying Hung  (F)</t>
  </si>
  <si>
    <t>21464</t>
  </si>
  <si>
    <t>寧 遠 街</t>
  </si>
  <si>
    <t>2642 8033</t>
  </si>
  <si>
    <t>Shop A to D on G/F, The Chartered Bank Building, Nos. 10 - 20 Ning Yuen Street, Kowloon</t>
  </si>
  <si>
    <t>九龍新浦崗寧遠街10-20號地下A-D舖</t>
  </si>
  <si>
    <t>Lun Lin Chu, Dilys (F)</t>
  </si>
  <si>
    <t>21026</t>
  </si>
  <si>
    <t xml:space="preserve">太 子 </t>
  </si>
  <si>
    <t>2718 4096</t>
  </si>
  <si>
    <t>G/F, 388-390 Prince Edward Road, Kowloon City, Kowloon</t>
  </si>
  <si>
    <t>九龍太子道388-390號地下</t>
  </si>
  <si>
    <t>Wan Ho Chuen (M)</t>
  </si>
  <si>
    <t>21472</t>
  </si>
  <si>
    <t>德 民</t>
  </si>
  <si>
    <t>2334 6276</t>
  </si>
  <si>
    <t>Shop F, 1/F, Planet Square, 1-15 Tak Man Street, Hung Hom, Kowloon</t>
  </si>
  <si>
    <t>九龍紅磡德民街1-15號繽紛購物城一樓 F 舖</t>
  </si>
  <si>
    <t>Tam Yun Lin, Winnie  (F)</t>
  </si>
  <si>
    <t>21490</t>
  </si>
  <si>
    <t xml:space="preserve">土 瓜 灣 2 </t>
  </si>
  <si>
    <t>2793 6708</t>
  </si>
  <si>
    <t>Shop Nos. 3, 4 and 22 on Ground Floor, Chong Chien Court, Nos. 331 - 361 Tokwawan Road, Nos. 2-6 San Ma Tau Street and 79-111 Mei King Street, Kowloon</t>
  </si>
  <si>
    <t>九龍土瓜灣道331-361號, 新碼頭街2-6號, 美景街79-111號, 昌景閣地下3, 4 及22 號舖</t>
  </si>
  <si>
    <t>Cheung Kwai Fan (F)</t>
  </si>
  <si>
    <t>21593</t>
  </si>
  <si>
    <t>東頭邨</t>
  </si>
  <si>
    <t>2736 3237</t>
  </si>
  <si>
    <t>Shop No. SU1, Ground Floor, Tung Tau Shopping Centre, Tung Tau (II) Estate, 183 Tung Tau Tsuen Road, Kowloon, Hong Kong</t>
  </si>
  <si>
    <t>九龍東頭村道 183 號東頭(二)邨東頭商場地下SU1號舖</t>
  </si>
  <si>
    <t>Lee Wai Hong (M)</t>
  </si>
  <si>
    <t>21337</t>
  </si>
  <si>
    <t>唯 一</t>
  </si>
  <si>
    <t>2142 9324</t>
  </si>
  <si>
    <t>Shop A &amp; B, Lower G/F, Wearbest Building, 66 Tokwawan Road, Tokwawan, Kowloon</t>
  </si>
  <si>
    <t>九龍土瓜灣道66號唯一大廈地下A，B號舖</t>
  </si>
  <si>
    <t>Yau Kwai Fung (M)</t>
  </si>
  <si>
    <t>21524</t>
  </si>
  <si>
    <t>百 匯 軒</t>
  </si>
  <si>
    <t>D08</t>
  </si>
  <si>
    <t>2521 6328</t>
  </si>
  <si>
    <t>Shop 3 &amp; 4, G/F, Cite 33, No.33 Lai Chi Kok Road, Kowloon</t>
  </si>
  <si>
    <t>九龍荔枝角道33號百匯軒地下3-4號舖</t>
  </si>
  <si>
    <t>Au Ching Lai (F)</t>
  </si>
  <si>
    <t>21449</t>
  </si>
  <si>
    <t>富 威 花 園</t>
  </si>
  <si>
    <t>2776 5822</t>
  </si>
  <si>
    <t>Shop C, G/F, Fair Way Garden, No.7 Liberty Avenue, Kowloon</t>
  </si>
  <si>
    <t>九龍自由道 7 號富威花園地下C舖</t>
  </si>
  <si>
    <t>Yip Chi Moon Victor (M)</t>
  </si>
  <si>
    <t>21475</t>
  </si>
  <si>
    <t>海 富 苑</t>
  </si>
  <si>
    <t>3580 8158</t>
  </si>
  <si>
    <t>Shop No.23, G/F, Hoi Fu Shopping Centre, 2 Hoi Ting Road Mongkok, Kowloon</t>
  </si>
  <si>
    <t>九龍旺角海庭道海富購物中心地面23號舖</t>
  </si>
  <si>
    <t>Kwok Ching Hung (M)</t>
  </si>
  <si>
    <t>21351</t>
  </si>
  <si>
    <t>港 灣 豪 庭</t>
  </si>
  <si>
    <t>3144 3783</t>
  </si>
  <si>
    <t>Shop 125, Level One, Metro Harbour Plaza, 8 Fuk Lee Street, Tai Kok Tsui, Kowloon</t>
  </si>
  <si>
    <t>九龍大角咀福利街 8 號港灣豪庭廣場 1 樓 125 舖</t>
  </si>
  <si>
    <t>Yee Pak Sum, Stephen (M)</t>
  </si>
  <si>
    <t>21443</t>
  </si>
  <si>
    <t>華 懋 王 子 大 廈</t>
  </si>
  <si>
    <t>2394 3230</t>
  </si>
  <si>
    <t>08:30 - 24:00</t>
  </si>
  <si>
    <t>Mongkok Building shop 4-5, G/F, No.93-95 Mongkok Road, Kowloon</t>
  </si>
  <si>
    <t>九龍旺角道93-95號華懋王子大廈地下4-5舖</t>
  </si>
  <si>
    <t>Chan Pui Ling, Pauline (F)</t>
  </si>
  <si>
    <t>21077</t>
  </si>
  <si>
    <t xml:space="preserve">彌 敦 道 </t>
  </si>
  <si>
    <t>2397 1148</t>
  </si>
  <si>
    <t>08:30-22:30</t>
  </si>
  <si>
    <t>Basement, Office Plus @ Prince Edward, 794-802 Nathan Road, Kowloon</t>
  </si>
  <si>
    <t>九龍彌敦道794-802號協成行太子中心地庫</t>
  </si>
  <si>
    <t>Yeung Shing Wai (M)</t>
  </si>
  <si>
    <t>21138</t>
  </si>
  <si>
    <t xml:space="preserve">上 海 街 </t>
  </si>
  <si>
    <t>2388 1430</t>
  </si>
  <si>
    <t>08:00-02:00</t>
    <phoneticPr fontId="2" type="noConversion"/>
  </si>
  <si>
    <t>Basement, Part G/F &amp; UG/F, 438-444 Shanghai Street, Mongkok, Kowloon</t>
  </si>
  <si>
    <t>九龍上海街438-444號地下</t>
  </si>
  <si>
    <t>Ng Wing Ho (M)</t>
  </si>
  <si>
    <t>21404</t>
  </si>
  <si>
    <t>星 際 城 市</t>
  </si>
  <si>
    <t>3755 4416</t>
  </si>
  <si>
    <t>08:30 - 23:00</t>
  </si>
  <si>
    <t>G/F, Chung Kiu Commercial Building, Sim City, No.47-51 San Tung Street, Mongkok, Kowloon</t>
  </si>
  <si>
    <t>旺角山東街 47-51號中僑商業中心星際城市商務地下</t>
  </si>
  <si>
    <t>Tsimshatsui/Yaumatei/Mongkok</t>
  </si>
  <si>
    <t>Sit Fung Kio  (F)</t>
  </si>
  <si>
    <t>21050</t>
  </si>
  <si>
    <t xml:space="preserve">大 角 咀 </t>
  </si>
  <si>
    <t>2789 4008</t>
  </si>
  <si>
    <t>G/F, 52 Tong Mi Road, Kowloon</t>
  </si>
  <si>
    <t>九龍大角咀塘尾52號地下</t>
  </si>
  <si>
    <t>Li Yiu Ming, Joe (M)</t>
  </si>
  <si>
    <t>21070</t>
  </si>
  <si>
    <t xml:space="preserve">大 同 </t>
  </si>
  <si>
    <t>2789 4020</t>
  </si>
  <si>
    <t>1/F, 117 Tai Kok Tsui Road, Tai Tung Sun Chuen, Kowloon</t>
  </si>
  <si>
    <t>九龍大角咀道117號大同新村大公樓一樓</t>
  </si>
  <si>
    <t>Lee Wai Man, Raymond (M)</t>
  </si>
  <si>
    <t>21494</t>
  </si>
  <si>
    <t>柏 宜 中 心</t>
  </si>
  <si>
    <t>2154 1367</t>
  </si>
  <si>
    <t>09:00-22:00</t>
  </si>
  <si>
    <t>Shop 2 on G/F and Basement, Union Park Centre, 771-775 Nathan Road, Mongkok, Kowloon</t>
  </si>
  <si>
    <t>九龍旺角彌敦道771-775柏宜中心2號地舖及地庳</t>
  </si>
  <si>
    <t>Wong Wai Pong - ASM (M)</t>
  </si>
  <si>
    <t>21366</t>
  </si>
  <si>
    <t>仁 安</t>
  </si>
  <si>
    <t>3586 9160</t>
  </si>
  <si>
    <t>Shop 6 G/F, Yan On Bldg, 1 Kwong Wa Street, Mongkok, Kowloon.</t>
  </si>
  <si>
    <t>九龍旺角廣華街1號仁安大廈地下6號舖</t>
  </si>
  <si>
    <t>Cheung Tung Hung, Gary (M)</t>
  </si>
  <si>
    <t>21142</t>
  </si>
  <si>
    <t xml:space="preserve">柯 士 甸 道 </t>
  </si>
  <si>
    <t>D09</t>
  </si>
  <si>
    <t>2730 2501</t>
  </si>
  <si>
    <t>Part G/F &amp; Basement, 45-53 Austin Road, Kowloon</t>
  </si>
  <si>
    <t>九龍柯士甸道45-53號地庫</t>
  </si>
  <si>
    <t>Hau Kam Lung (M)</t>
  </si>
  <si>
    <t>21575</t>
  </si>
  <si>
    <t>其士大廈</t>
  </si>
  <si>
    <t>Shop C and Portion of Shop D on Ground Floor, Chevalier House, Nos. 45-51 Chatham Road South, Kowloon</t>
  </si>
  <si>
    <t>九龍尖沙咀漆咸道南45-51號其士大廈地下C號舖及部份D 號舖</t>
  </si>
  <si>
    <t>Wong Yu Fung - (M)</t>
  </si>
  <si>
    <t>21471</t>
  </si>
  <si>
    <t>帝 后 廣 場</t>
  </si>
  <si>
    <t>3971 0291</t>
  </si>
  <si>
    <t>3971 0295</t>
  </si>
  <si>
    <t>Basement, Empress Plaza, Nos. 17-19 Chatham Road South, Kowloon.</t>
  </si>
  <si>
    <t>九龍漆咸道南 17-19 號帝后廣埸地舖</t>
  </si>
  <si>
    <t>Lau Yim Tai, Daisy (F)</t>
  </si>
  <si>
    <t>21405</t>
  </si>
  <si>
    <t>遠 東</t>
  </si>
  <si>
    <t>2199 7923</t>
  </si>
  <si>
    <t>Basement, Far East Consortium Building, No. 204-206 Nathan Road. Kowloon</t>
  </si>
  <si>
    <t>九龍彌敦道204-206號遠東商業大廈地庫</t>
  </si>
  <si>
    <t>Tse Wai Chiu (M)</t>
  </si>
  <si>
    <t>21034</t>
  </si>
  <si>
    <t xml:space="preserve">寶 翠 </t>
  </si>
  <si>
    <t>2780 2455</t>
  </si>
  <si>
    <t>Basement (portion), 40 Waterloo Road, Yau Ma Tei East, Kowloon</t>
  </si>
  <si>
    <t>九龍油麻地窩打老道40號地庫</t>
  </si>
  <si>
    <t>Chu Kai Lok (M)</t>
  </si>
  <si>
    <t>21549</t>
  </si>
  <si>
    <t>佐 敦 道 2</t>
  </si>
  <si>
    <t>2791 0365</t>
  </si>
  <si>
    <t>G/F, Liberty Mansion, 26E Jordan Road, Kowloon</t>
  </si>
  <si>
    <t>九龍佐敦道 26E 寶輝閣地下</t>
  </si>
  <si>
    <t>Liu Pak Kin (M)</t>
  </si>
  <si>
    <t>21364</t>
  </si>
  <si>
    <t>金 巴 利 道</t>
  </si>
  <si>
    <t>3105 2457</t>
  </si>
  <si>
    <t>Ground Floor, Luna Court, Nos 53-54, Kimberley Road, TST, Kowloon</t>
  </si>
  <si>
    <t>九龍尖沙金咀金巴利道53-54號地下</t>
  </si>
  <si>
    <t>Chun Ki, Benson (M)</t>
  </si>
  <si>
    <t>21196</t>
  </si>
  <si>
    <t xml:space="preserve">駿 發 花 園 </t>
  </si>
  <si>
    <t>2332 6158</t>
  </si>
  <si>
    <t>Shop 1-11, Block 5, G/F Prosperous Garden, 3 Public Square Street, Kowloon</t>
  </si>
  <si>
    <t>九龍眾坊街3號駿發花園5座地下1-11號</t>
  </si>
  <si>
    <t>Chan Pui Shing (M)</t>
  </si>
  <si>
    <t>21701</t>
  </si>
  <si>
    <t>海 景 閣</t>
  </si>
  <si>
    <t>2375 5174</t>
  </si>
  <si>
    <t>08:00 - 21:00</t>
  </si>
  <si>
    <t>Shop A, Seaview Court, 55 Shanghai Street, Kowloon</t>
  </si>
  <si>
    <t>九龍上海街 55 號海景閣地下 A 舖</t>
  </si>
  <si>
    <t>Chan Wai Li (M)</t>
  </si>
  <si>
    <t>21076</t>
  </si>
  <si>
    <t xml:space="preserve">油 麻 地 </t>
  </si>
  <si>
    <t>2780 4669</t>
  </si>
  <si>
    <t>Basement, Buckingham Building, 319 Nathan Road, Kowloon</t>
  </si>
  <si>
    <t>九龍彌敦道319號金漢大廈地庫</t>
  </si>
  <si>
    <t>Yuen Wai Mei, Michelle</t>
  </si>
  <si>
    <t>21487</t>
  </si>
  <si>
    <t>宇 宙 商 場</t>
  </si>
  <si>
    <t>D10</t>
  </si>
  <si>
    <t>2344 6866</t>
  </si>
  <si>
    <t xml:space="preserve"> 09:00-21:30</t>
  </si>
  <si>
    <t>Basement, Apollo Shopping Centre, Apollo Building, 164-170 Castle Peak Road, Kowloon</t>
  </si>
  <si>
    <t>九龍長沙灣青山道164-170號宇宙大廈宇宙商場地庫</t>
  </si>
  <si>
    <t>Hon Ping Tin (M)</t>
  </si>
  <si>
    <t>21124</t>
  </si>
  <si>
    <t>畢 架 山</t>
  </si>
  <si>
    <t>2779 6624</t>
  </si>
  <si>
    <t>08:30-20:30</t>
  </si>
  <si>
    <t>Shop E, Shopping Ctr, Beacon Heights, 9-13 Lung Ping Road, Kowloon</t>
  </si>
  <si>
    <t>九龍畢架山龍平路9-13號購物中心E</t>
  </si>
  <si>
    <t>Xie Yu (M)</t>
  </si>
  <si>
    <t>21413</t>
  </si>
  <si>
    <t>黃 金 中 心</t>
  </si>
  <si>
    <t>2728 5275</t>
  </si>
  <si>
    <t xml:space="preserve"> 08:30-22:30</t>
  </si>
  <si>
    <t>Basement, Golden Digital, 94 Yen Chow Street, Shamshuipo, Kowloon</t>
  </si>
  <si>
    <t>九龍深水埗欽州街94號黃金數碼廣場地庫</t>
  </si>
  <si>
    <t>Fung Mun Tong (M)</t>
  </si>
  <si>
    <t>21025</t>
  </si>
  <si>
    <t xml:space="preserve">荔 枝 角 </t>
  </si>
  <si>
    <t>2725 0441</t>
  </si>
  <si>
    <t>08:00-22:30</t>
  </si>
  <si>
    <t>G/F, 324-330 Lai Chi Kok Road, Shamshuipo, Kowloon</t>
  </si>
  <si>
    <t>九龍荔枝角道324-330號地下</t>
  </si>
  <si>
    <t>Ma Shuk Wah (F)</t>
  </si>
  <si>
    <t>21565</t>
  </si>
  <si>
    <t>麗 翠 苑</t>
  </si>
  <si>
    <t>2756 5728</t>
  </si>
  <si>
    <t>Shop No. 5 G/F, Lai Tsui Shopping Centre, Lai Tsui Court, Sham Shui Po, Kowloon</t>
  </si>
  <si>
    <t>深水埗麗翠苑麗翠商埸地下5號舖</t>
  </si>
  <si>
    <t>Tsui Tze Kan (M)</t>
  </si>
  <si>
    <t>21007</t>
  </si>
  <si>
    <t xml:space="preserve">美 孚 </t>
  </si>
  <si>
    <t>2742 0961</t>
  </si>
  <si>
    <t>Shop 39-45, 7A Glee Path, Mei Foo Sun Chuen Stage II, Lai Chi Kok, Kowloon</t>
  </si>
  <si>
    <t>九龍美孚新村第二期吉利徑7A, 39-45號</t>
  </si>
  <si>
    <t>Hung Yeuk Ping (F)</t>
  </si>
  <si>
    <t>21440</t>
  </si>
  <si>
    <t>美 孚 2</t>
  </si>
  <si>
    <t>2370 4893</t>
  </si>
  <si>
    <t>07:30-23:00</t>
  </si>
  <si>
    <t>G/F, at the Cinema, No.69-71, Broadway Street, Mei Foo Sun Chuen, Kowloon</t>
  </si>
  <si>
    <t>九龍美孚新村百老匯街69-71地下</t>
  </si>
  <si>
    <t>Wong Sin Kan (M)</t>
  </si>
  <si>
    <t>21332</t>
  </si>
  <si>
    <t>南 昌 邨</t>
  </si>
  <si>
    <t>2958 9074</t>
  </si>
  <si>
    <t>09:30-20:30</t>
  </si>
  <si>
    <t>G/F, 14 - 22 Cheong Yat House, 99 - 103A Nam Cheong Estate, Shamshuipo, Kowloon</t>
  </si>
  <si>
    <t>九龍深水土步南昌村昌逸樓 地下 14-22 號舖</t>
  </si>
  <si>
    <t>Wong Kwok Heung (F)</t>
  </si>
  <si>
    <t>21556</t>
  </si>
  <si>
    <r>
      <rPr>
        <sz val="12"/>
        <rFont val="細明體"/>
        <family val="3"/>
        <charset val="136"/>
      </rPr>
      <t>南</t>
    </r>
    <r>
      <rPr>
        <sz val="12"/>
        <color theme="1"/>
        <rFont val="Calibri"/>
        <family val="2"/>
        <charset val="136"/>
        <scheme val="minor"/>
      </rPr>
      <t xml:space="preserve"> </t>
    </r>
    <r>
      <rPr>
        <sz val="12"/>
        <rFont val="細明體"/>
        <family val="3"/>
        <charset val="136"/>
      </rPr>
      <t>昌</t>
    </r>
    <r>
      <rPr>
        <sz val="12"/>
        <color theme="1"/>
        <rFont val="Calibri"/>
        <family val="2"/>
        <charset val="136"/>
        <scheme val="minor"/>
      </rPr>
      <t xml:space="preserve"> </t>
    </r>
    <r>
      <rPr>
        <sz val="12"/>
        <rFont val="細明體"/>
        <family val="3"/>
        <charset val="136"/>
      </rPr>
      <t>薈</t>
    </r>
  </si>
  <si>
    <t>2783 8685</t>
  </si>
  <si>
    <t>Shop No. F104, First Floor, Multi-storey Commercial Accommodation (also known as Nam Cheong Place), Fu Cheong Estate, Sai Chuen Road, Sham Shui Po, Kowloon, Hong Kong</t>
  </si>
  <si>
    <r>
      <rPr>
        <sz val="12"/>
        <color theme="1"/>
        <rFont val="Calibri"/>
        <family val="2"/>
        <charset val="136"/>
        <scheme val="minor"/>
      </rPr>
      <t>香港九龍深水埗西邨路富昌邨南昌薈 1樓F104號舖</t>
    </r>
  </si>
  <si>
    <t>Wu Po Man (M)</t>
  </si>
  <si>
    <t>21029</t>
  </si>
  <si>
    <t>南 昌 街</t>
  </si>
  <si>
    <t>2779 2515</t>
  </si>
  <si>
    <t>Shop 102, 223-237 Nam Cheong Street, Kowloon</t>
  </si>
  <si>
    <t>九龍南昌街223-237號地下102室</t>
  </si>
  <si>
    <t>Cheng Fuk (M)</t>
  </si>
  <si>
    <t>21578</t>
  </si>
  <si>
    <t>白 田 邨</t>
  </si>
  <si>
    <t>2335 9738</t>
  </si>
  <si>
    <t>Shop LG201, Lower Groud Level 2, Pak Tin Commerial Centre, Pak Tin Estate, Kowloon</t>
  </si>
  <si>
    <t>九龍白田邨白田商場地下低層第二層LG201號鋪</t>
  </si>
  <si>
    <t>Chow Chun Kit (M)</t>
  </si>
  <si>
    <t>21452</t>
  </si>
  <si>
    <t>萬 盛 閣</t>
  </si>
  <si>
    <t>2396 2368</t>
  </si>
  <si>
    <t>Shop no. 4-6, G/F, Prosperity Court, No 168, Lai Chi Kok Road, Kowloon</t>
  </si>
  <si>
    <t>九龍荔枝角道168号萬盛閣地下4-6鋪</t>
  </si>
  <si>
    <t>Yeung Yik Wah (M)</t>
  </si>
  <si>
    <t>21479</t>
  </si>
  <si>
    <t>南 都 大 廈</t>
  </si>
  <si>
    <t>2715 1192</t>
  </si>
  <si>
    <t>Rondall Building, 1/F, 168-178 Tai Po Road, Shamshuipo, Kowloon</t>
  </si>
  <si>
    <t>九龍大埔道168-178號南都大廈1樓</t>
  </si>
  <si>
    <t xml:space="preserve">Ue Leung Kwan (F) </t>
  </si>
  <si>
    <t>21011</t>
  </si>
  <si>
    <t>深 水 埗</t>
  </si>
  <si>
    <t>2742 6685</t>
  </si>
  <si>
    <t>G/F 520-530 Fuk Wing Street, Shamshuipo, Kowloon</t>
  </si>
  <si>
    <t>九龍深水埗福榮街520-530號地下</t>
  </si>
  <si>
    <t>Siu Man Leong (M)</t>
  </si>
  <si>
    <t>21483</t>
  </si>
  <si>
    <t>石 安 大 廈</t>
  </si>
  <si>
    <t>2861 0203</t>
  </si>
  <si>
    <t>09:00-21:30</t>
  </si>
  <si>
    <t>Shops C-E on G/F, Shek On Building, 102-108 Cheung Sha Wan Road, Shamshuipo, Kowloon</t>
  </si>
  <si>
    <t>九龍長沙灣道102-108號石安大廈地下C號舖</t>
  </si>
  <si>
    <t xml:space="preserve">Lai Lee Fan (F) </t>
  </si>
  <si>
    <t>21247</t>
  </si>
  <si>
    <t>順 寧 道</t>
  </si>
  <si>
    <t>2743 7438</t>
  </si>
  <si>
    <t>No. 4, LG/F, Lai Po Garden, Shun Ning Road, Kowloon</t>
  </si>
  <si>
    <t>九龍順寧道麗寶花園地下4號</t>
  </si>
  <si>
    <t>Wang Hui Ling (F)</t>
  </si>
  <si>
    <t>21106</t>
  </si>
  <si>
    <t xml:space="preserve">大 坑 東 </t>
  </si>
  <si>
    <t>2776 2922</t>
  </si>
  <si>
    <t>Shop 4-10, G/F, Tung Lung House, Tai Hang Tung Estate, Kowloon</t>
  </si>
  <si>
    <t>九龍大坑東村東龍樓地下4-10號</t>
  </si>
  <si>
    <t>Li Jie (F) ASM</t>
  </si>
  <si>
    <t>21496</t>
  </si>
  <si>
    <t>元 州 2</t>
  </si>
  <si>
    <t>2783 0718</t>
  </si>
  <si>
    <t>Shop No. F01 (Portion), 1/F, Un Chau Shopping Centre, Un Chau Estate, 303 Un Chau Street, Cheung Sha Wan, Kowloon</t>
  </si>
  <si>
    <t>九龍長沙灣元州街元州村元州商場二樓F01號舖</t>
  </si>
  <si>
    <t>Law Cheung Shun (M)</t>
  </si>
  <si>
    <t>21200</t>
  </si>
  <si>
    <t xml:space="preserve">偉 景 花 園 </t>
  </si>
  <si>
    <t>D11</t>
  </si>
  <si>
    <t>2435 6564</t>
  </si>
  <si>
    <t>Shop 1-7, G/F, Braodview Garden Comm. Ctr, Tsing Luk St, Tsing Yi, NT</t>
  </si>
  <si>
    <t>青衣青綠街偉景花園商業中心1-7號地下</t>
  </si>
  <si>
    <t>Li Zhi Jun (M)</t>
  </si>
  <si>
    <t>21192</t>
  </si>
  <si>
    <t xml:space="preserve">長 青 </t>
  </si>
  <si>
    <t>2495 2413</t>
  </si>
  <si>
    <t>Shop No T1-T5, G/F, Cheung Ching Commercial Centre, Cheung Ching Estate, Tsing Yi, NT</t>
  </si>
  <si>
    <t>青衣長青村長青商業中心地下T1-T5號</t>
  </si>
  <si>
    <t>Chan Wa Pan (M)</t>
  </si>
  <si>
    <t>21175</t>
  </si>
  <si>
    <t xml:space="preserve">長 亨 </t>
  </si>
  <si>
    <t>2434 0459</t>
  </si>
  <si>
    <t>Shop LG 202, Lower G/F, Cheung Hang Shopping Centre, Cheung Hang Estate, Tsing Yi, NT</t>
  </si>
  <si>
    <t>青衣長亨村長亨商場LG202號</t>
  </si>
  <si>
    <t>Cheng Man San (M)</t>
  </si>
  <si>
    <t>21327</t>
  </si>
  <si>
    <t>長 康</t>
  </si>
  <si>
    <t>2436 4257</t>
  </si>
  <si>
    <t>Shop No 103, G/F Shopping Centre, Cheung Hong Estate, Tsing Yi, NT</t>
  </si>
  <si>
    <t>新界青衣長康村長康商場地下 103 號舖</t>
  </si>
  <si>
    <t>Wong Kwok Yin (M)</t>
  </si>
  <si>
    <t>21361</t>
  </si>
  <si>
    <t xml:space="preserve">葵 涌 </t>
  </si>
  <si>
    <t>2279 4034</t>
  </si>
  <si>
    <t>Shop 213, Podium Level 2, Kwai Chung Shopping Centre, Kwai Chung Estate, Kwai Chung, N.T.</t>
  </si>
  <si>
    <t>新界葵涌葵涌商場2樓213號舖</t>
  </si>
  <si>
    <t>Yip Hon Wai (M)</t>
  </si>
  <si>
    <t>21558</t>
  </si>
  <si>
    <r>
      <rPr>
        <sz val="12"/>
        <rFont val="細明體"/>
        <family val="3"/>
        <charset val="136"/>
      </rPr>
      <t>葵</t>
    </r>
    <r>
      <rPr>
        <sz val="12"/>
        <color theme="1"/>
        <rFont val="Calibri"/>
        <family val="2"/>
        <charset val="136"/>
        <scheme val="minor"/>
      </rPr>
      <t xml:space="preserve"> </t>
    </r>
    <r>
      <rPr>
        <sz val="12"/>
        <rFont val="細明體"/>
        <family val="3"/>
        <charset val="136"/>
      </rPr>
      <t>芳</t>
    </r>
  </si>
  <si>
    <t>2458 0152</t>
  </si>
  <si>
    <t>Shop No. 116D, 1/F,Kwai Fong Plaza,Kwai Fong Estate,177 Hing Fong Road, Kwai Chung,N.T.</t>
  </si>
  <si>
    <t>新界葵涌興芳路177號葵芳廣場一樓116D號鋪</t>
  </si>
  <si>
    <t>Ching Siu Chung (M)</t>
  </si>
  <si>
    <t>21477</t>
  </si>
  <si>
    <t>葵 興</t>
  </si>
  <si>
    <t>3586 1462</t>
  </si>
  <si>
    <t>Shop 15, G/F, Kwai Hing Shopping Centre, Kwai Hing Estate, Kwai Chung, NT</t>
  </si>
  <si>
    <t>新界葵涌葵興村葵興購物中心15號地舖</t>
  </si>
  <si>
    <t>Xue Hongyan (F)</t>
  </si>
  <si>
    <t>21357</t>
  </si>
  <si>
    <t>梨 木 樹 2</t>
  </si>
  <si>
    <t>3580 1844</t>
  </si>
  <si>
    <t>Shop 127, 1/F Shopping Centre, Lei Muk Shue Estate, Tsuen Wan, NT</t>
  </si>
  <si>
    <t>荃灣葵涌梨木樹村商場1樓127號舖</t>
  </si>
  <si>
    <t xml:space="preserve">Tsuen Wan </t>
  </si>
  <si>
    <t>Keung Yim Kuen, Wendy (F)</t>
  </si>
  <si>
    <t>21153</t>
  </si>
  <si>
    <t xml:space="preserve">美 景 </t>
  </si>
  <si>
    <t>2432 0241</t>
  </si>
  <si>
    <t>Shop 26 &amp; 27, Level 3, Commercial Ctr, Northern Block, Mayfair Gardens, TYTL 83, Tsing Yi, NT</t>
  </si>
  <si>
    <t>青衣美景花園商業中心北座第2期26-27號</t>
  </si>
  <si>
    <t>Li Wai Ling (F)</t>
  </si>
  <si>
    <t>21223</t>
  </si>
  <si>
    <t xml:space="preserve">安 蔭 </t>
  </si>
  <si>
    <t>2429 0850</t>
  </si>
  <si>
    <t>G/F, On Yam Shopping Centre, On Yam Estate, Kwai Chung, NT</t>
  </si>
  <si>
    <t>葵涌安蔭村安蔭購物中心地下</t>
  </si>
  <si>
    <t>Ng Tak Sum (M)</t>
  </si>
  <si>
    <t>21096</t>
  </si>
  <si>
    <t xml:space="preserve">石 籬 </t>
  </si>
  <si>
    <t>2422 1543</t>
  </si>
  <si>
    <t>G/F, No. 2 Shek Sau House, Shek Lei Estate, Kwai Chung, NT</t>
  </si>
  <si>
    <t>葵涌石籬(第一)村石秀樓2號地下</t>
  </si>
  <si>
    <t>Ng Wai Pan (M)</t>
  </si>
  <si>
    <t>21293</t>
  </si>
  <si>
    <t>石 籬 II</t>
  </si>
  <si>
    <t>2421 5290</t>
  </si>
  <si>
    <t>Shop No. 11, G/F Shek Lei Shopping Centre, Phase 2, Shek Lei Estate, Kwai Chung, NT</t>
  </si>
  <si>
    <t>葵涌石籬村第2期石籬購物商場地下11號舖</t>
  </si>
  <si>
    <t>Huen Fung Lin (F)</t>
  </si>
  <si>
    <t>21031</t>
  </si>
  <si>
    <t xml:space="preserve">石 蔭 </t>
  </si>
  <si>
    <t>2424 2015</t>
  </si>
  <si>
    <t>G/F, 118 Lei Muk Road, Shek Yam, Kwai Chung, NT</t>
  </si>
  <si>
    <t>葵涌石蔭梨木村道118號地下</t>
  </si>
  <si>
    <t>Chung Ka Keung (M)</t>
  </si>
  <si>
    <t>21172</t>
  </si>
  <si>
    <t xml:space="preserve">新 葵 興 </t>
  </si>
  <si>
    <t>2485 0582</t>
  </si>
  <si>
    <t>07:30-21:30</t>
  </si>
  <si>
    <t>Shop 9-22, 26-34, Sun Kwai Hing Shopping Mall, 166-174 Hing Fong Road, Kwai Chung, NT</t>
  </si>
  <si>
    <t>葵涌興芳道166-174號新葵興商場9-22, 26-34號</t>
  </si>
  <si>
    <t xml:space="preserve">Wong Man Sing (M) </t>
  </si>
  <si>
    <t>21566</t>
  </si>
  <si>
    <t>宏 福 花 園 2</t>
  </si>
  <si>
    <t>2757 0317</t>
  </si>
  <si>
    <t>Shop No. 7 on the Ground Floor, Tivoli Garden, No. 75 Tsing King Road, New Territories</t>
  </si>
  <si>
    <t>新界青衣青敬路75號宏福花園地下7號舖</t>
  </si>
  <si>
    <t>Chan Yiu Cho (M)</t>
  </si>
  <si>
    <t>21326</t>
  </si>
  <si>
    <t>青 衣</t>
  </si>
  <si>
    <t>2376 3753</t>
  </si>
  <si>
    <t>Ghop No 4, 2/F Tsing Yi Commercial Complex, Tsing Yi Estate, Tsing Yi, NT</t>
  </si>
  <si>
    <t>新界青衣青衣村青衣商場 2 樓 4 號舖</t>
  </si>
  <si>
    <t>Chan Wai Kit (M)</t>
  </si>
  <si>
    <t>21439</t>
  </si>
  <si>
    <t>和 宜 合 道</t>
  </si>
  <si>
    <t>2422 6069</t>
  </si>
  <si>
    <t>G/F, No.26-30, Wo Yi Hop Road, Kwai Chung, NT</t>
  </si>
  <si>
    <t>新界葵涌和宜合道26-30號地下</t>
  </si>
  <si>
    <t>Chan Chi Yan (M)</t>
  </si>
  <si>
    <t>21384</t>
  </si>
  <si>
    <t>荃 威 花 園</t>
  </si>
  <si>
    <t>D12</t>
  </si>
  <si>
    <t>3580 7942</t>
  </si>
  <si>
    <t>9A, Shopping Centre, Phase 1, Allway Gardens, Tsuen Wan, NT</t>
  </si>
  <si>
    <t>荃景圍荃威花園1期9A舖</t>
  </si>
  <si>
    <t>Lau Wan (F)</t>
  </si>
  <si>
    <t>21459</t>
  </si>
  <si>
    <t>英 皇 娛 樂 廣 場 2</t>
  </si>
  <si>
    <t>2439 4481</t>
  </si>
  <si>
    <t>Basement 1 of Tai Hung Fai (Tsuen Wan) Centre, 55 Chung On Street, Tsuen Wan, NT</t>
  </si>
  <si>
    <t>荃灣眾安街55號大鴻輝(荃灣)中心地庫第一層</t>
  </si>
  <si>
    <t>Cheung Ka Ming (M)</t>
  </si>
  <si>
    <t>21125</t>
  </si>
  <si>
    <t>金 山</t>
  </si>
  <si>
    <t>2785 2846</t>
  </si>
  <si>
    <t>Shop 2 (Portion) 1/F,Wonderlan Villas Commercial Compiex, Wah King Hill Road.Kwai Chung, NT</t>
  </si>
  <si>
    <t>新界葵涌華景山莊商業中心1樓2號</t>
  </si>
  <si>
    <t>Pang Yat Hung (F)</t>
  </si>
  <si>
    <t>21382</t>
  </si>
  <si>
    <t>樂 悠 居</t>
  </si>
  <si>
    <t>2439 1050</t>
  </si>
  <si>
    <t>Portion of nos 19 and 20A (Portion), 1/F Indihome, 138 Yeung Uk Road, Tsuen Wan, NT</t>
  </si>
  <si>
    <t>楊屋道138號樂悠居1樓 20號舖</t>
  </si>
  <si>
    <t>Lam Cheong Ming (M)</t>
  </si>
  <si>
    <t>21584</t>
  </si>
  <si>
    <t>葵 盛 2</t>
  </si>
  <si>
    <t>2463 5509</t>
  </si>
  <si>
    <t>Shop 114 on 1/F, Kwai Shing East Shopping Centre, Kwai Shing East Estate, 63 Kwai Shing Circuit, Kwai Chung, N.T.</t>
  </si>
  <si>
    <t>新界葵涌葵盛東村葵盛購物商場 1樓 114號舖</t>
  </si>
  <si>
    <t>Cheng Yuet Ming (M)</t>
  </si>
  <si>
    <t>21328</t>
  </si>
  <si>
    <t>葵 盛 西</t>
  </si>
  <si>
    <t>2149 6874</t>
  </si>
  <si>
    <t>Shop 29 - 31, 2/F Shopping Complex, kwai Shing Estate (West), Kwai Chung, NT</t>
  </si>
  <si>
    <t>新界葵涌葵盛(西)村商場 2 樓 29-31號舖</t>
  </si>
  <si>
    <t>Man Kin Ping (F)</t>
  </si>
  <si>
    <t>21562</t>
  </si>
  <si>
    <t>如 心 廣 場</t>
  </si>
  <si>
    <t>2422 2371</t>
  </si>
  <si>
    <t xml:space="preserve">Shop No. 222 on Level 2 of Nina Mall l, No.8 Yeung Uk Road, Tsuen Wan, New Territories </t>
  </si>
  <si>
    <t>新界荃灣楊屋道8號 如心廣場一期2樓222號舖</t>
  </si>
  <si>
    <t xml:space="preserve">Yeung Lap Shing (M) </t>
  </si>
  <si>
    <t>21432</t>
  </si>
  <si>
    <t>海 濱 花 園</t>
  </si>
  <si>
    <t>2944 9760</t>
  </si>
  <si>
    <t>Shop No 8 and Storeroom, No.8 on G/F and portion of Podium B, Car Park Level, Riviera Garden, 123 Yi Hong Street, Tsuen Wan, NT</t>
  </si>
  <si>
    <t>荃灣海濱花園商場地下8號舖</t>
  </si>
  <si>
    <t>Leung Shing Shun (M)</t>
  </si>
  <si>
    <t>21341</t>
  </si>
  <si>
    <t>深 井</t>
  </si>
  <si>
    <t>2491 1348</t>
  </si>
  <si>
    <t>G/F &amp; 1/F, Chan Kee Commercial Centre, 48 Castle Peak Road, Sham Tseng, NT</t>
  </si>
  <si>
    <t>新界深井青山公路陳記商業大廈地下至2樓</t>
  </si>
  <si>
    <t>Leung Wing Wah (M)</t>
  </si>
  <si>
    <t>21061</t>
  </si>
  <si>
    <t xml:space="preserve">石 圍 角 </t>
  </si>
  <si>
    <t>2411 6797</t>
  </si>
  <si>
    <t>Part of G/F, Carpark Block,Shek Wai Kok Estate, Tsuen Wan, NT</t>
  </si>
  <si>
    <t>荃灣石圍角村停車場大樓地下</t>
  </si>
  <si>
    <t>Cheung Yau Chung (M)</t>
  </si>
  <si>
    <t>21329</t>
  </si>
  <si>
    <t>大 窩 口</t>
  </si>
  <si>
    <t>2410 8015</t>
  </si>
  <si>
    <t>Shop C7, 2/F Commercial Centre, Tai Wo Hau Estate, Tsuen Wan, NT</t>
  </si>
  <si>
    <t>新界荃灣大窩口村商場 2 樓 C7 號舖</t>
  </si>
  <si>
    <t>Tang Siu Yeung  (M)</t>
  </si>
  <si>
    <t>21295</t>
  </si>
  <si>
    <t>蔚 景 花 園</t>
  </si>
  <si>
    <t>2492 4696</t>
  </si>
  <si>
    <t>Shops 1 &amp; 2, G/F The Panorama, 520 Castle Peak Road, Tsuen Wan, NT</t>
  </si>
  <si>
    <t>荃灣青山道520 號蔚景園地下1及2號舖</t>
  </si>
  <si>
    <t>Yu Kin Hoo (M)</t>
  </si>
  <si>
    <t>21010</t>
  </si>
  <si>
    <t xml:space="preserve">荃 灣 </t>
  </si>
  <si>
    <t>2411 6796</t>
  </si>
  <si>
    <t>07:30-24:00</t>
  </si>
  <si>
    <t>57-61, Lo Tak Court, G/F, Tsuen Wan, NT</t>
  </si>
  <si>
    <t>荃灣路德圍57-61號地下</t>
  </si>
  <si>
    <t>Chan Kam Ming (M)</t>
  </si>
  <si>
    <t>21399</t>
  </si>
  <si>
    <t>荃 灣 中 心</t>
  </si>
  <si>
    <t>3105 0753</t>
  </si>
  <si>
    <t>Shop Nos.  8-13, Ground Floor, Tsuen Wan Centre Shopping Arcade II, 87-105 Tsuen King Circuit, Tsuen Wan, NT</t>
  </si>
  <si>
    <t>新界荃灣荃景圍87-105號荃灣中心商場II期地下8-13號舖</t>
  </si>
  <si>
    <t>Tsang Pik Yuk (F)</t>
  </si>
  <si>
    <t>21365</t>
  </si>
  <si>
    <t>華 都 中 心</t>
  </si>
  <si>
    <t>3580 8420</t>
  </si>
  <si>
    <t>G/F, Waldorf Centre, Sai Lau Kok Road, Tsuen Wan, NT</t>
  </si>
  <si>
    <t>荃灣西樓角路華都中心地下</t>
  </si>
  <si>
    <t>Ng Yau Lin (F)</t>
  </si>
  <si>
    <t>21526</t>
  </si>
  <si>
    <t>賢 麗 苑</t>
  </si>
  <si>
    <t>3580 0277</t>
  </si>
  <si>
    <t>Shop No.3A, G/F, Yin Lai Shopping Centre, Yin Lai Court, 180 Lai King Hill Road, Kwai Chung, NT</t>
  </si>
  <si>
    <t>葵涌麗景山路賢麗苑商場3A號舖</t>
  </si>
  <si>
    <t>Sze Lai Choi (F)</t>
  </si>
  <si>
    <t>21183</t>
  </si>
  <si>
    <t xml:space="preserve">蝴 蝶 </t>
  </si>
  <si>
    <t>D13</t>
  </si>
  <si>
    <t>2461 0214</t>
  </si>
  <si>
    <t>R311,Level3, Butterfly Plaza, Butterfly EsT,Tuen Mun,NT</t>
  </si>
  <si>
    <r>
      <t>屯門蝴蝶村廣場</t>
    </r>
    <r>
      <rPr>
        <sz val="12"/>
        <rFont val="Arial"/>
        <family val="2"/>
      </rPr>
      <t>3</t>
    </r>
    <r>
      <rPr>
        <sz val="12"/>
        <color theme="1"/>
        <rFont val="Calibri"/>
        <family val="2"/>
        <charset val="136"/>
        <scheme val="minor"/>
      </rPr>
      <t>樓</t>
    </r>
    <r>
      <rPr>
        <sz val="12"/>
        <rFont val="Arial"/>
        <family val="2"/>
      </rPr>
      <t>311</t>
    </r>
    <r>
      <rPr>
        <sz val="12"/>
        <color theme="1"/>
        <rFont val="Calibri"/>
        <family val="2"/>
        <charset val="136"/>
        <scheme val="minor"/>
      </rPr>
      <t>號舖</t>
    </r>
  </si>
  <si>
    <t xml:space="preserve">Tuen Mun </t>
  </si>
  <si>
    <t>Cheng Wing Keung (M)</t>
  </si>
  <si>
    <t>21213</t>
  </si>
  <si>
    <t xml:space="preserve">置 樂 </t>
  </si>
  <si>
    <t>2452 5535</t>
  </si>
  <si>
    <t>G/F, Shopping Centre, Chi Lok Fa Yuen, Tuen Mun, NT</t>
  </si>
  <si>
    <t>屯門置樂花園商場地下</t>
  </si>
  <si>
    <t>Leung Ka Fai (M)</t>
  </si>
  <si>
    <t>21587</t>
  </si>
  <si>
    <t>菁 田</t>
  </si>
  <si>
    <t>2317 6863</t>
  </si>
  <si>
    <t>Shop No. G6, G/F Ching Tin Shopping Centre, Ching Tin Estate, Tuen Mun, N.T.</t>
  </si>
  <si>
    <t>屯門菁田邨菁田購物中心地下G6室</t>
  </si>
  <si>
    <t>Wong Tsz Cheuk (M)</t>
  </si>
  <si>
    <t>21285</t>
  </si>
  <si>
    <t>富 健 花 園</t>
  </si>
  <si>
    <t>2453 9310</t>
  </si>
  <si>
    <t>Shop 88, G/F, Glorious Garden, Lung Mun Road, Tuen Mun, NT</t>
  </si>
  <si>
    <t>屯門龍門路富健花園地下 88 號舖</t>
  </si>
  <si>
    <t>Leung Siu Kai (M)</t>
  </si>
  <si>
    <t>21214</t>
  </si>
  <si>
    <t xml:space="preserve">恒 福 花 園 </t>
  </si>
  <si>
    <t>2451 8505</t>
  </si>
  <si>
    <t>Shop No. 204, Level 2, Hanford Plaza, Hanford Garden, 33 Castle Peak Road, Tuen Mun, NT</t>
  </si>
  <si>
    <t>屯門三聖村恒福花園商場二樓204號</t>
  </si>
  <si>
    <t>Fung Kai Fung (M)</t>
  </si>
  <si>
    <t>21310</t>
  </si>
  <si>
    <t xml:space="preserve">康 麗 </t>
  </si>
  <si>
    <t>2452 3252</t>
  </si>
  <si>
    <t>Shop No. 48, G/F, Tuen Mun Paris London New York Cinema Shopping Centre</t>
  </si>
  <si>
    <t>屯門河傍街鄉事會屯門巴黎倫敦紐約電影中心48號地下</t>
  </si>
  <si>
    <t>Yu Sze Man (F)</t>
  </si>
  <si>
    <t>21181</t>
  </si>
  <si>
    <t xml:space="preserve">建 生 </t>
  </si>
  <si>
    <t>2456 3270</t>
  </si>
  <si>
    <t>Shop No. 207, 1/F, Shopping Centre, Kin Sang Estate, Tuen Mun, NT</t>
  </si>
  <si>
    <t>屯門建生購物中心207室1樓</t>
  </si>
  <si>
    <t>Wong Chi Hang (M)</t>
  </si>
  <si>
    <t>21515</t>
  </si>
  <si>
    <t>藍地 2</t>
  </si>
  <si>
    <r>
      <t>Lam Tei</t>
    </r>
    <r>
      <rPr>
        <sz val="12"/>
        <color theme="1"/>
        <rFont val="Calibri"/>
        <family val="2"/>
        <charset val="136"/>
        <scheme val="minor"/>
      </rPr>
      <t xml:space="preserve"> 2</t>
    </r>
  </si>
  <si>
    <t xml:space="preserve">2328 7511   </t>
  </si>
  <si>
    <t>Shop A &amp; B, G/F, The Sherwood, 8 Fuk Hang Tsuen Road, Lam Tei, Tuen Mun, NT</t>
  </si>
  <si>
    <t>屯門藍地福亨村路8號豫豐花園商場地下A&amp;B舖</t>
  </si>
  <si>
    <t>Lo Wing Hong (M) - ASM</t>
  </si>
  <si>
    <t>21424</t>
  </si>
  <si>
    <t>良 景 2</t>
  </si>
  <si>
    <t>2454 0550</t>
  </si>
  <si>
    <t>Shop 401, Shopping Centre, Leung King Estate, Tuen Mun, NT</t>
  </si>
  <si>
    <t>屯門良景村良景樓購物中心401號</t>
  </si>
  <si>
    <t>Lee Kwan Wah (M)</t>
  </si>
  <si>
    <t>21358</t>
  </si>
  <si>
    <t>海 典 軒</t>
  </si>
  <si>
    <t>2457 8923</t>
  </si>
  <si>
    <t>Shop No. 20-25, G/F Oceania Heights Shopping Mall, 2 Hoi Chu Road, Tuen Mun, NT</t>
  </si>
  <si>
    <t>新界屯門海珠路2號海典軒購物商場地下 20-25號舖</t>
  </si>
  <si>
    <t>Ng Fung Yee (F)</t>
  </si>
  <si>
    <t>21474</t>
  </si>
  <si>
    <t>安 定</t>
  </si>
  <si>
    <t>2690 4668</t>
  </si>
  <si>
    <t>Shop No. N-321, 3/F Restaurant Block, On Ting Estate 2A Tuen Mun Heung Sze Wui Road, Tuen Mun, NT</t>
  </si>
  <si>
    <t>新界屯門鄉事會路2A安定邨酒樓大厦3樓M301</t>
  </si>
  <si>
    <t>Leung Yat Piu (M)</t>
  </si>
  <si>
    <t>21573</t>
  </si>
  <si>
    <t>山 景 2</t>
  </si>
  <si>
    <t>2653 2718</t>
  </si>
  <si>
    <t>Stall No. T-SK73, G/F, Shan King Shopping Centre, Shan King Estate, No.1, Ming Kam Road, Tuen Mun, N.T.</t>
  </si>
  <si>
    <t>屯門鳴琴路1號山景商場街市地下 T-SK73號舖</t>
  </si>
  <si>
    <t>Tam Kwok Ming (M)</t>
  </si>
  <si>
    <t>21571</t>
  </si>
  <si>
    <t>兆 麟 苑</t>
  </si>
  <si>
    <t>2637 7937</t>
  </si>
  <si>
    <t>Shop No. 13A G/F, Siu Lun Court Shopping Centre, 3 Siu Hing Lane, Tuen Mun, N.T.</t>
  </si>
  <si>
    <t>屯門兆興里3號兆麟商埸地下13A號舖</t>
  </si>
  <si>
    <t xml:space="preserve">Ng Tsz Hei (M) </t>
  </si>
  <si>
    <t>21107</t>
  </si>
  <si>
    <t xml:space="preserve">新 墟 </t>
  </si>
  <si>
    <t>2457 0238</t>
  </si>
  <si>
    <t>Shop 9, G/F, Kam Boa Building, TMTL 124, Tuen Mun, NT</t>
  </si>
  <si>
    <t>屯門金堡大廈地下9室</t>
  </si>
  <si>
    <t>Cheung Kang Lun (M)</t>
  </si>
  <si>
    <t>21043</t>
  </si>
  <si>
    <t xml:space="preserve">大 興 </t>
  </si>
  <si>
    <t>2463 6269</t>
  </si>
  <si>
    <t>45-53 Shopping Centre, Phase II, 1/F, Tai Hing Estate, Tuen Mun, NT</t>
  </si>
  <si>
    <t>屯門大興村第二期商場43-53號1樓</t>
  </si>
  <si>
    <t>Pun Ming Chiu (M)</t>
  </si>
  <si>
    <t>21355</t>
  </si>
  <si>
    <t>大 興 花 園 1</t>
  </si>
  <si>
    <t>2461 4929</t>
  </si>
  <si>
    <t>Shop 1, Ground Floor, Shopping Centre, Tai Hing Garden Phase 2, Tuen Mun, NT</t>
  </si>
  <si>
    <t>屯門大興花園2期購物商場地下1號</t>
  </si>
  <si>
    <t>Tsang Yin On (M)</t>
  </si>
  <si>
    <t>21586</t>
  </si>
  <si>
    <t>屯 門 時 代 廣 場 2</t>
  </si>
  <si>
    <t>2375 9518</t>
  </si>
  <si>
    <t>Shop No. 1-21 &amp; 24-28 on Level 2, North Wing, Trend Plaza, Tuen Mun, N.T.</t>
  </si>
  <si>
    <t>屯門時代廣場北翼L2, 1-21 及 24-28號舖</t>
  </si>
  <si>
    <t>Lee Ka Leung (M)</t>
  </si>
  <si>
    <t>21442</t>
  </si>
  <si>
    <t>仁 政 街</t>
  </si>
  <si>
    <t>2440 9837</t>
  </si>
  <si>
    <t>Forward Mansion, 26 A Yan Ching Street, Tuen Mun, N.T.</t>
  </si>
  <si>
    <t>屯門仁政街富華中心26號A二樓</t>
  </si>
  <si>
    <t>Fu Fung Ling (F)</t>
  </si>
  <si>
    <t>21257</t>
  </si>
  <si>
    <t>頌 安</t>
  </si>
  <si>
    <t>D14</t>
  </si>
  <si>
    <t>2633 9027</t>
  </si>
  <si>
    <t>Shop 8, G/F, Chung On Shopping Centre, Chung On Estate, Shatin, NT</t>
  </si>
  <si>
    <t>沙田馬鞍山頌安村頌安購物中心地下8號</t>
  </si>
  <si>
    <t xml:space="preserve">Tai Po/ Ma On Shan </t>
  </si>
  <si>
    <t>Ngai Teck Fong(M)</t>
  </si>
  <si>
    <t>21540</t>
  </si>
  <si>
    <t>富善邨</t>
    <phoneticPr fontId="2" type="noConversion"/>
  </si>
  <si>
    <t>Fu Shin Estate</t>
    <phoneticPr fontId="2" type="noConversion"/>
  </si>
  <si>
    <t>2491 9538</t>
    <phoneticPr fontId="2" type="noConversion"/>
  </si>
  <si>
    <t>Shop No. S201, 2/F, Fu Shin Shopping Centre, Fu Shin Estate, No. 12 On Po Road, Tai Po, N.T.</t>
    <phoneticPr fontId="2" type="noConversion"/>
  </si>
  <si>
    <t>大埔富善邨富善商場2樓201號舖</t>
  </si>
  <si>
    <t>Poon Wai Chi (M)</t>
  </si>
  <si>
    <t>21132</t>
  </si>
  <si>
    <t xml:space="preserve">恒 安 </t>
  </si>
  <si>
    <t>2642 9848</t>
  </si>
  <si>
    <t xml:space="preserve">Shop 227-231, Level 2, Heng On Shopping Centre, Heng On Estate, Ma On Shan, Shatin, NT              </t>
  </si>
  <si>
    <t>新界馬鞍山恒安村恆安商場2號227-231舖</t>
  </si>
  <si>
    <t>Ng Ping Ping (M)</t>
  </si>
  <si>
    <t>21557</t>
  </si>
  <si>
    <r>
      <rPr>
        <sz val="12"/>
        <rFont val="細明體"/>
        <family val="3"/>
        <charset val="136"/>
      </rPr>
      <t>錦</t>
    </r>
    <r>
      <rPr>
        <sz val="12"/>
        <color theme="1"/>
        <rFont val="Calibri"/>
        <family val="2"/>
        <charset val="136"/>
        <scheme val="minor"/>
      </rPr>
      <t xml:space="preserve"> </t>
    </r>
    <r>
      <rPr>
        <sz val="12"/>
        <rFont val="細明體"/>
        <family val="3"/>
        <charset val="136"/>
      </rPr>
      <t>泰</t>
    </r>
    <r>
      <rPr>
        <sz val="12"/>
        <color theme="1"/>
        <rFont val="Calibri"/>
        <family val="2"/>
        <charset val="136"/>
        <scheme val="minor"/>
      </rPr>
      <t xml:space="preserve"> 2</t>
    </r>
  </si>
  <si>
    <t>2778 5398</t>
    <phoneticPr fontId="2" type="noConversion"/>
  </si>
  <si>
    <t>Shop No 101, 1/F., Kam Tai Shopping Center, Ma On Shan, NT</t>
    <phoneticPr fontId="2" type="noConversion"/>
  </si>
  <si>
    <r>
      <rPr>
        <sz val="12"/>
        <rFont val="細明體"/>
        <family val="3"/>
        <charset val="136"/>
      </rPr>
      <t>新界馬鞍山錦泰苑錦泰商場</t>
    </r>
    <r>
      <rPr>
        <sz val="12"/>
        <color theme="1"/>
        <rFont val="Calibri"/>
        <family val="2"/>
        <charset val="136"/>
        <scheme val="minor"/>
      </rPr>
      <t>1</t>
    </r>
    <r>
      <rPr>
        <sz val="12"/>
        <rFont val="細明體"/>
        <family val="3"/>
        <charset val="136"/>
      </rPr>
      <t>樓</t>
    </r>
    <r>
      <rPr>
        <sz val="12"/>
        <color theme="1"/>
        <rFont val="Calibri"/>
        <family val="2"/>
        <charset val="136"/>
        <scheme val="minor"/>
      </rPr>
      <t>101</t>
    </r>
    <r>
      <rPr>
        <sz val="12"/>
        <rFont val="細明體"/>
        <family val="3"/>
        <charset val="136"/>
      </rPr>
      <t>號舖</t>
    </r>
  </si>
  <si>
    <t>Lau Chun Yip (M)</t>
  </si>
  <si>
    <t>21552</t>
  </si>
  <si>
    <r>
      <rPr>
        <sz val="12"/>
        <rFont val="細明體"/>
        <family val="3"/>
        <charset val="136"/>
      </rPr>
      <t>錦</t>
    </r>
    <r>
      <rPr>
        <sz val="12"/>
        <color theme="1"/>
        <rFont val="Calibri"/>
        <family val="2"/>
        <charset val="136"/>
        <scheme val="minor"/>
      </rPr>
      <t xml:space="preserve"> </t>
    </r>
    <r>
      <rPr>
        <sz val="12"/>
        <rFont val="細明體"/>
        <family val="3"/>
        <charset val="136"/>
      </rPr>
      <t>英</t>
    </r>
  </si>
  <si>
    <t>Kam Ying</t>
    <phoneticPr fontId="2" type="noConversion"/>
  </si>
  <si>
    <t>2617 2086</t>
    <phoneticPr fontId="2" type="noConversion"/>
  </si>
  <si>
    <t>Lower G/F 1, Shop 12, Kam Ying Court Commercial Complex, 9 Kam Ying Road, Ma On Shan, N.T.</t>
    <phoneticPr fontId="2" type="noConversion"/>
  </si>
  <si>
    <t>新界馬鞍山錦英苑商場低層1樓12號</t>
    <phoneticPr fontId="2" type="noConversion"/>
  </si>
  <si>
    <t xml:space="preserve">Chan Man Yin (F) </t>
  </si>
  <si>
    <t>21489</t>
  </si>
  <si>
    <t>廣 福 道</t>
  </si>
  <si>
    <t>2653 2391</t>
  </si>
  <si>
    <t>Shop P.4, 5 &amp; 6, G/F, Tai Po Building, No. 26 - 50 Kwong Fuk Road, Tai Po, NT</t>
  </si>
  <si>
    <t>新界大埔廣福道26-50號大埔大廈地下4-6號舖</t>
  </si>
  <si>
    <t>Tai Po</t>
  </si>
  <si>
    <t>Chan Hop Lai , Holy (F)</t>
  </si>
  <si>
    <t>21411</t>
  </si>
  <si>
    <t>銀 湖 天 峰</t>
  </si>
  <si>
    <t>2640 0591</t>
  </si>
  <si>
    <t>Unit 1, Lake Silver 599 Sai Sha Rd.,Wu Kai Sha, NT</t>
  </si>
  <si>
    <t>烏溪沙西沙路599號銀湖天峰1號</t>
  </si>
  <si>
    <t xml:space="preserve">Ma On Shan </t>
  </si>
  <si>
    <t>Lee Pik Lai (F)</t>
  </si>
  <si>
    <t>21291</t>
  </si>
  <si>
    <t>嘉 豐 花 園</t>
  </si>
  <si>
    <t>2663 4145</t>
  </si>
  <si>
    <t>10:00-21:30</t>
  </si>
  <si>
    <t>Portion Basement, Richwood Park Shop, Arcade 33, Lo Fai Road, Tai Po, NT</t>
  </si>
  <si>
    <t>新界大埔露輝路 33號嘉豐花園地庫</t>
  </si>
  <si>
    <t>Cheung Siu Cheong (M)</t>
  </si>
  <si>
    <t>21377</t>
  </si>
  <si>
    <t>富 寶 花 園</t>
  </si>
  <si>
    <t>2631 2793</t>
  </si>
  <si>
    <t>Shop F 14 Commercial Centre, Saddle Ridge Garden, Ma On Shan, NT</t>
  </si>
  <si>
    <t>沙田馬鞍山富寶花園購物商場1樓F14室</t>
  </si>
  <si>
    <t>Ng Tsz Kit (M)</t>
  </si>
  <si>
    <t>21134</t>
  </si>
  <si>
    <t xml:space="preserve">新 興 花 園 </t>
  </si>
  <si>
    <t>2664 0245</t>
  </si>
  <si>
    <t>S1-28, G/F, Sun Hing Shopping Mall, Tai Po, NT</t>
  </si>
  <si>
    <t>大埔新興花園地下S1-28室</t>
  </si>
  <si>
    <t xml:space="preserve">Lee Kam Wai (M) </t>
  </si>
  <si>
    <t>21499</t>
  </si>
  <si>
    <t>大 光 里</t>
  </si>
  <si>
    <t>2653 1378</t>
  </si>
  <si>
    <t>07:30-20:30</t>
  </si>
  <si>
    <t>Shop B, B1, C1 G/F Tai Wan Building, 10 - 16 &amp; 20 - 22 Tai Kwong Lane, Tai Po, NT</t>
  </si>
  <si>
    <t>新界大埔大光里10-16 &amp; 20-22 號, 大運大厦地下B, B1, C1號舖</t>
  </si>
  <si>
    <t>Choi Ho Tang (M)</t>
  </si>
  <si>
    <t>21530</t>
  </si>
  <si>
    <t>大 埔 廣 福</t>
  </si>
  <si>
    <t>2513 7699</t>
  </si>
  <si>
    <t>Shop No. R2, Level 5, Kwong Fuk Commercial Centre, Kwong Fuk Estate, Tai Po, NT</t>
  </si>
  <si>
    <t>新界大埔寶湖道28號廣福商場R2號舖</t>
  </si>
  <si>
    <t>Chan Sau Cheong (M)</t>
  </si>
  <si>
    <t>21406</t>
  </si>
  <si>
    <t>大埔廣埸</t>
  </si>
  <si>
    <t>2667 7951</t>
  </si>
  <si>
    <t>Shop 32 on Level 2, Tai Po Plaza, 1 On Tai Road, Tai Po, NT</t>
  </si>
  <si>
    <t>新界大埔安泰路1號大埔廣場二樓32號舖</t>
  </si>
  <si>
    <t>Lee Man Pan (M)</t>
  </si>
  <si>
    <t>21426</t>
  </si>
  <si>
    <t>運 頭 塘  2</t>
  </si>
  <si>
    <t>2651 4548</t>
  </si>
  <si>
    <t>Shop 30, G/F, Wan Tau Tong Estate, Tai Po, NT</t>
  </si>
  <si>
    <t>新界大埔運頭塘村30號地下</t>
  </si>
  <si>
    <t>Lau Kin Ming (M)</t>
  </si>
  <si>
    <t>21508</t>
  </si>
  <si>
    <t>雅 濤 居</t>
  </si>
  <si>
    <t>2622 2326</t>
  </si>
  <si>
    <t>Shop 01C, G/F, The Waterside, 15 On Chun Street, Ma On Shan, Shatin, NT</t>
  </si>
  <si>
    <t>新界馬鞍山鞍駿街15號雅濤居地下01C號鋪</t>
  </si>
  <si>
    <t>Cheung Tak Wah (M)</t>
  </si>
  <si>
    <t>21095</t>
  </si>
  <si>
    <t xml:space="preserve">秦 石 </t>
  </si>
  <si>
    <t>D15</t>
  </si>
  <si>
    <t>2647 2598</t>
    <phoneticPr fontId="2" type="noConversion"/>
  </si>
  <si>
    <t>Shop 28, 1/F, Shopping Centre, Chun Shek Estate, Shatin, NT</t>
  </si>
  <si>
    <t>沙田秦石村購物中心1樓28號</t>
  </si>
  <si>
    <t>Shatin</t>
  </si>
  <si>
    <t>Cheung Hay Man, Helen (F)</t>
  </si>
  <si>
    <t>21437</t>
  </si>
  <si>
    <t>火 炭</t>
  </si>
  <si>
    <t>2886 5385</t>
  </si>
  <si>
    <t>08:00-20:00 (Mon - Sat)
10:00-20:00 (Sun &amp; PH)</t>
  </si>
  <si>
    <t>Shop 6-7, G/F, Shatin Galleria, 18-24 Sha Mei Street, Fo Tan, NT</t>
  </si>
  <si>
    <t>沙田火炭山尾街18-24段沙田商業中心6-7號舖</t>
  </si>
  <si>
    <t>Shum Yu Kwan - ASM (F)</t>
  </si>
  <si>
    <t>21185</t>
  </si>
  <si>
    <t xml:space="preserve">廣 源 </t>
  </si>
  <si>
    <t>2635 6710</t>
  </si>
  <si>
    <t>Shop CB 4/13, 1/F, Kwong Yuen Shopping Centre, Kwong Yuen Estate, Shatin, NT</t>
  </si>
  <si>
    <t>新界沙田廣源村廣源購物中心1樓CB4/13室</t>
  </si>
  <si>
    <t>Chow Hon Keung (M)</t>
  </si>
  <si>
    <t>21543</t>
  </si>
  <si>
    <r>
      <rPr>
        <sz val="12"/>
        <rFont val="細明體"/>
        <family val="3"/>
        <charset val="136"/>
      </rPr>
      <t>瀝</t>
    </r>
    <r>
      <rPr>
        <sz val="12"/>
        <color theme="1"/>
        <rFont val="Calibri"/>
        <family val="2"/>
        <charset val="136"/>
        <scheme val="minor"/>
      </rPr>
      <t xml:space="preserve"> </t>
    </r>
    <r>
      <rPr>
        <sz val="12"/>
        <rFont val="細明體"/>
        <family val="3"/>
        <charset val="136"/>
      </rPr>
      <t>源</t>
    </r>
    <r>
      <rPr>
        <sz val="12"/>
        <color theme="1"/>
        <rFont val="Calibri"/>
        <family val="2"/>
        <charset val="136"/>
        <scheme val="minor"/>
      </rPr>
      <t xml:space="preserve"> </t>
    </r>
  </si>
  <si>
    <t>Lek Yuen</t>
    <phoneticPr fontId="2" type="noConversion"/>
  </si>
  <si>
    <t>3428 5958</t>
    <phoneticPr fontId="2" type="noConversion"/>
  </si>
  <si>
    <t>Shop No. 1&amp;3 , 2/F Lek Yuen Plaza, Lek Yuen Estate, NT</t>
    <phoneticPr fontId="2" type="noConversion"/>
  </si>
  <si>
    <r>
      <rPr>
        <sz val="12"/>
        <rFont val="細明體"/>
        <family val="3"/>
        <charset val="136"/>
      </rPr>
      <t>沙田瀝源村瀝源廣場</t>
    </r>
    <r>
      <rPr>
        <sz val="12"/>
        <color theme="1"/>
        <rFont val="Calibri"/>
        <family val="2"/>
        <charset val="136"/>
        <scheme val="minor"/>
      </rPr>
      <t>2</t>
    </r>
    <r>
      <rPr>
        <sz val="12"/>
        <rFont val="細明體"/>
        <family val="3"/>
        <charset val="136"/>
      </rPr>
      <t>樓</t>
    </r>
    <r>
      <rPr>
        <sz val="12"/>
        <color theme="1"/>
        <rFont val="Calibri"/>
        <family val="2"/>
        <charset val="136"/>
        <scheme val="minor"/>
      </rPr>
      <t>1</t>
    </r>
    <r>
      <rPr>
        <sz val="12"/>
        <rFont val="細明體"/>
        <family val="3"/>
        <charset val="136"/>
      </rPr>
      <t>至</t>
    </r>
    <r>
      <rPr>
        <sz val="12"/>
        <color theme="1"/>
        <rFont val="Calibri"/>
        <family val="2"/>
        <charset val="136"/>
        <scheme val="minor"/>
      </rPr>
      <t>3</t>
    </r>
    <r>
      <rPr>
        <sz val="12"/>
        <rFont val="細明體"/>
        <family val="3"/>
        <charset val="136"/>
      </rPr>
      <t>號鋪</t>
    </r>
  </si>
  <si>
    <t>Hung Kam Wa, Steven (M)</t>
  </si>
  <si>
    <t>21518</t>
  </si>
  <si>
    <t>隆 亨 2</t>
  </si>
  <si>
    <t>2254 6185</t>
  </si>
  <si>
    <t>Shop 215, 3/F, Lung Hang Shopping Centre, Lung Hang Estate, Shatin, NT</t>
  </si>
  <si>
    <t>沙田隆亨村商業中心3樓215室</t>
  </si>
  <si>
    <t>Chan Chak Ho (M)</t>
  </si>
  <si>
    <t>21054</t>
  </si>
  <si>
    <t xml:space="preserve">美 林 </t>
  </si>
  <si>
    <t>2605 0593</t>
  </si>
  <si>
    <t>Shop No. G1, G/F, Commercial/Car park Block (Also known as Mei Lam Shopping Centre), Mei Lam Estate, 30 Mei Tin Road, Tai Wai, New Territories, Hong Kong</t>
  </si>
  <si>
    <r>
      <rPr>
        <sz val="12"/>
        <rFont val="微軟正黑體"/>
        <family val="2"/>
        <charset val="136"/>
      </rPr>
      <t>沙田大圍美田路</t>
    </r>
    <r>
      <rPr>
        <sz val="12"/>
        <color theme="1"/>
        <rFont val="Calibri"/>
        <family val="2"/>
        <charset val="136"/>
        <scheme val="minor"/>
      </rPr>
      <t>30</t>
    </r>
    <r>
      <rPr>
        <sz val="12"/>
        <rFont val="微軟正黑體"/>
        <family val="2"/>
        <charset val="136"/>
      </rPr>
      <t>號美林邨美林商場地下</t>
    </r>
    <r>
      <rPr>
        <sz val="12"/>
        <color theme="1"/>
        <rFont val="Calibri"/>
        <family val="2"/>
        <charset val="136"/>
        <scheme val="minor"/>
      </rPr>
      <t xml:space="preserve"> G1 </t>
    </r>
    <r>
      <rPr>
        <sz val="12"/>
        <rFont val="微軟正黑體"/>
        <family val="2"/>
        <charset val="136"/>
      </rPr>
      <t>號舖</t>
    </r>
  </si>
  <si>
    <t xml:space="preserve">Law Yuk Fong, Rosina (F) </t>
  </si>
  <si>
    <t>21371</t>
  </si>
  <si>
    <t>美 田</t>
  </si>
  <si>
    <t>2634 5452</t>
  </si>
  <si>
    <t>Shop 101, 1/F, Mei Tin Shopping Centre, Mei Tin Estate, Tai Wai, Shatin, NT</t>
  </si>
  <si>
    <t>沙田大圍美田邨購物商場1樓101號</t>
  </si>
  <si>
    <t>Fong Shuk Wan (F)</t>
  </si>
  <si>
    <t>21093</t>
  </si>
  <si>
    <t xml:space="preserve">博 康 </t>
  </si>
  <si>
    <t>2649 5936</t>
  </si>
  <si>
    <t>Shop 126, Level 1 of Commercial Centre, Pok Hong Estate, Shatin, NT</t>
  </si>
  <si>
    <t>沙田博康村第一期商業中心126室</t>
  </si>
  <si>
    <t>Yeung Ki Fat (M)</t>
  </si>
  <si>
    <t>21461</t>
  </si>
  <si>
    <t xml:space="preserve">沙 角 2 </t>
  </si>
  <si>
    <t>2952 9300</t>
  </si>
  <si>
    <t>Shop No. 302, Level 3, Sha Kok Commercial Centre, Sha Kok Estate, Shatin, NT</t>
  </si>
  <si>
    <t>沙田沙角邨商場3樓302號</t>
  </si>
  <si>
    <t>Chan King Yip (M)</t>
  </si>
  <si>
    <t>21465</t>
  </si>
  <si>
    <t>石 門</t>
  </si>
  <si>
    <t>2854 1027</t>
  </si>
  <si>
    <t>Shop No. 28, G/F, 1 On Ping Street, Shatin, NT</t>
  </si>
  <si>
    <t>沙田安平街1號地下28號</t>
  </si>
  <si>
    <t xml:space="preserve">Tse Tsz Lung (M) </t>
  </si>
  <si>
    <t>21560</t>
  </si>
  <si>
    <r>
      <rPr>
        <sz val="12"/>
        <rFont val="細明體"/>
        <family val="3"/>
        <charset val="136"/>
      </rPr>
      <t>碩</t>
    </r>
    <r>
      <rPr>
        <sz val="12"/>
        <color theme="1"/>
        <rFont val="Calibri"/>
        <family val="2"/>
        <charset val="136"/>
        <scheme val="minor"/>
      </rPr>
      <t xml:space="preserve"> </t>
    </r>
    <r>
      <rPr>
        <sz val="12"/>
        <rFont val="細明體"/>
        <family val="3"/>
        <charset val="136"/>
      </rPr>
      <t>門</t>
    </r>
    <r>
      <rPr>
        <sz val="12"/>
        <color theme="1"/>
        <rFont val="Calibri"/>
        <family val="2"/>
        <charset val="136"/>
        <scheme val="minor"/>
      </rPr>
      <t xml:space="preserve"> </t>
    </r>
    <r>
      <rPr>
        <sz val="12"/>
        <rFont val="細明體"/>
        <family val="3"/>
        <charset val="136"/>
      </rPr>
      <t>邨</t>
    </r>
  </si>
  <si>
    <t>Shek Mun Estate</t>
    <phoneticPr fontId="2" type="noConversion"/>
  </si>
  <si>
    <t>2640 0093</t>
    <phoneticPr fontId="2" type="noConversion"/>
  </si>
  <si>
    <t>Shop No. P04, P1/F, Shek Mun Shopping Centre, Shek Mun Estate (Phase 2), Shatin, N.T.</t>
    <phoneticPr fontId="2" type="noConversion"/>
  </si>
  <si>
    <r>
      <rPr>
        <sz val="12"/>
        <rFont val="細明體"/>
        <family val="3"/>
        <charset val="136"/>
      </rPr>
      <t>沙田碩門商場</t>
    </r>
    <r>
      <rPr>
        <sz val="12"/>
        <color theme="1"/>
        <rFont val="Calibri"/>
        <family val="2"/>
        <charset val="136"/>
        <scheme val="minor"/>
      </rPr>
      <t>P1</t>
    </r>
    <r>
      <rPr>
        <sz val="12"/>
        <rFont val="細明體"/>
        <family val="3"/>
        <charset val="136"/>
      </rPr>
      <t>層</t>
    </r>
    <r>
      <rPr>
        <sz val="12"/>
        <color theme="1"/>
        <rFont val="Calibri"/>
        <family val="2"/>
        <charset val="136"/>
        <scheme val="minor"/>
      </rPr>
      <t>4</t>
    </r>
    <r>
      <rPr>
        <sz val="12"/>
        <rFont val="細明體"/>
        <family val="3"/>
        <charset val="136"/>
      </rPr>
      <t>號舖</t>
    </r>
  </si>
  <si>
    <t>Cheung Chi Kin (M)</t>
  </si>
  <si>
    <t>21504</t>
  </si>
  <si>
    <t xml:space="preserve">水 泉 澳 </t>
  </si>
  <si>
    <t>2411 6930</t>
  </si>
  <si>
    <t>Shop No. 221, 2/F, Shui Chuen O Plaza, Shui Chuen O Estate, Shatin, NT</t>
  </si>
  <si>
    <t>新界沙田水泉澳廣場2樓221鋪</t>
  </si>
  <si>
    <t>Cheung Chuen Kit (M)</t>
  </si>
  <si>
    <t>21503</t>
  </si>
  <si>
    <t>水 泉 澳 2</t>
  </si>
  <si>
    <t>2899 0413</t>
  </si>
  <si>
    <t>Shop No. L201 outside Shui Chuen O Plaza, Shui Chuen O Estate, Shatin, NT</t>
  </si>
  <si>
    <t>沙田水泉澳邨地下201舖</t>
  </si>
  <si>
    <t>21100</t>
  </si>
  <si>
    <t xml:space="preserve">禾 輋 </t>
  </si>
  <si>
    <t>2699 0351</t>
  </si>
  <si>
    <t>Shop No. 206B, 2/F Wo Che Plaza, Wo Che Estate, Shatin, NT</t>
  </si>
  <si>
    <t>沙田禾輋村禾輋廣場二樓206B號舖</t>
  </si>
  <si>
    <t>Lam Kwong Tat (M)</t>
  </si>
  <si>
    <t>21460</t>
  </si>
  <si>
    <t>怡 成 坊</t>
  </si>
  <si>
    <t>2787 5527</t>
  </si>
  <si>
    <t>Shop No.21 - 23, Garden Rivera Shopping Centre G/F,Tai Chung Kui Road, Shatin, NT</t>
  </si>
  <si>
    <t>沙田大涌橋路20號河畔花園商場地下21-23號鋪</t>
  </si>
  <si>
    <t>Kong Yuen Fun (F)</t>
  </si>
  <si>
    <t>21212</t>
  </si>
  <si>
    <t xml:space="preserve">愉 田 苑 </t>
  </si>
  <si>
    <t>2635 2092</t>
  </si>
  <si>
    <t>Shop 11, Commercial Centre, G/F, Yue Tin Court, Shatin, NT</t>
  </si>
  <si>
    <t>沙田愉田苑11-23號地下</t>
  </si>
  <si>
    <t>Wong Pik Chu (F)</t>
  </si>
  <si>
    <t>21538</t>
  </si>
  <si>
    <t>悅 安</t>
  </si>
  <si>
    <t>2408 6209</t>
  </si>
  <si>
    <t>Shops A &amp; D on G/F and 1/F,Yuet On Building,No.49-53 Tai Wai Road,Tai Wai,New Territories</t>
  </si>
  <si>
    <t>新界大圍大圍道49-53號悅安大厦地下及地下1號舖</t>
  </si>
  <si>
    <t>Wong Kwok Chu (M)</t>
  </si>
  <si>
    <t>21235</t>
  </si>
  <si>
    <t xml:space="preserve">碧 湖 花 園 </t>
  </si>
  <si>
    <t>D16</t>
  </si>
  <si>
    <t>2677 9324</t>
  </si>
  <si>
    <t>Shop No 31, Upper Floor, Avon Park, Fanling, NT</t>
  </si>
  <si>
    <t>新界粉嶺碧湖花園上層31號</t>
  </si>
  <si>
    <t xml:space="preserve">Sheung Shui/ Fanling </t>
  </si>
  <si>
    <t>Ng Lai Hing (F)</t>
  </si>
  <si>
    <t>21529</t>
  </si>
  <si>
    <t>祥 華</t>
  </si>
  <si>
    <t>2455 7298</t>
  </si>
  <si>
    <t>Shop No. L210, Second Floor, Cheung Wah Shopping Centre, Cheung Wah Estate, 38 San Wan Road, Fanling, NT</t>
  </si>
  <si>
    <t>新界粉嶺新運路38號祥華邨祥華商場二樓L210號舖</t>
  </si>
  <si>
    <t>Tsui Ching Wah (F)</t>
  </si>
  <si>
    <t>21425</t>
  </si>
  <si>
    <r>
      <rPr>
        <sz val="12"/>
        <rFont val="細明體"/>
        <family val="3"/>
        <charset val="136"/>
      </rPr>
      <t>彩</t>
    </r>
    <r>
      <rPr>
        <sz val="12"/>
        <color theme="1"/>
        <rFont val="Calibri"/>
        <family val="2"/>
        <charset val="136"/>
        <scheme val="minor"/>
      </rPr>
      <t xml:space="preserve"> </t>
    </r>
    <r>
      <rPr>
        <sz val="12"/>
        <rFont val="細明體"/>
        <family val="3"/>
        <charset val="136"/>
      </rPr>
      <t>園</t>
    </r>
    <r>
      <rPr>
        <sz val="12"/>
        <color theme="1"/>
        <rFont val="Calibri"/>
        <family val="2"/>
        <charset val="136"/>
        <scheme val="minor"/>
      </rPr>
      <t xml:space="preserve"> 2</t>
    </r>
  </si>
  <si>
    <t>Choi Yuen 2</t>
    <phoneticPr fontId="2" type="noConversion"/>
  </si>
  <si>
    <t>3124 0140</t>
  </si>
  <si>
    <t>Shop G6,G/F Choi Yuen Shopping Centre, Choi Yuen Estate, Sheung Shui, NT</t>
  </si>
  <si>
    <t>上水彩園村彩園購物中心地下G6號舖</t>
  </si>
  <si>
    <t>Lau Kam Tim (M)</t>
  </si>
  <si>
    <t>21194</t>
  </si>
  <si>
    <t xml:space="preserve">粉 嶺 中 心 </t>
  </si>
  <si>
    <t>2677 1206</t>
  </si>
  <si>
    <t>243-244, 1/F, Phase II, Fanling Centre, Fanling, NT</t>
  </si>
  <si>
    <t>新界粉嶺中心2期1樓243-244號</t>
  </si>
  <si>
    <t>Choy Yin Fun (F)</t>
  </si>
  <si>
    <t>21338</t>
  </si>
  <si>
    <t>花 都 廣 場</t>
  </si>
  <si>
    <t>2682 1458</t>
  </si>
  <si>
    <t>Shop No 132, Level 1 (Ground Floor), Flora Plaza, 88 Pak Wo Road, FSSTL 113, Fanling, NT</t>
  </si>
  <si>
    <t>粉嶺花都廣場地下132號舖</t>
  </si>
  <si>
    <t>Lai Ka Leung (M)</t>
  </si>
  <si>
    <t>21314</t>
  </si>
  <si>
    <t>帝 庭 軒</t>
  </si>
  <si>
    <t>3125 4105</t>
  </si>
  <si>
    <t>Shop No 35 on Level One, Regentville, Phase 1, 8 Wo Mun Street, Luen Wo Hui, Fanling, NT</t>
  </si>
  <si>
    <t>粉嶺帝庭軒第1期1樓35號舖</t>
  </si>
  <si>
    <t>Man Wai Yip (M)</t>
  </si>
  <si>
    <t>21071</t>
  </si>
  <si>
    <t xml:space="preserve">新 豐 </t>
  </si>
  <si>
    <t>2673 2127</t>
  </si>
  <si>
    <t>LG/F, 130-132 San Fung Avenue, Sheung Shui, NT</t>
  </si>
  <si>
    <t>上水新豐路130-132號地庫</t>
  </si>
  <si>
    <t xml:space="preserve">Cheng Chun Wai (M) </t>
  </si>
  <si>
    <t>21581</t>
  </si>
  <si>
    <t>新 豐 3</t>
  </si>
  <si>
    <t>2465 3083</t>
  </si>
  <si>
    <t>2465 3127</t>
  </si>
  <si>
    <t>Portion of Shop Space on G/F, 100 San Fung Avenue, Sheung Shui, N.T.</t>
  </si>
  <si>
    <t>新界上水新豐路100號地下</t>
  </si>
  <si>
    <t>Ng Tak Kwan (M)</t>
  </si>
  <si>
    <t>21451</t>
  </si>
  <si>
    <t>新 康 街</t>
  </si>
  <si>
    <t>2415 0792</t>
  </si>
  <si>
    <t>67 San Hong Street, Hang Lok Square, Sheung Shui, NT</t>
  </si>
  <si>
    <t>上水新康街67號行樂坊地下10至12號舖</t>
  </si>
  <si>
    <t>Chan Wing Hon (M)</t>
  </si>
  <si>
    <t>21187</t>
  </si>
  <si>
    <t xml:space="preserve">沙 頭 角 </t>
  </si>
  <si>
    <t>2674 4608</t>
  </si>
  <si>
    <t>Shop 1-4, G/F, Block 25-27, Sha Tau Kok Chuen, Sha Tau Kok, NT</t>
  </si>
  <si>
    <t>新界沙頭角村25-27座地下1-4號</t>
  </si>
  <si>
    <t>So Sau Ying (F)</t>
  </si>
  <si>
    <t>21303</t>
  </si>
  <si>
    <t>上 水 名 都</t>
  </si>
  <si>
    <t>2639 0174</t>
  </si>
  <si>
    <t>Shop Nos. 3, 15-16, 18, 20-21 &amp; Entrance Lobby, Level 1, Sheung Shui Town Centre, Sheung Shui, N.T.</t>
  </si>
  <si>
    <t>新界上水上水名都中心第一層3, 15至16, 18, 20至21號舖和入口大堂</t>
  </si>
  <si>
    <t>Lam Siu Fung (M)</t>
  </si>
  <si>
    <t>21171</t>
  </si>
  <si>
    <t xml:space="preserve">翠 麗 </t>
  </si>
  <si>
    <t>2679 3914</t>
  </si>
  <si>
    <t>Shop 25-29, G/F Commercial Complex, Tsui Lai Gardens, San Fung Rod, Sheung Shui, NT</t>
  </si>
  <si>
    <t>上水新豐路翠麗花園商場25-29室</t>
  </si>
  <si>
    <t>Cheung Chi Keung (M)</t>
  </si>
  <si>
    <t>21545</t>
  </si>
  <si>
    <t>海 聯 廣 場</t>
  </si>
  <si>
    <t>2601 2528</t>
  </si>
  <si>
    <t>Shops No. 1, 2C &amp; 2D (Portion), G/F, Union Plaza, 9 Wo Muk Road, Luen Wo Hui, Fanling, N.T.</t>
  </si>
  <si>
    <t>新界粉嶺聯和墟和睦路9號海聯廣場地下1, 2C及2D號舖</t>
  </si>
  <si>
    <t xml:space="preserve">Lam Ho Ming (M) </t>
  </si>
  <si>
    <t>21446</t>
  </si>
  <si>
    <t>祥 發</t>
  </si>
  <si>
    <t>D17</t>
  </si>
  <si>
    <t>2944 0270</t>
  </si>
  <si>
    <t>Nos 14 Cheung Fat Building, Yu King Square, Yuen Long, NT</t>
  </si>
  <si>
    <t>新界元朗裕景坊祥發大厦地下14號</t>
  </si>
  <si>
    <t xml:space="preserve">Yuen Long/ Tin Shui Wai </t>
  </si>
  <si>
    <t>Yuen Wai Tung (M)</t>
  </si>
  <si>
    <t>21398</t>
  </si>
  <si>
    <t xml:space="preserve">萬 金 </t>
  </si>
  <si>
    <t>2479 6723</t>
  </si>
  <si>
    <t>Shop Nos. 3, 5, 6-7, 8-9, 10-11, 12-13, 15 &amp; 17-18 and a Corridor, Ground Floor, Golden Plaza, 28 Shui Che Kwun Street, Yuen Long, NT</t>
  </si>
  <si>
    <t>新界元朗水車館街28號萬金中心地下3, 5, 6-7, 8-9, 10-11, 12-13, 15 &amp; 17-18號舖</t>
  </si>
  <si>
    <t>Hon Wai Ming (M)</t>
  </si>
  <si>
    <t>21137</t>
  </si>
  <si>
    <t xml:space="preserve">合 益 </t>
  </si>
  <si>
    <t>2476 1853</t>
  </si>
  <si>
    <t>G/F (portion), Hop Yick Centre, 31-47 Hop Yick Road, Yuen Long, NT</t>
  </si>
  <si>
    <t>元朗合益道31-47號合益中心</t>
  </si>
  <si>
    <t>Cheung Man Chun  (M)</t>
  </si>
  <si>
    <t>21232</t>
  </si>
  <si>
    <t xml:space="preserve">錦 田 </t>
  </si>
  <si>
    <t>2470 0673</t>
  </si>
  <si>
    <t>Portion of G/F, Kam Tin Theatre Building, Kam Tin Road, Lot 1684 in DD 109, Kam Tin, NT</t>
  </si>
  <si>
    <t>元朗錦田錦田戲院大廈地下</t>
  </si>
  <si>
    <t>Ng Ka Kok (M)</t>
  </si>
  <si>
    <t>21033</t>
  </si>
  <si>
    <r>
      <t>嘉</t>
    </r>
    <r>
      <rPr>
        <sz val="12"/>
        <color theme="1"/>
        <rFont val="Calibri"/>
        <family val="2"/>
        <charset val="136"/>
        <scheme val="minor"/>
      </rPr>
      <t xml:space="preserve"> 誠 </t>
    </r>
  </si>
  <si>
    <t>2474 3965</t>
  </si>
  <si>
    <t>08:00-24:00</t>
  </si>
  <si>
    <t>YLTL 274, Kar Shing Building, Kau Yuk Road, Yuen Long, NT</t>
  </si>
  <si>
    <t>元朗元朗市274地段教育路嘉誠大廈地下</t>
  </si>
  <si>
    <t>Hui Ka Yu (M)</t>
  </si>
  <si>
    <t>21567</t>
  </si>
  <si>
    <t>冠 煌 樓</t>
    <phoneticPr fontId="2" type="noConversion"/>
  </si>
  <si>
    <t>Koon Wong Mansion</t>
    <phoneticPr fontId="2" type="noConversion"/>
  </si>
  <si>
    <t>2157 0812</t>
    <phoneticPr fontId="2" type="noConversion"/>
  </si>
  <si>
    <t>09:30-21:00</t>
  </si>
  <si>
    <t>Shop D, Shop  I  and Portion of Shop J on  the Ground Floor of Koon Wong Mansion, Nos. 2/18 Yuen Long On Ning Road, Yuen Long, New Territories</t>
    <phoneticPr fontId="2" type="noConversion"/>
  </si>
  <si>
    <t>新界元朗安寧路2/18號冠煌樓地下D,I及部份J號舖</t>
    <phoneticPr fontId="2" type="noConversion"/>
  </si>
  <si>
    <t>Leung Ping (F)</t>
  </si>
  <si>
    <t>21290</t>
  </si>
  <si>
    <t>光 華</t>
  </si>
  <si>
    <t>2442 1297</t>
  </si>
  <si>
    <t>1/F Kwong Wah Centre, 38 Fau Tsoi Street, Yuen Long, NT</t>
  </si>
  <si>
    <t>元朗阜財街 38 號光華中心1樓</t>
  </si>
  <si>
    <t>Chan Po Ping (F)</t>
  </si>
  <si>
    <t>21427</t>
  </si>
  <si>
    <t>落 馬 州</t>
  </si>
  <si>
    <t>3404 6532</t>
  </si>
  <si>
    <t>Shop No. LMC 132 Level 1 of Departure Concourse Paid Area, Lok Ma Chau Station, NT</t>
  </si>
  <si>
    <t>新界落馬州鐵路站1樓離境大堂132號舖</t>
  </si>
  <si>
    <t>Yeung Man Chau (M)</t>
  </si>
  <si>
    <t>21433</t>
  </si>
  <si>
    <t>落 馬 州 2</t>
  </si>
  <si>
    <t>Lok Ma Chau 2</t>
  </si>
  <si>
    <t>09:30-21:30</t>
    <phoneticPr fontId="2" type="noConversion"/>
  </si>
  <si>
    <t>Shop No. LMC 133 Level 1 of Departure Concourse Paid Area, Lok Ma Chau Station, NT</t>
  </si>
  <si>
    <t>新界落馬州鐵路站1樓離境大堂133號舖</t>
  </si>
  <si>
    <t>21513</t>
  </si>
  <si>
    <t>落 馬 州 3</t>
  </si>
  <si>
    <t>2981 1498</t>
  </si>
  <si>
    <t>12:00-20:00</t>
  </si>
  <si>
    <t>Shop LMC 102 - 105 &amp; 105, 1/F Departure Level, MTR Lok Ma Chau Station, Lok Ma Chau, NT</t>
  </si>
  <si>
    <t>新界落馬州鐵路站1樓離境大堂102-105號舖</t>
  </si>
  <si>
    <t>21564</t>
  </si>
  <si>
    <t>尚 悅 方</t>
    <phoneticPr fontId="2" type="noConversion"/>
  </si>
  <si>
    <t>Park Reach</t>
    <phoneticPr fontId="2" type="noConversion"/>
  </si>
  <si>
    <t>2436 9278</t>
    <phoneticPr fontId="2" type="noConversion"/>
  </si>
  <si>
    <t>Shops Nos. 1, 2 and 3 on Ground Floor, Park Reach, 33 Shap Pat Heung Road, Yuen Long, N.T.</t>
    <phoneticPr fontId="2" type="noConversion"/>
  </si>
  <si>
    <r>
      <rPr>
        <sz val="12"/>
        <rFont val="細明體"/>
        <family val="3"/>
        <charset val="136"/>
      </rPr>
      <t>新界元朗十八鄉路</t>
    </r>
    <r>
      <rPr>
        <sz val="12"/>
        <color theme="1"/>
        <rFont val="Calibri"/>
        <family val="2"/>
        <charset val="136"/>
        <scheme val="minor"/>
      </rPr>
      <t>33</t>
    </r>
    <r>
      <rPr>
        <sz val="12"/>
        <rFont val="細明體"/>
        <family val="3"/>
        <charset val="136"/>
      </rPr>
      <t>號尚悅方地下</t>
    </r>
    <r>
      <rPr>
        <sz val="12"/>
        <color theme="1"/>
        <rFont val="Calibri"/>
        <family val="2"/>
        <charset val="136"/>
        <scheme val="minor"/>
      </rPr>
      <t xml:space="preserve">1, 2 </t>
    </r>
    <r>
      <rPr>
        <sz val="12"/>
        <rFont val="細明體"/>
        <family val="3"/>
        <charset val="136"/>
      </rPr>
      <t>及</t>
    </r>
    <r>
      <rPr>
        <sz val="12"/>
        <color theme="1"/>
        <rFont val="Calibri"/>
        <family val="2"/>
        <charset val="136"/>
        <scheme val="minor"/>
      </rPr>
      <t>3</t>
    </r>
    <r>
      <rPr>
        <sz val="12"/>
        <rFont val="細明體"/>
        <family val="3"/>
        <charset val="136"/>
      </rPr>
      <t>號舖</t>
    </r>
  </si>
  <si>
    <t>Ma Man Fung (F)</t>
  </si>
  <si>
    <t>21541</t>
  </si>
  <si>
    <t>世 宙</t>
  </si>
  <si>
    <t>Yuccie Square</t>
    <phoneticPr fontId="2" type="noConversion"/>
  </si>
  <si>
    <t>2674 3798</t>
    <phoneticPr fontId="2" type="noConversion"/>
  </si>
  <si>
    <t>Shop 36 on the Ground Floor of Yuccie Square, No. 38 Yuen Long On Ning Road, Yuen Long, NT</t>
  </si>
  <si>
    <t>新界元朗安寧路38號世宙地下36號</t>
  </si>
  <si>
    <t>Lau Siu Wa (F)</t>
  </si>
  <si>
    <t>21428</t>
  </si>
  <si>
    <t>雅 珊 園</t>
  </si>
  <si>
    <t>D18</t>
  </si>
  <si>
    <t>2576 5218</t>
  </si>
  <si>
    <t>09:00-21:30</t>
    <phoneticPr fontId="2" type="noConversion"/>
  </si>
  <si>
    <t>Portion of 1/ F, Aster Court 8 Hung Shui Kiu, Yuen Long, NT</t>
  </si>
  <si>
    <t>新界元朗洪水桥雅珊園商塲1樓</t>
  </si>
  <si>
    <t>Lam Wai Ling (F)</t>
  </si>
  <si>
    <t>21309</t>
  </si>
  <si>
    <t>翠 湖 居</t>
  </si>
  <si>
    <t>2446 9116</t>
  </si>
  <si>
    <t>Shop No. 1-4, G/F Commercial Complex, Chestwood Court, Kingswood Villas Phase 3, No. 8 Tin Shui Rd, Tin Shui Wai, Yuen Long, NT</t>
  </si>
  <si>
    <t>元朗天水圍天瑞路8號翠湖居地下1-4號</t>
  </si>
  <si>
    <t>Fong Wan Yan (M)</t>
  </si>
  <si>
    <t>21506</t>
  </si>
  <si>
    <t>朗 屏 2</t>
  </si>
  <si>
    <t>3580 7356</t>
  </si>
  <si>
    <t>Shop No. L203, Second Floor Long Ping Shopping Centre, Long Ping Estate, Yuen Long, NT</t>
  </si>
  <si>
    <t>元朗朗屏邨商場2樓203舖</t>
  </si>
  <si>
    <t>Chan Yin Lam (M)</t>
  </si>
  <si>
    <t>21168</t>
  </si>
  <si>
    <t xml:space="preserve">屏 薈 </t>
  </si>
  <si>
    <t>2476 2470</t>
  </si>
  <si>
    <t>Shop 31, G/F, Ping Wui Centre, Ping Wui Street, Yuen Long, NT</t>
  </si>
  <si>
    <t>新界元朗屏薈中心地下31室</t>
  </si>
  <si>
    <t>Wong Chi Keung (M)</t>
  </si>
  <si>
    <t>21554</t>
  </si>
  <si>
    <t>屏 欣</t>
    <phoneticPr fontId="2" type="noConversion"/>
  </si>
  <si>
    <t>Ping Yan</t>
    <phoneticPr fontId="2" type="noConversion"/>
  </si>
  <si>
    <t>2613 1710</t>
    <phoneticPr fontId="2" type="noConversion"/>
  </si>
  <si>
    <t>Shop No. 2 G/F Ping Yan Shopping Centre, Ping Yan Court, Tin Shui Wai, N.T.</t>
    <phoneticPr fontId="2" type="noConversion"/>
  </si>
  <si>
    <t>新界屏山屏廈路65號屏欣苑商場地下2號舖</t>
    <phoneticPr fontId="2" type="noConversion"/>
  </si>
  <si>
    <t>Tin Shui Wai</t>
  </si>
  <si>
    <t>Chan Chak Ming (M)</t>
  </si>
  <si>
    <t>21482</t>
  </si>
  <si>
    <t>寶 城</t>
  </si>
  <si>
    <t>2868 9783</t>
  </si>
  <si>
    <t>Shop P09-P10, G/F, Po Shing Building, 88 - 102 Kau Yuk Road, Yuen Long, NT</t>
  </si>
  <si>
    <t>元朗教育路88-102號寶城大廈地下9-10號舖</t>
  </si>
  <si>
    <t>Ngai Chung Keung (M)</t>
  </si>
  <si>
    <t>21322</t>
  </si>
  <si>
    <t>天 澤</t>
  </si>
  <si>
    <t>2486 3501</t>
  </si>
  <si>
    <t>Shop 204, 2/F Tin Chak Shopping Centre, Tin Shui Wai, NT</t>
  </si>
  <si>
    <t>天水圍天澤商場2樓204號舖</t>
  </si>
  <si>
    <t xml:space="preserve">Cheung Tak Lung (M) </t>
  </si>
  <si>
    <t>21389</t>
  </si>
  <si>
    <t>天 晴</t>
  </si>
  <si>
    <t>2351 8267</t>
  </si>
  <si>
    <t>Shop No.6, Ground Floor, Tin Ching Shopping Centre, Tin Ching Estate, NT</t>
  </si>
  <si>
    <r>
      <rPr>
        <sz val="12"/>
        <rFont val="微軟正黑體"/>
        <family val="2"/>
        <charset val="136"/>
      </rPr>
      <t>新界天水圍天晴邨天晴商場地下</t>
    </r>
    <r>
      <rPr>
        <sz val="12"/>
        <color theme="1"/>
        <rFont val="Calibri"/>
        <family val="2"/>
        <charset val="136"/>
        <scheme val="minor"/>
      </rPr>
      <t>6</t>
    </r>
    <r>
      <rPr>
        <sz val="12"/>
        <rFont val="微軟正黑體"/>
        <family val="2"/>
        <charset val="136"/>
      </rPr>
      <t>號舖</t>
    </r>
  </si>
  <si>
    <t>Fung Kai Ming (M)</t>
  </si>
  <si>
    <t>21522</t>
  </si>
  <si>
    <t>天 慈 2</t>
  </si>
  <si>
    <t>2873 3177</t>
  </si>
  <si>
    <t>Shop No. 101 &amp; 102, First Floor, Tin Tsz Shopping Centre, Tin Tsz Estate, Tin Shui Wai, NT</t>
  </si>
  <si>
    <t>元朗天水圍天慈村天慈商場一樓101及102號舖</t>
  </si>
  <si>
    <t>Fung Chi Hung (M)</t>
  </si>
  <si>
    <t>21166</t>
  </si>
  <si>
    <t xml:space="preserve">翠 珊 閣 </t>
  </si>
  <si>
    <t>2479 0867</t>
  </si>
  <si>
    <t>Shop 2-3, G/F Treasure Court, Lot No. 4212 &amp; 4213, In DD124, Hung Shui Kiu, NT</t>
  </si>
  <si>
    <t>元朗洪水橋翠珊園124地段2-3號地下</t>
  </si>
  <si>
    <t>Kwok Chi Ming (M)</t>
  </si>
  <si>
    <t>21113</t>
  </si>
  <si>
    <t xml:space="preserve">堅 道 </t>
  </si>
  <si>
    <t>D19</t>
  </si>
  <si>
    <t>2549 3618</t>
  </si>
  <si>
    <t>Shop A, G/F, 99 Caine Road, Hong Kong</t>
  </si>
  <si>
    <t>香港堅道99號地下A號舖</t>
  </si>
  <si>
    <t>Chong Man Hei (M)</t>
  </si>
  <si>
    <t>21083</t>
  </si>
  <si>
    <t xml:space="preserve">中 環 </t>
  </si>
  <si>
    <t>2529 1357</t>
  </si>
  <si>
    <t xml:space="preserve">The Basement, Shop 84-90, Queen's Road Central, Hong Kong </t>
  </si>
  <si>
    <t>香港皇后大道中84-90號華光勵精中心地庫</t>
  </si>
  <si>
    <t>Luk Cho Chak, Joe (M)</t>
  </si>
  <si>
    <t>21323</t>
  </si>
  <si>
    <t>中 央 大 廈</t>
  </si>
  <si>
    <t>2850 8349</t>
  </si>
  <si>
    <t>Shop A, G/F, Central House, Nos. 270 - 276 Queen's Road Central, Hong Kong</t>
  </si>
  <si>
    <t>香港皇后大道中270-276號中央大廈地下A 號舖</t>
  </si>
  <si>
    <t>Kwok Chu Sing (M)</t>
  </si>
  <si>
    <t>21429</t>
  </si>
  <si>
    <t>縉 城 峰</t>
  </si>
  <si>
    <t>2915 7197</t>
  </si>
  <si>
    <t>Shop 8,2/F, Island Crest, 8 First Street, Sai Ying Pun, Hong Kong</t>
  </si>
  <si>
    <t>西營盤第一街8號縉城峰2樓8號舖</t>
  </si>
  <si>
    <t>Wun Kwan Shing, Kenneth (M)</t>
  </si>
  <si>
    <t>21495</t>
  </si>
  <si>
    <t>怡 和 大 廈</t>
  </si>
  <si>
    <t>3579 4564</t>
  </si>
  <si>
    <t>08:00-21:00 (Mon - Fri), 08:00-20:00 (Sat, Sun &amp; PH).</t>
  </si>
  <si>
    <t>Suites 101-109 &amp; 120, 1/F , Jardine House, 1 Connaught Place, Central , H.K.</t>
  </si>
  <si>
    <t>香港中環康樂廣場一號怡和大廈一樓101-109及 120號舖</t>
  </si>
  <si>
    <t>Lau Kam Keung, Ken (M)</t>
  </si>
  <si>
    <t>21226</t>
  </si>
  <si>
    <t xml:space="preserve">梅 道 </t>
  </si>
  <si>
    <t>2530 9876</t>
  </si>
  <si>
    <t>08:00-20:00</t>
  </si>
  <si>
    <t>UG/F, Clovelly Court, 12 May Road, Peak, Hong Kong</t>
  </si>
  <si>
    <t>香港山頂梅道12號嘉富麗園地庫</t>
  </si>
  <si>
    <t>Choi Wing Shing (M)</t>
  </si>
  <si>
    <t>21395</t>
  </si>
  <si>
    <t>盈 置 大 廈</t>
  </si>
  <si>
    <t>3104 0652</t>
  </si>
  <si>
    <t>08:00-22:00 (Mon-Sat) / 09:00-22:00 (Sun and PH)</t>
  </si>
  <si>
    <t>LG/F., Nexxus Building,  41 Connaught Rd C, HK</t>
  </si>
  <si>
    <t>中環干諾道中41號盈置大廈地庫</t>
  </si>
  <si>
    <t>Ng Kar Yue, Janus - (M)</t>
  </si>
  <si>
    <t>21273</t>
  </si>
  <si>
    <t>利 華 - 太 子 大 廈</t>
  </si>
  <si>
    <t>2905 1122</t>
  </si>
  <si>
    <t>2877 1428</t>
  </si>
  <si>
    <t>08:00-21:00 (Mon-Fri)  08:30-20:00 (Sat, Sun &amp;PH)</t>
  </si>
  <si>
    <t>Shops 201-205,232A, B&amp;C and 250,  2/F Prince's Building, 10 Chater Road, Hong Kong</t>
  </si>
  <si>
    <t>香港遮打道10號太子大廈2樓 201-205,232A, B&amp;C and 250 號鋪</t>
  </si>
  <si>
    <t>Lam Ching Tai, Alex (M)</t>
  </si>
  <si>
    <t>21148</t>
  </si>
  <si>
    <t xml:space="preserve">山 頂 </t>
  </si>
  <si>
    <t>2849 7307</t>
  </si>
  <si>
    <t>香港山頂道100及104號</t>
  </si>
  <si>
    <t>So Kwok Keung (M)</t>
  </si>
  <si>
    <t>21162</t>
  </si>
  <si>
    <t xml:space="preserve">白 建 時 </t>
  </si>
  <si>
    <t>2577 0185</t>
  </si>
  <si>
    <t>2890 5915</t>
  </si>
  <si>
    <t>1/F, 5 Perkins Road, Jardine's Lookout, Hong Kong</t>
  </si>
  <si>
    <t>香港渣甸山白建時道5號1樓</t>
  </si>
  <si>
    <t>Wong Yu Ki, Ken (M)</t>
  </si>
  <si>
    <t>21228</t>
  </si>
  <si>
    <t xml:space="preserve">西 摩 道 </t>
  </si>
  <si>
    <t>2517 1036</t>
  </si>
  <si>
    <t>LG/F &amp; G/F, 1 Seymour Terrace, Mid-levels, Hong Kong</t>
  </si>
  <si>
    <t>香港半山西摩台1號地下及地庫</t>
  </si>
  <si>
    <t>Tang Wai Tong (M)</t>
  </si>
  <si>
    <t>21219</t>
  </si>
  <si>
    <t xml:space="preserve">域 多 利 道 </t>
  </si>
  <si>
    <t>2817 2502</t>
  </si>
  <si>
    <t>Shop 3-7, Block 2, Centenary Mansion, 1 Victoria Road, Kennedy Town, Hong Kong</t>
  </si>
  <si>
    <t>香港堅尼地城域多利道1號百年大廈2座3-7號</t>
  </si>
  <si>
    <t>Wong Ming Yeung, Webber- (M)</t>
  </si>
  <si>
    <t>21015</t>
  </si>
  <si>
    <t>和 福 道</t>
  </si>
  <si>
    <t>2849 7576</t>
  </si>
  <si>
    <t>09:30-19:00</t>
  </si>
  <si>
    <t>1/F, 2-4 Watford Road, The Peak, Hong Kong</t>
  </si>
  <si>
    <t>香港山頂和福道2-4號1樓</t>
  </si>
  <si>
    <t>Yip Chi Hang, Jimmy - ASM (M)</t>
  </si>
  <si>
    <t>21585</t>
  </si>
  <si>
    <t>京華中心</t>
  </si>
  <si>
    <t>D20</t>
  </si>
  <si>
    <t>2885 1027</t>
  </si>
  <si>
    <t xml:space="preserve">dkmym </t>
  </si>
  <si>
    <t xml:space="preserve">G/F Entrance plus Basement, Capitol Centre, Nos. 5-19 Jardine’s Bazaar, Causeway Bay, Hong Kong </t>
  </si>
  <si>
    <t>香港銅鑼灣渣甸街5-19號京華中心地庫連地下入口</t>
  </si>
  <si>
    <t>Chung Chun Fai, King (M)</t>
  </si>
  <si>
    <t>21019</t>
  </si>
  <si>
    <t xml:space="preserve">舂 磡 角 </t>
  </si>
  <si>
    <t>2813 8919</t>
  </si>
  <si>
    <t>G/F, 39 Chung Hom Kok Road, Chung Hom Kok, Hong Kong</t>
  </si>
  <si>
    <t>香港舂磡角道39號地下</t>
  </si>
  <si>
    <t>Chan Wing Wo (M)</t>
  </si>
  <si>
    <t>21017</t>
  </si>
  <si>
    <t xml:space="preserve">雲 景 道 </t>
  </si>
  <si>
    <t>2571 3656</t>
  </si>
  <si>
    <t>1/F, 33 Cloudview Road, Hong Kong</t>
  </si>
  <si>
    <t>香港雲景道33號一樓</t>
  </si>
  <si>
    <t>Ku Sui Leung, Ben (M)</t>
  </si>
  <si>
    <t>21372</t>
  </si>
  <si>
    <t>莊 士 敦 道</t>
  </si>
  <si>
    <t>2110 4454</t>
  </si>
  <si>
    <t>Basement &amp; G/F Portion, Everwin Mansion, No. 18 Johnston Road, Wanchai, Hong Kong</t>
  </si>
  <si>
    <t>香港莊士敦道18號嘉寧大廈</t>
  </si>
  <si>
    <t>Hung Suet Wah (F)</t>
  </si>
  <si>
    <t>21120</t>
  </si>
  <si>
    <t xml:space="preserve">康 怡 </t>
  </si>
  <si>
    <t>2885 0337</t>
  </si>
  <si>
    <t>Shop 1, G/F, 18 Hong Shing Street, Kornhill, Hong Kong</t>
  </si>
  <si>
    <t>香港則魚涌康怡花園第1期1室</t>
  </si>
  <si>
    <t>Kwok Yip Shing (M)</t>
  </si>
  <si>
    <t>21253</t>
  </si>
  <si>
    <t xml:space="preserve">紅 山 半 島 </t>
  </si>
  <si>
    <t>2813 1783</t>
  </si>
  <si>
    <t>Shop G25, G/F Red Hill Plaza, Tai Tam, Hong Kong</t>
  </si>
  <si>
    <t>香港大譚紅山道3號紅山半島地下G25號舖</t>
  </si>
  <si>
    <t>Leung Yiu Fai, Sam (M)</t>
  </si>
  <si>
    <t>21146</t>
  </si>
  <si>
    <t xml:space="preserve">淺 水 灣 </t>
  </si>
  <si>
    <t>2812 0340 / 2812 1563</t>
  </si>
  <si>
    <t>2592 7087</t>
  </si>
  <si>
    <t>Shop G128, The Repulse Bay Shopping Arcade, Repulse Bay Raod, Hong Kong</t>
  </si>
  <si>
    <t>香港淺水灣淺水灣購物中心128G</t>
  </si>
  <si>
    <t>Yeung Man Chung, Richard (M)</t>
  </si>
  <si>
    <t>21283</t>
  </si>
  <si>
    <t>美 景 臺</t>
  </si>
  <si>
    <t>2819 3427</t>
  </si>
  <si>
    <t>08:30-20:00</t>
  </si>
  <si>
    <t>G/F, 18-20 Scenic Villas, Victoria Road, Hong Kong</t>
  </si>
  <si>
    <t>香港域多利道18-20號 美景臺地下</t>
  </si>
  <si>
    <t>Kwan Sze Hung, Vincent (M)</t>
  </si>
  <si>
    <t>21532</t>
  </si>
  <si>
    <t>赤 柱 廣 場</t>
  </si>
  <si>
    <t>2539 0455</t>
  </si>
  <si>
    <t>2539 0469</t>
  </si>
  <si>
    <t>Shop No.203, Second Floor, Stanley Plaza, Ma Hang Estate, 23 and 33 Carmel Road, Stanley, Hong Kong</t>
  </si>
  <si>
    <t>香港赤柱佳美道23及33號馬坑村赤柱廣場2樓203號鋪</t>
  </si>
  <si>
    <t>Kwok Wing Ho , Patrick (M)</t>
  </si>
  <si>
    <t>21130</t>
  </si>
  <si>
    <t xml:space="preserve">天 后 </t>
  </si>
  <si>
    <t>2807 1456</t>
  </si>
  <si>
    <t>Shop A, G/F, Magnolia Mansion, 4 Tin Hau Temple Road, Hong Kong</t>
  </si>
  <si>
    <t>香港天后廟道4號地下A室</t>
  </si>
  <si>
    <t>Lui Hom Kit, Alex (M)</t>
  </si>
  <si>
    <t>21415</t>
  </si>
  <si>
    <t>藍 天 海 岸</t>
  </si>
  <si>
    <t>D21</t>
  </si>
  <si>
    <t>2640 4832</t>
  </si>
  <si>
    <t>Shop 12, G/F, Commercial Complex of Coastal Skyline, 12 Tung Chung Waterfront Rd, Tung Chung.</t>
  </si>
  <si>
    <t>東涌海濱路12號藍天海岸商場地下12號舖</t>
  </si>
  <si>
    <t>Seto Pui Wa , Hugo (M)</t>
  </si>
  <si>
    <t>21412</t>
  </si>
  <si>
    <t>愉 景 灣</t>
  </si>
  <si>
    <t>2947 9092</t>
  </si>
  <si>
    <t>2677 2173</t>
  </si>
  <si>
    <t>Shop No. G11, G/F Block 6, Discovery Bay North Development, Discovery Bay, Lantau Island</t>
  </si>
  <si>
    <t>愉景灣海澄湖畔路 92號地下G11號舖</t>
  </si>
  <si>
    <t>Lantau Island</t>
  </si>
  <si>
    <t>Chan Wai Chung, Alex (M)</t>
  </si>
  <si>
    <t>21264</t>
  </si>
  <si>
    <t>富 東</t>
  </si>
  <si>
    <t>2109 1063</t>
  </si>
  <si>
    <t>Shop 107, 1/F, Fu Tung Plaza, Fu Tung Estate, Tung Chung, Lantau Island</t>
  </si>
  <si>
    <t>大嶼山東涌富東村富東廣場1樓107號</t>
  </si>
  <si>
    <t>Yeung Kwok Chuen (M)</t>
  </si>
  <si>
    <t>21203</t>
  </si>
  <si>
    <t xml:space="preserve">黃 金 海 岸 </t>
  </si>
  <si>
    <t>2430 7022</t>
  </si>
  <si>
    <t>2631 3478</t>
  </si>
  <si>
    <t>Shop No. 20-23 &amp; R07, First Floor,  Gold Coast Piazza, 1 Castle Peak Road , Tuen Mun</t>
  </si>
  <si>
    <t>屯門青山公路1號黃金海岸商場1樓 20-23及R7號舖</t>
  </si>
  <si>
    <t>Law Fong Yee, Connie (F)</t>
  </si>
  <si>
    <t>21531</t>
  </si>
  <si>
    <t>何 文 田 廣 場</t>
  </si>
  <si>
    <t>3580 7087</t>
  </si>
  <si>
    <t>Shop No. 305, 3/F, Homantin Plaza, 80 Fat Kwong Street, Ho Man Tin, Kowloon</t>
  </si>
  <si>
    <t>九龍何文田佛光街80號何文田廣場3樓305號鋪</t>
  </si>
  <si>
    <t>Homantin / Kowloon</t>
  </si>
  <si>
    <t>Law Pui Lun, Alam (M)</t>
  </si>
  <si>
    <t>21004</t>
  </si>
  <si>
    <t xml:space="preserve">牛 津 道 </t>
  </si>
  <si>
    <t>2338 3851</t>
  </si>
  <si>
    <t>3 Oxford Road, Kowloon Tong, Kowloon</t>
  </si>
  <si>
    <t>九龍九龍塘牛津道3號</t>
  </si>
  <si>
    <t>Sung Ka Wai, Ray (M)</t>
  </si>
  <si>
    <t>21500</t>
  </si>
  <si>
    <t>溱 柏</t>
  </si>
  <si>
    <t>2565 6629</t>
  </si>
  <si>
    <t>Shop E, G/F, Commercial Area, Park Signature, No. 68 Kung Um Road, Yuen Long, N. T.</t>
  </si>
  <si>
    <t>新界元朗公庵路68號溱柏地下E鋪</t>
  </si>
  <si>
    <t>Li Man Tik (M)</t>
  </si>
  <si>
    <t>21491</t>
  </si>
  <si>
    <t>爾 巒</t>
  </si>
  <si>
    <t>2537 9428</t>
  </si>
  <si>
    <t>Shop 2, Basement, RIVA Shopping Arcade, 1 Ying Ho Road, Yuen Long, New Territories</t>
  </si>
  <si>
    <t>元朗映河路1號爾巒商場地下 2號舖</t>
  </si>
  <si>
    <t>Ho Sze Yin (M)</t>
  </si>
  <si>
    <t>21380</t>
  </si>
  <si>
    <t>德 福 廣 場</t>
  </si>
  <si>
    <t>2117 4146</t>
  </si>
  <si>
    <t>2117 4134</t>
  </si>
  <si>
    <t>07:00-22:30</t>
  </si>
  <si>
    <t>Shop P.27.Podium, Telford Plaza,Kowloon Bay</t>
  </si>
  <si>
    <t>九龍九龍灣偉業街33號德福廣場一期平台P27號舖</t>
  </si>
  <si>
    <t>Kowloon Bay</t>
  </si>
  <si>
    <t>Ng Lee Chung , Carl (M)</t>
  </si>
  <si>
    <t>21517</t>
  </si>
  <si>
    <t>電 訊 一 代 廣 場</t>
  </si>
  <si>
    <t>2792 7868</t>
  </si>
  <si>
    <t>08:00-22:00 (Mon-Fri)  
09:00-21:00 (Sat, Sun &amp;PH)</t>
  </si>
  <si>
    <t xml:space="preserve">Shop 2, G/F, T G Place, No. 10 Shing Yip Street, Kwun Tong, Kowloon, Hong Kong </t>
  </si>
  <si>
    <t>九龍觀塘成業街10 號電訊一代廣場地下2 號鋪</t>
  </si>
  <si>
    <t>Fong Chi Ho (M)</t>
  </si>
  <si>
    <t>21514</t>
  </si>
  <si>
    <t>昇 薈</t>
  </si>
  <si>
    <t>2609 1080</t>
  </si>
  <si>
    <t>Shop 11, Level 1, The Visionary, 1 Ying Hong Street, Tung Chung, Lantau Island, New Territories</t>
  </si>
  <si>
    <t>東涌迎康街1號昇薈商場1樓11號鋪</t>
  </si>
  <si>
    <t>Wong Chun Yee -ASM (M)</t>
  </si>
  <si>
    <t>21221</t>
  </si>
  <si>
    <t>又 一 村</t>
  </si>
  <si>
    <t>2393 8216</t>
  </si>
  <si>
    <t>G/F Yau Yat House, Yau Yat Chuen, Kowloon</t>
  </si>
  <si>
    <t>九龍又一村又一樓雀橋街地下4 &amp; 6號</t>
  </si>
  <si>
    <t>Hui Ka Pong (M)</t>
  </si>
  <si>
    <t>21476</t>
  </si>
  <si>
    <t>迎 海</t>
  </si>
  <si>
    <t>Double Cove</t>
    <phoneticPr fontId="2" type="noConversion"/>
  </si>
  <si>
    <t>D22</t>
  </si>
  <si>
    <t>3401 9377</t>
  </si>
  <si>
    <t>Shop No.1, G/F, Double Cove Place, No.8 Wu Kai Sha Road, Ma On Road, N.T.</t>
  </si>
  <si>
    <t>新界馬鞍山烏溪沙路8號迎海薈地下1 號舖</t>
  </si>
  <si>
    <t>Wan Chi Hang - (M)</t>
  </si>
  <si>
    <t>21420</t>
  </si>
  <si>
    <t>瑞 峰 花 園</t>
  </si>
  <si>
    <t>2601 9881</t>
  </si>
  <si>
    <t>Shop No. 13, 15-19 (Portion) G/F of Podium B, Julimount Gdn, Nos. 1-5 Hin Tai St, Shatin, N.T.</t>
  </si>
  <si>
    <t>新界沙田大圍瑞峰花園旭達商場13,15-19號舖</t>
  </si>
  <si>
    <t>Chan Shiu Chung (M)</t>
  </si>
  <si>
    <t>21454</t>
  </si>
  <si>
    <t>現 崇 山</t>
  </si>
  <si>
    <t>2451 8930</t>
  </si>
  <si>
    <t>All that Unit 2 on Second Floor of Lions Rise Mall, Lions Rise, No. 8 Muk Lun Street, Wong Tai Sin, Kowloon</t>
  </si>
  <si>
    <t xml:space="preserve">九龍黄大仙睦鄰街八號現崇山商場二樓二號鋪 </t>
  </si>
  <si>
    <t>Kowloon / Wong Tai Sin</t>
  </si>
  <si>
    <t>Lam Shuk Hing, Suki (F)</t>
  </si>
  <si>
    <t>21308</t>
  </si>
  <si>
    <t>匡 湖 居</t>
  </si>
  <si>
    <t>2243 0731</t>
  </si>
  <si>
    <t>Shop A1-A10, G/F, Marina Cove Shopping Centre, 380 Hiram's Highway, Ho Chung, Sai Kung, NT</t>
  </si>
  <si>
    <t>西貢蠔涌地段西貢公路380號匡湖居購物中心 A1至A10號</t>
  </si>
  <si>
    <t>Chan Chi Wai , Samuel (M)</t>
  </si>
  <si>
    <t>21081</t>
  </si>
  <si>
    <t xml:space="preserve">八 號 花 園 </t>
  </si>
  <si>
    <t>2664 3205</t>
  </si>
  <si>
    <t xml:space="preserve">Shop Nos. 9 and 10 on Ground Floor, Eightland Gardens, 
No. 2 On Chee Road, Tai Po, New Territories </t>
  </si>
  <si>
    <t>大埔安慈路2號八號花園地下9-10號鋪</t>
  </si>
  <si>
    <t>Tsui Ki Lun, Kady (M)</t>
  </si>
  <si>
    <t>21507</t>
  </si>
  <si>
    <t>白 石 角</t>
  </si>
  <si>
    <t>2252 3262</t>
  </si>
  <si>
    <t>Shop No. 16, LG/F, Mayfair Lane, 21 Fo Chun Road, Tai Po, New Territories</t>
  </si>
  <si>
    <t>新界大埔科進路21號逸瓏坊地下低層16號鋪</t>
  </si>
  <si>
    <t>Tai Po / New Territories</t>
  </si>
  <si>
    <t>Luk Ka Ki (M)</t>
  </si>
  <si>
    <t>21350</t>
  </si>
  <si>
    <t>將 軍 澳 中 心</t>
  </si>
  <si>
    <t>2244 6501</t>
  </si>
  <si>
    <t>2244 6769</t>
  </si>
  <si>
    <t>Shop No. B10A on Basement 1 Floor of the Commercial Accommodation of Park Central, 9 Tong Tak Street, Tseung Kwan O, Sai Kung, New Territories</t>
  </si>
  <si>
    <t>新界西貢將軍澳唐德街9號將軍澳中心地庫1樓B10A號鋪</t>
  </si>
  <si>
    <t>Lo Kwun Wing, Johnathan (M)</t>
  </si>
  <si>
    <t>21453</t>
  </si>
  <si>
    <t>PopCorn</t>
  </si>
  <si>
    <t>2752 1029</t>
  </si>
  <si>
    <t>2752 1090</t>
  </si>
  <si>
    <t>Shop Unit G51,G/F, PopCorn, 9 Tong Chun Street,Tseung Kwan O,New Territories</t>
  </si>
  <si>
    <t>新界將軍澳唐俊街9號PopCorn地下G51號商舖</t>
  </si>
  <si>
    <t>Hung Yuet Hing, Hailey (F)</t>
  </si>
  <si>
    <t>21049</t>
  </si>
  <si>
    <t xml:space="preserve">清 水 灣 </t>
  </si>
  <si>
    <t>2358 0542</t>
  </si>
  <si>
    <t>G/F,  DD253, Lot 1177, Razor Hill, Clear Water Bay, Sai Kung</t>
  </si>
  <si>
    <t>西貢清水灣地段 253號牛奶公司購物商場地下</t>
  </si>
  <si>
    <t>Lee Chi Sing, Andy (M)</t>
  </si>
  <si>
    <t>21535</t>
  </si>
  <si>
    <t>新港城中心</t>
  </si>
  <si>
    <t>3188 0374</t>
  </si>
  <si>
    <t xml:space="preserve">Shop No(s). 3201-03 on Level 3 of MOSTown , No. 18 On Luk Street, Shatin. New Territories </t>
  </si>
  <si>
    <t>新界沙田鞍祿街18號新港城中心3樓 3201至3203號舖</t>
  </si>
  <si>
    <t>Wong Ah Yuen, Ken (M)</t>
  </si>
  <si>
    <t>21590</t>
  </si>
  <si>
    <t>圍方</t>
  </si>
  <si>
    <t>2477 5138</t>
  </si>
  <si>
    <t>Shop 413-415, 4/F, The Wai, 18 Che Kung Miu Road, Sha Tin, N.T.</t>
  </si>
  <si>
    <t>香港新界沙田車公廟路18號圍方商場4樓413-415號舖</t>
  </si>
  <si>
    <t>Chow Hoi Ming, Ming (M)</t>
  </si>
  <si>
    <t>21414</t>
  </si>
  <si>
    <t>御 龍 山</t>
  </si>
  <si>
    <t>2416 9398</t>
  </si>
  <si>
    <t>Shop No. 103, The Palazzo, 28 Lok King Street, Fo Tan, Shatin, New Territories</t>
  </si>
  <si>
    <t>新界沙田火炭樂景街28號御龍山103號舖</t>
  </si>
  <si>
    <t>FoTan/Shatin</t>
  </si>
  <si>
    <t>Wan Sin Yi (F)</t>
  </si>
  <si>
    <t>21534</t>
  </si>
  <si>
    <t>中 染 大 廈</t>
  </si>
  <si>
    <t>D23</t>
  </si>
  <si>
    <t>3572 0372</t>
  </si>
  <si>
    <t xml:space="preserve">Shop No. 101-102 1/F CDW Building NO. 388 Castle Peak Road Tsuen Wan </t>
  </si>
  <si>
    <t>荃灣青山公路388號中國染廠大廈1樓 101-102號舖</t>
  </si>
  <si>
    <t>Chan Hau Chun (F)</t>
  </si>
  <si>
    <t>21381</t>
  </si>
  <si>
    <t>圓 方</t>
  </si>
  <si>
    <t>2196 8066</t>
  </si>
  <si>
    <t>2477 5189</t>
  </si>
  <si>
    <t>Shop No. 1090, First Level at Elements , Union Square , 1 Austin Road West , Kowloon Station , Kowloon.</t>
  </si>
  <si>
    <t>香港九龍尖沙咀柯士甸道西1號圓方1090號舖</t>
  </si>
  <si>
    <t>Kowloon Station</t>
  </si>
  <si>
    <t>Lai Kwok Chung (M)</t>
  </si>
  <si>
    <t>21416</t>
  </si>
  <si>
    <t>國 際 廣 場</t>
  </si>
  <si>
    <t>2641 4410</t>
  </si>
  <si>
    <t>Shop LG08-13, iSQUARE, 63 Nathan Road, Tsim Sha Tsui, Kowloon</t>
  </si>
  <si>
    <t>九龍尖沙咀彌敦道63號 iSQUARE 國際廣場LG08-13號舖</t>
  </si>
  <si>
    <t>Tsimshatsui/Kowloon</t>
  </si>
  <si>
    <t>Chan Cheuk Fan, Franky (M)</t>
  </si>
  <si>
    <t>21410</t>
  </si>
  <si>
    <t>K11</t>
  </si>
  <si>
    <t>3122 4066</t>
  </si>
  <si>
    <t>Nos. B111A to B121 on Basement 1, K11, 18 Hanoi Road, Tsim Sha Tsui, Kowloon</t>
  </si>
  <si>
    <t>九龍尖沙咀河內道18號K11地庫一樓B111A號至B121號舖</t>
  </si>
  <si>
    <t>Tsim Sha Tsui</t>
  </si>
  <si>
    <t>Low Wai Man, Norman (M)</t>
  </si>
  <si>
    <t>21385</t>
  </si>
  <si>
    <t>朗 豪 坊</t>
  </si>
  <si>
    <t>3580 8952</t>
  </si>
  <si>
    <t>Shop No.08 of Basement 2, Langham place, 8 Argyle Street, Kowloon</t>
  </si>
  <si>
    <t>九龍朗豪坊地庫B2, 8号鋪</t>
  </si>
  <si>
    <t>Chan Chi Chung, Vincent (M)</t>
  </si>
  <si>
    <t>21353</t>
  </si>
  <si>
    <t>昇 悅 居</t>
  </si>
  <si>
    <t>2204 4791</t>
  </si>
  <si>
    <t>07:30-22:00</t>
  </si>
  <si>
    <t>Shop 120-122, 1/F Liberte Shopping Centre, 833 Lai Chi Kok Road, Cheung Sha Wan, KLN</t>
  </si>
  <si>
    <t>長沙灣荔枝角道 833 號昇悅居購物商場 1 樓120-122號鋪</t>
  </si>
  <si>
    <t>Wong Lit Fong, Neo (M)</t>
  </si>
  <si>
    <t>21466</t>
  </si>
  <si>
    <t>奥 海 城 1 期</t>
  </si>
  <si>
    <t>2272 4169</t>
  </si>
  <si>
    <t>Shop No.G02-03,G/F,Olympian City One,No.11 Hoi Fai Road,Kowloon.</t>
  </si>
  <si>
    <t>香港九龍海輝道11號奥海城1期G02-03號鋪</t>
  </si>
  <si>
    <t>Ku Ying Ki, Ray (M)</t>
  </si>
  <si>
    <t>21537</t>
  </si>
  <si>
    <t>奥 海 城 2 期</t>
  </si>
  <si>
    <t>2347 9395</t>
  </si>
  <si>
    <t>2347 9422</t>
  </si>
  <si>
    <t>Shop G1 and G10, G/F, Olympian City 2, 18 Hoi Ting Road, West Kowloon, Kowloon</t>
  </si>
  <si>
    <t>九龍大角咀西九龍海庭道18號奧海城II 期地下G1及G10號鋪</t>
  </si>
  <si>
    <t>Ma Chun Ting (M)</t>
  </si>
  <si>
    <t>21392</t>
  </si>
  <si>
    <t>瑞 信</t>
  </si>
  <si>
    <t>3580 1325</t>
  </si>
  <si>
    <t>Ground Floor, Surson Commercial Bldg, 140-142 Austin Road, Kowloon</t>
  </si>
  <si>
    <t>九龍柯士甸道 140-142 號瑞信集團大廈地下</t>
  </si>
  <si>
    <t>Lau Shun Hei, Steven (M)</t>
  </si>
  <si>
    <t>21559</t>
  </si>
  <si>
    <t xml:space="preserve">維 港 文 化 匯 </t>
  </si>
  <si>
    <t>2763 5589</t>
  </si>
  <si>
    <t>10:00-21:00</t>
  </si>
  <si>
    <t>Shop B201-01A on Level B2 of K11 MUSEA, Victoria Dockside, 18 Salisbury Road, Tsim Sha Tsui, HK.</t>
  </si>
  <si>
    <t>尖沙咀梳士巴利道18號維港文化匯 K11 MUSEA B2 層B201-01A鋪</t>
  </si>
  <si>
    <t>Lam Pak Lun, Alan (M)</t>
  </si>
  <si>
    <t>Total no. of stores</t>
  </si>
  <si>
    <t>2024 MSP_sum</t>
  </si>
  <si>
    <t>2024 MSP_count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</si>
</sst>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5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i/>
      <sz val="24"/>
      <name val="Arial"/>
      <family val="2"/>
    </font>
    <font>
      <sz val="20"/>
      <name val="Arial"/>
      <family val="2"/>
    </font>
    <font>
      <b/>
      <sz val="20"/>
      <name val="Arial"/>
      <family val="2"/>
    </font>
    <font>
      <b/>
      <i/>
      <sz val="11"/>
      <name val="Arial"/>
      <family val="2"/>
    </font>
    <font>
      <sz val="11"/>
      <name val="Calibri"/>
      <family val="2"/>
    </font>
    <font>
      <b/>
      <sz val="16"/>
      <name val="Arial"/>
      <family val="2"/>
    </font>
    <font>
      <sz val="10"/>
      <name val="Arial"/>
      <family val="2"/>
    </font>
    <font>
      <sz val="12"/>
      <color rgb="FFFF0000"/>
      <name val="Arial"/>
      <family val="2"/>
    </font>
    <font>
      <sz val="12"/>
      <name val="微軟正黑體"/>
      <family val="2"/>
      <charset val="136"/>
    </font>
    <font>
      <sz val="12"/>
      <name val="細明體"/>
      <family val="3"/>
      <charset val="136"/>
    </font>
    <font>
      <strike/>
      <sz val="12"/>
      <name val="Arial"/>
      <family val="2"/>
    </font>
    <font>
      <sz val="12"/>
      <name val="新細明體"/>
      <family val="1"/>
      <charset val="136"/>
    </font>
    <font>
      <b/>
      <sz val="9"/>
      <color indexed="81"/>
      <name val="Tahoma"/>
      <family val="2"/>
    </font>
    <font>
      <b/>
      <sz val="11"/>
      <color indexed="81"/>
      <name val="Tahoma"/>
      <family val="2"/>
    </font>
    <font>
      <sz val="11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2"/>
      <color indexed="81"/>
      <name val="Tahoma"/>
      <family val="2"/>
    </font>
    <font>
      <sz val="9"/>
      <color indexed="81"/>
      <name val="Arial"/>
      <family val="2"/>
    </font>
    <font>
      <sz val="10"/>
      <color indexed="81"/>
      <name val="Tahoma"/>
      <family val="2"/>
    </font>
    <font>
      <b/>
      <sz val="9"/>
      <color indexed="81"/>
      <name val="Tahoma"/>
      <family val="2"/>
      <charset val="136"/>
    </font>
    <font>
      <sz val="9"/>
      <color indexed="81"/>
      <name val="Tahoma"/>
      <family val="2"/>
      <charset val="136"/>
    </font>
  </fonts>
  <fills count="20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B9C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</fills>
  <borders count="10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4" fillId="0" borderId="0" applyFont="0" applyFill="0" applyBorder="0" applyAlignment="0" applyProtection="0"/>
    <xf numFmtId="0" fontId="18" fillId="10" borderId="0" applyNumberFormat="0" applyBorder="0" applyAlignment="0" applyProtection="0"/>
    <xf numFmtId="0" fontId="27" fillId="0" borderId="0"/>
    <xf numFmtId="0" fontId="32" fillId="0" borderId="0"/>
  </cellStyleXfs>
  <cellXfs count="463">
    <xf numFmtId="0" fontId="0" fillId="0" borderId="0" xfId="0"/>
    <xf numFmtId="0" fontId="3" fillId="0" borderId="0" xfId="0" applyFont="1"/>
    <xf numFmtId="0" fontId="7" fillId="0" borderId="0" xfId="0" applyFont="1" applyAlignment="1">
      <alignment horizontal="center"/>
    </xf>
    <xf numFmtId="0" fontId="6" fillId="0" borderId="0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3" fillId="6" borderId="23" xfId="0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/>
    </xf>
    <xf numFmtId="0" fontId="3" fillId="6" borderId="24" xfId="0" applyFont="1" applyFill="1" applyBorder="1"/>
    <xf numFmtId="0" fontId="3" fillId="6" borderId="25" xfId="0" applyFont="1" applyFill="1" applyBorder="1" applyAlignment="1">
      <alignment horizontal="center"/>
    </xf>
    <xf numFmtId="2" fontId="9" fillId="0" borderId="13" xfId="0" applyNumberFormat="1" applyFont="1" applyBorder="1" applyAlignment="1">
      <alignment horizontal="center"/>
    </xf>
    <xf numFmtId="0" fontId="3" fillId="0" borderId="36" xfId="0" applyFont="1" applyBorder="1"/>
    <xf numFmtId="0" fontId="3" fillId="7" borderId="0" xfId="0" applyFont="1" applyFill="1"/>
    <xf numFmtId="0" fontId="9" fillId="0" borderId="0" xfId="0" applyFont="1"/>
    <xf numFmtId="0" fontId="11" fillId="0" borderId="5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1" fillId="0" borderId="15" xfId="1" applyNumberFormat="1" applyFont="1" applyBorder="1" applyAlignment="1">
      <alignment horizontal="center"/>
    </xf>
    <xf numFmtId="0" fontId="12" fillId="3" borderId="15" xfId="0" applyFont="1" applyFill="1" applyBorder="1" applyAlignment="1">
      <alignment horizontal="center" vertical="center"/>
    </xf>
    <xf numFmtId="0" fontId="11" fillId="0" borderId="17" xfId="0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3" fillId="0" borderId="19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1" fillId="4" borderId="22" xfId="1" applyNumberFormat="1" applyFont="1" applyFill="1" applyBorder="1" applyAlignment="1">
      <alignment horizontal="center"/>
    </xf>
    <xf numFmtId="0" fontId="9" fillId="0" borderId="0" xfId="0" applyFont="1" applyAlignment="1">
      <alignment horizontal="right"/>
    </xf>
    <xf numFmtId="0" fontId="11" fillId="0" borderId="0" xfId="1" applyNumberFormat="1" applyFont="1" applyFill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9" fillId="5" borderId="0" xfId="0" applyFont="1" applyFill="1" applyAlignment="1">
      <alignment horizontal="center"/>
    </xf>
    <xf numFmtId="0" fontId="9" fillId="6" borderId="23" xfId="0" applyFont="1" applyFill="1" applyBorder="1" applyAlignment="1">
      <alignment horizontal="center"/>
    </xf>
    <xf numFmtId="0" fontId="9" fillId="6" borderId="24" xfId="0" applyFont="1" applyFill="1" applyBorder="1" applyAlignment="1">
      <alignment horizontal="center"/>
    </xf>
    <xf numFmtId="0" fontId="9" fillId="6" borderId="24" xfId="0" applyFont="1" applyFill="1" applyBorder="1"/>
    <xf numFmtId="0" fontId="9" fillId="6" borderId="25" xfId="0" applyFont="1" applyFill="1" applyBorder="1" applyAlignment="1">
      <alignment horizontal="center"/>
    </xf>
    <xf numFmtId="0" fontId="11" fillId="6" borderId="23" xfId="0" applyFont="1" applyFill="1" applyBorder="1" applyAlignment="1">
      <alignment horizontal="center" vertical="center"/>
    </xf>
    <xf numFmtId="0" fontId="11" fillId="6" borderId="24" xfId="0" applyFont="1" applyFill="1" applyBorder="1" applyAlignment="1">
      <alignment horizontal="center" vertical="center"/>
    </xf>
    <xf numFmtId="0" fontId="11" fillId="6" borderId="25" xfId="0" applyFont="1" applyFill="1" applyBorder="1" applyAlignment="1">
      <alignment horizontal="center" vertical="center"/>
    </xf>
    <xf numFmtId="17" fontId="11" fillId="6" borderId="70" xfId="0" applyNumberFormat="1" applyFont="1" applyFill="1" applyBorder="1" applyAlignment="1">
      <alignment horizontal="center" vertical="center"/>
    </xf>
    <xf numFmtId="17" fontId="11" fillId="6" borderId="25" xfId="0" applyNumberFormat="1" applyFont="1" applyFill="1" applyBorder="1" applyAlignment="1">
      <alignment horizontal="center" vertical="center"/>
    </xf>
    <xf numFmtId="0" fontId="13" fillId="4" borderId="61" xfId="0" applyFont="1" applyFill="1" applyBorder="1" applyAlignment="1">
      <alignment horizontal="center"/>
    </xf>
    <xf numFmtId="0" fontId="3" fillId="0" borderId="60" xfId="0" applyFont="1" applyBorder="1"/>
    <xf numFmtId="0" fontId="3" fillId="0" borderId="7" xfId="0" applyFont="1" applyBorder="1"/>
    <xf numFmtId="0" fontId="3" fillId="0" borderId="47" xfId="0" applyFont="1" applyBorder="1"/>
    <xf numFmtId="0" fontId="3" fillId="0" borderId="65" xfId="0" applyFont="1" applyBorder="1"/>
    <xf numFmtId="0" fontId="3" fillId="0" borderId="16" xfId="0" applyFont="1" applyBorder="1"/>
    <xf numFmtId="0" fontId="3" fillId="0" borderId="71" xfId="0" applyFont="1" applyBorder="1"/>
    <xf numFmtId="0" fontId="15" fillId="0" borderId="7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7" xfId="0" applyFont="1" applyBorder="1" applyAlignment="1">
      <alignment horizontal="right"/>
    </xf>
    <xf numFmtId="0" fontId="5" fillId="0" borderId="0" xfId="0" applyFont="1" applyAlignment="1">
      <alignment horizontal="center"/>
    </xf>
    <xf numFmtId="0" fontId="1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2" fontId="15" fillId="8" borderId="56" xfId="0" applyNumberFormat="1" applyFont="1" applyFill="1" applyBorder="1" applyAlignment="1">
      <alignment horizontal="center"/>
    </xf>
    <xf numFmtId="0" fontId="15" fillId="8" borderId="57" xfId="0" applyFont="1" applyFill="1" applyBorder="1" applyAlignment="1">
      <alignment horizontal="center"/>
    </xf>
    <xf numFmtId="0" fontId="15" fillId="8" borderId="4" xfId="0" applyFont="1" applyFill="1" applyBorder="1" applyAlignment="1">
      <alignment horizontal="center" vertical="center"/>
    </xf>
    <xf numFmtId="2" fontId="3" fillId="7" borderId="33" xfId="1" applyNumberFormat="1" applyFont="1" applyFill="1" applyBorder="1" applyAlignment="1">
      <alignment horizontal="center"/>
    </xf>
    <xf numFmtId="2" fontId="3" fillId="7" borderId="16" xfId="1" applyNumberFormat="1" applyFont="1" applyFill="1" applyBorder="1" applyAlignment="1">
      <alignment horizontal="center"/>
    </xf>
    <xf numFmtId="0" fontId="3" fillId="7" borderId="36" xfId="0" applyFont="1" applyFill="1" applyBorder="1" applyAlignment="1">
      <alignment horizontal="center"/>
    </xf>
    <xf numFmtId="0" fontId="5" fillId="7" borderId="51" xfId="0" applyFont="1" applyFill="1" applyBorder="1" applyAlignment="1">
      <alignment horizontal="center"/>
    </xf>
    <xf numFmtId="2" fontId="3" fillId="0" borderId="39" xfId="1" applyNumberFormat="1" applyFont="1" applyBorder="1" applyAlignment="1">
      <alignment horizontal="center"/>
    </xf>
    <xf numFmtId="1" fontId="3" fillId="0" borderId="38" xfId="0" applyNumberFormat="1" applyFont="1" applyBorder="1" applyAlignment="1">
      <alignment horizontal="center"/>
    </xf>
    <xf numFmtId="2" fontId="3" fillId="7" borderId="39" xfId="1" applyNumberFormat="1" applyFont="1" applyFill="1" applyBorder="1" applyAlignment="1">
      <alignment horizontal="center"/>
    </xf>
    <xf numFmtId="1" fontId="3" fillId="7" borderId="41" xfId="0" applyNumberFormat="1" applyFont="1" applyFill="1" applyBorder="1" applyAlignment="1">
      <alignment horizontal="center"/>
    </xf>
    <xf numFmtId="0" fontId="5" fillId="7" borderId="52" xfId="0" applyFont="1" applyFill="1" applyBorder="1" applyAlignment="1">
      <alignment horizontal="center"/>
    </xf>
    <xf numFmtId="2" fontId="3" fillId="7" borderId="43" xfId="1" applyNumberFormat="1" applyFont="1" applyFill="1" applyBorder="1" applyAlignment="1">
      <alignment horizontal="center"/>
    </xf>
    <xf numFmtId="1" fontId="3" fillId="7" borderId="53" xfId="0" applyNumberFormat="1" applyFont="1" applyFill="1" applyBorder="1" applyAlignment="1">
      <alignment horizontal="center"/>
    </xf>
    <xf numFmtId="0" fontId="5" fillId="7" borderId="63" xfId="0" applyFont="1" applyFill="1" applyBorder="1" applyAlignment="1">
      <alignment horizontal="center"/>
    </xf>
    <xf numFmtId="2" fontId="3" fillId="7" borderId="13" xfId="1" applyNumberFormat="1" applyFont="1" applyFill="1" applyBorder="1" applyAlignment="1">
      <alignment horizontal="center"/>
    </xf>
    <xf numFmtId="0" fontId="5" fillId="7" borderId="65" xfId="0" applyFont="1" applyFill="1" applyBorder="1" applyAlignment="1">
      <alignment horizontal="center"/>
    </xf>
    <xf numFmtId="0" fontId="3" fillId="7" borderId="31" xfId="0" applyFont="1" applyFill="1" applyBorder="1" applyAlignment="1">
      <alignment horizontal="center"/>
    </xf>
    <xf numFmtId="0" fontId="3" fillId="7" borderId="38" xfId="0" applyFont="1" applyFill="1" applyBorder="1" applyAlignment="1">
      <alignment horizontal="center"/>
    </xf>
    <xf numFmtId="0" fontId="3" fillId="7" borderId="41" xfId="0" applyFont="1" applyFill="1" applyBorder="1" applyAlignment="1">
      <alignment horizontal="center"/>
    </xf>
    <xf numFmtId="0" fontId="5" fillId="7" borderId="68" xfId="0" applyFont="1" applyFill="1" applyBorder="1" applyAlignment="1">
      <alignment horizontal="center"/>
    </xf>
    <xf numFmtId="0" fontId="5" fillId="7" borderId="55" xfId="0" applyFont="1" applyFill="1" applyBorder="1" applyAlignment="1">
      <alignment horizontal="center"/>
    </xf>
    <xf numFmtId="0" fontId="3" fillId="7" borderId="42" xfId="0" applyFont="1" applyFill="1" applyBorder="1" applyAlignment="1">
      <alignment horizontal="center"/>
    </xf>
    <xf numFmtId="1" fontId="3" fillId="7" borderId="31" xfId="0" applyNumberFormat="1" applyFont="1" applyFill="1" applyBorder="1" applyAlignment="1">
      <alignment horizontal="center"/>
    </xf>
    <xf numFmtId="1" fontId="3" fillId="7" borderId="36" xfId="0" applyNumberFormat="1" applyFont="1" applyFill="1" applyBorder="1" applyAlignment="1">
      <alignment horizontal="center"/>
    </xf>
    <xf numFmtId="0" fontId="5" fillId="7" borderId="69" xfId="0" applyFont="1" applyFill="1" applyBorder="1" applyAlignment="1">
      <alignment horizontal="center"/>
    </xf>
    <xf numFmtId="2" fontId="3" fillId="7" borderId="20" xfId="1" applyNumberFormat="1" applyFont="1" applyFill="1" applyBorder="1" applyAlignment="1">
      <alignment horizontal="center"/>
    </xf>
    <xf numFmtId="0" fontId="5" fillId="7" borderId="61" xfId="0" applyFont="1" applyFill="1" applyBorder="1" applyAlignment="1">
      <alignment horizontal="center"/>
    </xf>
    <xf numFmtId="1" fontId="3" fillId="0" borderId="58" xfId="0" applyNumberFormat="1" applyFont="1" applyBorder="1" applyAlignment="1">
      <alignment horizontal="center"/>
    </xf>
    <xf numFmtId="2" fontId="3" fillId="7" borderId="62" xfId="1" applyNumberFormat="1" applyFont="1" applyFill="1" applyBorder="1" applyAlignment="1">
      <alignment horizontal="center"/>
    </xf>
    <xf numFmtId="0" fontId="3" fillId="7" borderId="53" xfId="0" applyFont="1" applyFill="1" applyBorder="1" applyAlignment="1">
      <alignment horizontal="center"/>
    </xf>
    <xf numFmtId="2" fontId="3" fillId="7" borderId="49" xfId="0" applyNumberFormat="1" applyFont="1" applyFill="1" applyBorder="1" applyAlignment="1">
      <alignment horizontal="center"/>
    </xf>
    <xf numFmtId="2" fontId="3" fillId="7" borderId="36" xfId="0" applyNumberFormat="1" applyFont="1" applyFill="1" applyBorder="1" applyAlignment="1">
      <alignment horizontal="center"/>
    </xf>
    <xf numFmtId="2" fontId="3" fillId="7" borderId="65" xfId="0" applyNumberFormat="1" applyFont="1" applyFill="1" applyBorder="1" applyAlignment="1">
      <alignment horizontal="center"/>
    </xf>
    <xf numFmtId="0" fontId="3" fillId="0" borderId="74" xfId="0" applyFont="1" applyBorder="1"/>
    <xf numFmtId="0" fontId="3" fillId="0" borderId="48" xfId="0" applyFont="1" applyBorder="1"/>
    <xf numFmtId="0" fontId="0" fillId="0" borderId="30" xfId="0" applyBorder="1" applyAlignment="1">
      <alignment horizontal="left"/>
    </xf>
    <xf numFmtId="0" fontId="0" fillId="0" borderId="30" xfId="0" applyBorder="1"/>
    <xf numFmtId="0" fontId="0" fillId="0" borderId="35" xfId="0" applyBorder="1" applyAlignment="1">
      <alignment horizontal="left"/>
    </xf>
    <xf numFmtId="0" fontId="0" fillId="0" borderId="44" xfId="0" applyBorder="1" applyAlignment="1">
      <alignment horizontal="left"/>
    </xf>
    <xf numFmtId="0" fontId="0" fillId="0" borderId="54" xfId="0" applyBorder="1"/>
    <xf numFmtId="0" fontId="0" fillId="0" borderId="37" xfId="0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75" xfId="0" applyBorder="1" applyAlignment="1">
      <alignment horizontal="left"/>
    </xf>
    <xf numFmtId="0" fontId="0" fillId="9" borderId="35" xfId="0" applyFill="1" applyBorder="1" applyAlignment="1">
      <alignment horizontal="left"/>
    </xf>
    <xf numFmtId="0" fontId="0" fillId="9" borderId="30" xfId="0" applyFill="1" applyBorder="1"/>
    <xf numFmtId="0" fontId="0" fillId="0" borderId="40" xfId="0" applyBorder="1"/>
    <xf numFmtId="0" fontId="0" fillId="0" borderId="75" xfId="0" applyBorder="1"/>
    <xf numFmtId="2" fontId="0" fillId="7" borderId="40" xfId="0" applyNumberFormat="1" applyFill="1" applyBorder="1" applyAlignment="1">
      <alignment horizontal="center"/>
    </xf>
    <xf numFmtId="2" fontId="0" fillId="7" borderId="75" xfId="0" applyNumberFormat="1" applyFill="1" applyBorder="1" applyAlignment="1">
      <alignment horizontal="center"/>
    </xf>
    <xf numFmtId="0" fontId="9" fillId="9" borderId="0" xfId="0" applyFont="1" applyFill="1" applyAlignment="1">
      <alignment horizontal="center"/>
    </xf>
    <xf numFmtId="0" fontId="2" fillId="0" borderId="0" xfId="0" applyFont="1"/>
    <xf numFmtId="0" fontId="3" fillId="0" borderId="49" xfId="0" applyFont="1" applyBorder="1"/>
    <xf numFmtId="0" fontId="3" fillId="0" borderId="13" xfId="0" applyFont="1" applyBorder="1"/>
    <xf numFmtId="0" fontId="11" fillId="6" borderId="81" xfId="0" applyFont="1" applyFill="1" applyBorder="1" applyAlignment="1">
      <alignment horizontal="center" vertical="center"/>
    </xf>
    <xf numFmtId="2" fontId="3" fillId="7" borderId="31" xfId="0" applyNumberFormat="1" applyFont="1" applyFill="1" applyBorder="1" applyAlignment="1">
      <alignment horizontal="center"/>
    </xf>
    <xf numFmtId="2" fontId="3" fillId="7" borderId="68" xfId="0" applyNumberFormat="1" applyFont="1" applyFill="1" applyBorder="1" applyAlignment="1">
      <alignment horizontal="center"/>
    </xf>
    <xf numFmtId="2" fontId="3" fillId="7" borderId="9" xfId="1" applyNumberFormat="1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0" fillId="7" borderId="35" xfId="0" applyFill="1" applyBorder="1" applyAlignment="1">
      <alignment horizontal="left"/>
    </xf>
    <xf numFmtId="0" fontId="0" fillId="7" borderId="30" xfId="0" applyFill="1" applyBorder="1"/>
    <xf numFmtId="2" fontId="2" fillId="0" borderId="33" xfId="1" applyNumberFormat="1" applyFont="1" applyBorder="1" applyAlignment="1">
      <alignment horizontal="center"/>
    </xf>
    <xf numFmtId="1" fontId="2" fillId="0" borderId="34" xfId="0" applyNumberFormat="1" applyFont="1" applyBorder="1" applyAlignment="1">
      <alignment horizontal="center"/>
    </xf>
    <xf numFmtId="2" fontId="2" fillId="0" borderId="16" xfId="1" applyNumberFormat="1" applyFont="1" applyBorder="1" applyAlignment="1">
      <alignment horizontal="center"/>
    </xf>
    <xf numFmtId="1" fontId="2" fillId="0" borderId="36" xfId="0" applyNumberFormat="1" applyFont="1" applyBorder="1" applyAlignment="1">
      <alignment horizontal="center"/>
    </xf>
    <xf numFmtId="2" fontId="2" fillId="0" borderId="39" xfId="1" applyNumberFormat="1" applyFont="1" applyBorder="1" applyAlignment="1">
      <alignment horizontal="center"/>
    </xf>
    <xf numFmtId="1" fontId="2" fillId="0" borderId="38" xfId="0" applyNumberFormat="1" applyFont="1" applyBorder="1" applyAlignment="1">
      <alignment horizontal="center"/>
    </xf>
    <xf numFmtId="2" fontId="2" fillId="0" borderId="20" xfId="1" applyNumberFormat="1" applyFont="1" applyBorder="1" applyAlignment="1">
      <alignment horizontal="center"/>
    </xf>
    <xf numFmtId="1" fontId="2" fillId="0" borderId="41" xfId="0" applyNumberFormat="1" applyFont="1" applyBorder="1" applyAlignment="1">
      <alignment horizontal="center"/>
    </xf>
    <xf numFmtId="2" fontId="2" fillId="0" borderId="13" xfId="1" applyNumberFormat="1" applyFont="1" applyBorder="1" applyAlignment="1">
      <alignment horizontal="center"/>
    </xf>
    <xf numFmtId="1" fontId="2" fillId="0" borderId="31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7" borderId="36" xfId="0" applyNumberFormat="1" applyFont="1" applyFill="1" applyBorder="1" applyAlignment="1">
      <alignment horizontal="center"/>
    </xf>
    <xf numFmtId="2" fontId="2" fillId="7" borderId="13" xfId="1" applyNumberFormat="1" applyFont="1" applyFill="1" applyBorder="1" applyAlignment="1">
      <alignment horizontal="center"/>
    </xf>
    <xf numFmtId="1" fontId="2" fillId="7" borderId="31" xfId="0" applyNumberFormat="1" applyFont="1" applyFill="1" applyBorder="1" applyAlignment="1">
      <alignment horizontal="center"/>
    </xf>
    <xf numFmtId="0" fontId="2" fillId="0" borderId="71" xfId="0" applyFont="1" applyBorder="1"/>
    <xf numFmtId="2" fontId="11" fillId="8" borderId="56" xfId="0" applyNumberFormat="1" applyFont="1" applyFill="1" applyBorder="1" applyAlignment="1">
      <alignment horizontal="center"/>
    </xf>
    <xf numFmtId="0" fontId="11" fillId="8" borderId="4" xfId="0" applyFont="1" applyFill="1" applyBorder="1" applyAlignment="1">
      <alignment horizontal="center" vertical="center"/>
    </xf>
    <xf numFmtId="0" fontId="13" fillId="0" borderId="51" xfId="0" applyFont="1" applyBorder="1" applyAlignment="1">
      <alignment horizontal="center"/>
    </xf>
    <xf numFmtId="0" fontId="13" fillId="0" borderId="52" xfId="0" applyFont="1" applyBorder="1" applyAlignment="1">
      <alignment horizontal="center"/>
    </xf>
    <xf numFmtId="0" fontId="2" fillId="0" borderId="73" xfId="0" applyFont="1" applyBorder="1"/>
    <xf numFmtId="0" fontId="13" fillId="0" borderId="65" xfId="0" applyFont="1" applyBorder="1" applyAlignment="1">
      <alignment horizontal="center"/>
    </xf>
    <xf numFmtId="0" fontId="2" fillId="0" borderId="65" xfId="0" applyFont="1" applyBorder="1"/>
    <xf numFmtId="0" fontId="13" fillId="0" borderId="68" xfId="0" applyFont="1" applyBorder="1" applyAlignment="1">
      <alignment horizontal="center"/>
    </xf>
    <xf numFmtId="0" fontId="2" fillId="0" borderId="68" xfId="0" applyFont="1" applyBorder="1"/>
    <xf numFmtId="0" fontId="13" fillId="0" borderId="55" xfId="0" applyFont="1" applyBorder="1" applyAlignment="1">
      <alignment horizontal="center"/>
    </xf>
    <xf numFmtId="0" fontId="13" fillId="0" borderId="67" xfId="0" applyFont="1" applyBorder="1" applyAlignment="1">
      <alignment horizontal="center"/>
    </xf>
    <xf numFmtId="0" fontId="2" fillId="0" borderId="48" xfId="0" applyFont="1" applyBorder="1"/>
    <xf numFmtId="2" fontId="2" fillId="7" borderId="13" xfId="0" applyNumberFormat="1" applyFont="1" applyFill="1" applyBorder="1" applyAlignment="1">
      <alignment horizontal="center"/>
    </xf>
    <xf numFmtId="2" fontId="2" fillId="7" borderId="68" xfId="0" applyNumberFormat="1" applyFont="1" applyFill="1" applyBorder="1" applyAlignment="1">
      <alignment horizontal="center"/>
    </xf>
    <xf numFmtId="2" fontId="2" fillId="7" borderId="49" xfId="0" applyNumberFormat="1" applyFont="1" applyFill="1" applyBorder="1" applyAlignment="1">
      <alignment horizontal="center"/>
    </xf>
    <xf numFmtId="0" fontId="13" fillId="0" borderId="76" xfId="0" applyFont="1" applyBorder="1" applyAlignment="1">
      <alignment horizontal="center"/>
    </xf>
    <xf numFmtId="2" fontId="2" fillId="0" borderId="13" xfId="1" applyNumberFormat="1" applyFont="1" applyFill="1" applyBorder="1" applyAlignment="1">
      <alignment horizontal="center"/>
    </xf>
    <xf numFmtId="0" fontId="13" fillId="4" borderId="74" xfId="0" applyFont="1" applyFill="1" applyBorder="1" applyAlignment="1">
      <alignment horizontal="center"/>
    </xf>
    <xf numFmtId="2" fontId="2" fillId="0" borderId="9" xfId="1" applyNumberFormat="1" applyFont="1" applyBorder="1" applyAlignment="1">
      <alignment horizontal="center"/>
    </xf>
    <xf numFmtId="1" fontId="9" fillId="0" borderId="50" xfId="0" applyNumberFormat="1" applyFont="1" applyBorder="1" applyAlignment="1">
      <alignment horizontal="center"/>
    </xf>
    <xf numFmtId="1" fontId="9" fillId="0" borderId="47" xfId="0" applyNumberFormat="1" applyFont="1" applyBorder="1" applyAlignment="1">
      <alignment horizontal="center"/>
    </xf>
    <xf numFmtId="1" fontId="9" fillId="0" borderId="82" xfId="0" applyNumberFormat="1" applyFont="1" applyBorder="1" applyAlignment="1">
      <alignment horizontal="center"/>
    </xf>
    <xf numFmtId="1" fontId="9" fillId="0" borderId="79" xfId="0" applyNumberFormat="1" applyFont="1" applyBorder="1" applyAlignment="1">
      <alignment horizontal="center"/>
    </xf>
    <xf numFmtId="2" fontId="3" fillId="0" borderId="0" xfId="0" applyNumberFormat="1" applyFont="1"/>
    <xf numFmtId="2" fontId="9" fillId="0" borderId="0" xfId="0" applyNumberFormat="1" applyFont="1"/>
    <xf numFmtId="1" fontId="3" fillId="7" borderId="58" xfId="0" applyNumberFormat="1" applyFont="1" applyFill="1" applyBorder="1" applyAlignment="1">
      <alignment horizontal="center"/>
    </xf>
    <xf numFmtId="0" fontId="9" fillId="6" borderId="26" xfId="0" applyFont="1" applyFill="1" applyBorder="1" applyAlignment="1">
      <alignment horizontal="center"/>
    </xf>
    <xf numFmtId="0" fontId="0" fillId="7" borderId="37" xfId="0" applyFill="1" applyBorder="1" applyAlignment="1">
      <alignment horizontal="left"/>
    </xf>
    <xf numFmtId="0" fontId="0" fillId="7" borderId="54" xfId="0" applyFill="1" applyBorder="1"/>
    <xf numFmtId="0" fontId="0" fillId="0" borderId="35" xfId="0" applyBorder="1"/>
    <xf numFmtId="2" fontId="0" fillId="7" borderId="35" xfId="0" applyNumberFormat="1" applyFill="1" applyBorder="1" applyAlignment="1">
      <alignment horizontal="center"/>
    </xf>
    <xf numFmtId="2" fontId="0" fillId="7" borderId="30" xfId="0" applyNumberFormat="1" applyFill="1" applyBorder="1" applyAlignment="1">
      <alignment horizontal="center"/>
    </xf>
    <xf numFmtId="2" fontId="0" fillId="7" borderId="78" xfId="0" applyNumberFormat="1" applyFill="1" applyBorder="1" applyAlignment="1">
      <alignment horizontal="center"/>
    </xf>
    <xf numFmtId="0" fontId="1" fillId="0" borderId="0" xfId="0" applyFont="1"/>
    <xf numFmtId="0" fontId="3" fillId="6" borderId="26" xfId="0" applyFont="1" applyFill="1" applyBorder="1" applyAlignment="1">
      <alignment horizontal="center"/>
    </xf>
    <xf numFmtId="0" fontId="13" fillId="4" borderId="59" xfId="0" applyFont="1" applyFill="1" applyBorder="1" applyAlignment="1">
      <alignment horizontal="center"/>
    </xf>
    <xf numFmtId="0" fontId="11" fillId="6" borderId="28" xfId="0" applyFont="1" applyFill="1" applyBorder="1" applyAlignment="1">
      <alignment horizontal="center" vertical="center" wrapText="1"/>
    </xf>
    <xf numFmtId="2" fontId="15" fillId="8" borderId="20" xfId="0" applyNumberFormat="1" applyFont="1" applyFill="1" applyBorder="1" applyAlignment="1">
      <alignment horizontal="center" vertical="center" wrapText="1"/>
    </xf>
    <xf numFmtId="0" fontId="15" fillId="8" borderId="41" xfId="0" applyFont="1" applyFill="1" applyBorder="1" applyAlignment="1">
      <alignment horizontal="center" vertical="center" wrapText="1"/>
    </xf>
    <xf numFmtId="0" fontId="15" fillId="8" borderId="61" xfId="0" applyFont="1" applyFill="1" applyBorder="1" applyAlignment="1">
      <alignment horizontal="center" vertical="center" wrapText="1"/>
    </xf>
    <xf numFmtId="0" fontId="5" fillId="7" borderId="87" xfId="0" applyFont="1" applyFill="1" applyBorder="1" applyAlignment="1">
      <alignment horizontal="center"/>
    </xf>
    <xf numFmtId="2" fontId="3" fillId="7" borderId="46" xfId="1" applyNumberFormat="1" applyFont="1" applyFill="1" applyBorder="1" applyAlignment="1">
      <alignment horizontal="center"/>
    </xf>
    <xf numFmtId="0" fontId="3" fillId="7" borderId="45" xfId="0" applyFont="1" applyFill="1" applyBorder="1" applyAlignment="1">
      <alignment horizontal="center"/>
    </xf>
    <xf numFmtId="0" fontId="3" fillId="0" borderId="86" xfId="0" applyFont="1" applyBorder="1"/>
    <xf numFmtId="0" fontId="5" fillId="7" borderId="4" xfId="0" applyFont="1" applyFill="1" applyBorder="1" applyAlignment="1">
      <alignment horizontal="center"/>
    </xf>
    <xf numFmtId="0" fontId="5" fillId="7" borderId="74" xfId="0" applyFont="1" applyFill="1" applyBorder="1" applyAlignment="1">
      <alignment horizontal="center"/>
    </xf>
    <xf numFmtId="0" fontId="3" fillId="7" borderId="16" xfId="0" applyFont="1" applyFill="1" applyBorder="1"/>
    <xf numFmtId="0" fontId="5" fillId="4" borderId="85" xfId="0" applyFont="1" applyFill="1" applyBorder="1" applyAlignment="1">
      <alignment horizontal="center"/>
    </xf>
    <xf numFmtId="2" fontId="3" fillId="0" borderId="9" xfId="1" applyNumberFormat="1" applyFont="1" applyBorder="1" applyAlignment="1">
      <alignment horizontal="center"/>
    </xf>
    <xf numFmtId="1" fontId="2" fillId="0" borderId="0" xfId="0" applyNumberFormat="1" applyFont="1"/>
    <xf numFmtId="1" fontId="11" fillId="8" borderId="57" xfId="0" applyNumberFormat="1" applyFont="1" applyFill="1" applyBorder="1" applyAlignment="1">
      <alignment horizontal="center"/>
    </xf>
    <xf numFmtId="1" fontId="2" fillId="0" borderId="72" xfId="0" applyNumberFormat="1" applyFont="1" applyBorder="1"/>
    <xf numFmtId="1" fontId="2" fillId="0" borderId="36" xfId="0" applyNumberFormat="1" applyFont="1" applyBorder="1"/>
    <xf numFmtId="1" fontId="2" fillId="0" borderId="47" xfId="0" applyNumberFormat="1" applyFont="1" applyBorder="1"/>
    <xf numFmtId="1" fontId="2" fillId="0" borderId="71" xfId="0" applyNumberFormat="1" applyFont="1" applyBorder="1"/>
    <xf numFmtId="2" fontId="3" fillId="0" borderId="71" xfId="0" applyNumberFormat="1" applyFont="1" applyBorder="1"/>
    <xf numFmtId="2" fontId="9" fillId="0" borderId="43" xfId="0" applyNumberFormat="1" applyFont="1" applyBorder="1" applyAlignment="1">
      <alignment horizontal="center"/>
    </xf>
    <xf numFmtId="2" fontId="16" fillId="8" borderId="39" xfId="0" applyNumberFormat="1" applyFont="1" applyFill="1" applyBorder="1" applyAlignment="1">
      <alignment horizontal="center" vertical="center" wrapText="1"/>
    </xf>
    <xf numFmtId="1" fontId="16" fillId="8" borderId="38" xfId="0" applyNumberFormat="1" applyFont="1" applyFill="1" applyBorder="1" applyAlignment="1">
      <alignment horizontal="center" vertical="center" wrapText="1"/>
    </xf>
    <xf numFmtId="0" fontId="16" fillId="8" borderId="52" xfId="0" applyFont="1" applyFill="1" applyBorder="1" applyAlignment="1">
      <alignment horizontal="center" vertical="center" wrapText="1"/>
    </xf>
    <xf numFmtId="2" fontId="9" fillId="0" borderId="20" xfId="0" applyNumberFormat="1" applyFont="1" applyBorder="1" applyAlignment="1">
      <alignment horizontal="center"/>
    </xf>
    <xf numFmtId="2" fontId="9" fillId="0" borderId="9" xfId="0" applyNumberFormat="1" applyFont="1" applyBorder="1" applyAlignment="1">
      <alignment horizontal="center"/>
    </xf>
    <xf numFmtId="2" fontId="2" fillId="0" borderId="0" xfId="0" applyNumberFormat="1" applyFont="1"/>
    <xf numFmtId="2" fontId="2" fillId="0" borderId="16" xfId="0" applyNumberFormat="1" applyFont="1" applyBorder="1"/>
    <xf numFmtId="2" fontId="2" fillId="0" borderId="13" xfId="0" applyNumberFormat="1" applyFont="1" applyBorder="1"/>
    <xf numFmtId="2" fontId="2" fillId="0" borderId="71" xfId="0" applyNumberFormat="1" applyFont="1" applyBorder="1"/>
    <xf numFmtId="0" fontId="0" fillId="0" borderId="50" xfId="0" applyBorder="1"/>
    <xf numFmtId="0" fontId="0" fillId="0" borderId="47" xfId="0" applyBorder="1"/>
    <xf numFmtId="0" fontId="0" fillId="0" borderId="82" xfId="0" applyBorder="1"/>
    <xf numFmtId="0" fontId="0" fillId="7" borderId="50" xfId="0" applyFill="1" applyBorder="1"/>
    <xf numFmtId="0" fontId="0" fillId="0" borderId="83" xfId="0" applyBorder="1"/>
    <xf numFmtId="0" fontId="0" fillId="0" borderId="79" xfId="0" applyBorder="1"/>
    <xf numFmtId="0" fontId="0" fillId="7" borderId="35" xfId="0" applyFill="1" applyBorder="1"/>
    <xf numFmtId="0" fontId="0" fillId="7" borderId="64" xfId="0" applyFill="1" applyBorder="1"/>
    <xf numFmtId="0" fontId="0" fillId="0" borderId="64" xfId="0" applyBorder="1"/>
    <xf numFmtId="0" fontId="0" fillId="7" borderId="54" xfId="0" applyFill="1" applyBorder="1" applyAlignment="1">
      <alignment horizontal="left"/>
    </xf>
    <xf numFmtId="164" fontId="9" fillId="0" borderId="35" xfId="0" applyNumberFormat="1" applyFont="1" applyBorder="1" applyAlignment="1">
      <alignment horizontal="center"/>
    </xf>
    <xf numFmtId="2" fontId="9" fillId="0" borderId="35" xfId="0" applyNumberFormat="1" applyFont="1" applyBorder="1" applyAlignment="1">
      <alignment horizontal="center"/>
    </xf>
    <xf numFmtId="164" fontId="0" fillId="0" borderId="89" xfId="0" applyNumberFormat="1" applyBorder="1" applyAlignment="1">
      <alignment horizontal="center"/>
    </xf>
    <xf numFmtId="164" fontId="1" fillId="7" borderId="16" xfId="0" applyNumberFormat="1" applyFont="1" applyFill="1" applyBorder="1" applyAlignment="1">
      <alignment horizontal="center"/>
    </xf>
    <xf numFmtId="164" fontId="1" fillId="7" borderId="62" xfId="0" applyNumberFormat="1" applyFont="1" applyFill="1" applyBorder="1" applyAlignment="1">
      <alignment horizontal="center"/>
    </xf>
    <xf numFmtId="164" fontId="1" fillId="7" borderId="39" xfId="0" applyNumberFormat="1" applyFont="1" applyFill="1" applyBorder="1" applyAlignment="1">
      <alignment horizontal="center"/>
    </xf>
    <xf numFmtId="164" fontId="0" fillId="0" borderId="41" xfId="0" applyNumberFormat="1" applyBorder="1" applyAlignment="1">
      <alignment horizontal="center"/>
    </xf>
    <xf numFmtId="164" fontId="0" fillId="0" borderId="32" xfId="0" applyNumberFormat="1" applyBorder="1" applyAlignment="1">
      <alignment horizontal="center"/>
    </xf>
    <xf numFmtId="164" fontId="1" fillId="7" borderId="13" xfId="0" applyNumberFormat="1" applyFont="1" applyFill="1" applyBorder="1" applyAlignment="1">
      <alignment horizontal="center"/>
    </xf>
    <xf numFmtId="164" fontId="1" fillId="7" borderId="20" xfId="0" applyNumberFormat="1" applyFont="1" applyFill="1" applyBorder="1" applyAlignment="1">
      <alignment horizontal="center"/>
    </xf>
    <xf numFmtId="164" fontId="0" fillId="0" borderId="58" xfId="0" applyNumberFormat="1" applyBorder="1" applyAlignment="1">
      <alignment horizontal="center"/>
    </xf>
    <xf numFmtId="164" fontId="1" fillId="9" borderId="16" xfId="0" applyNumberFormat="1" applyFont="1" applyFill="1" applyBorder="1" applyAlignment="1">
      <alignment horizontal="center"/>
    </xf>
    <xf numFmtId="164" fontId="0" fillId="9" borderId="89" xfId="0" applyNumberFormat="1" applyFill="1" applyBorder="1" applyAlignment="1">
      <alignment horizontal="center"/>
    </xf>
    <xf numFmtId="164" fontId="1" fillId="7" borderId="9" xfId="0" applyNumberFormat="1" applyFont="1" applyFill="1" applyBorder="1" applyAlignment="1">
      <alignment horizontal="center"/>
    </xf>
    <xf numFmtId="164" fontId="1" fillId="7" borderId="30" xfId="0" applyNumberFormat="1" applyFont="1" applyFill="1" applyBorder="1" applyAlignment="1">
      <alignment horizontal="center"/>
    </xf>
    <xf numFmtId="164" fontId="1" fillId="7" borderId="78" xfId="0" applyNumberFormat="1" applyFont="1" applyFill="1" applyBorder="1" applyAlignment="1">
      <alignment horizontal="center"/>
    </xf>
    <xf numFmtId="164" fontId="1" fillId="7" borderId="75" xfId="0" applyNumberFormat="1" applyFont="1" applyFill="1" applyBorder="1" applyAlignment="1">
      <alignment horizontal="center"/>
    </xf>
    <xf numFmtId="164" fontId="1" fillId="9" borderId="30" xfId="0" applyNumberFormat="1" applyFont="1" applyFill="1" applyBorder="1" applyAlignment="1">
      <alignment horizontal="center"/>
    </xf>
    <xf numFmtId="164" fontId="1" fillId="7" borderId="40" xfId="0" applyNumberFormat="1" applyFont="1" applyFill="1" applyBorder="1" applyAlignment="1">
      <alignment horizontal="center"/>
    </xf>
    <xf numFmtId="164" fontId="0" fillId="7" borderId="62" xfId="0" applyNumberFormat="1" applyFill="1" applyBorder="1" applyAlignment="1">
      <alignment horizontal="center"/>
    </xf>
    <xf numFmtId="164" fontId="0" fillId="7" borderId="16" xfId="0" applyNumberFormat="1" applyFill="1" applyBorder="1" applyAlignment="1">
      <alignment horizontal="center"/>
    </xf>
    <xf numFmtId="164" fontId="0" fillId="7" borderId="39" xfId="0" applyNumberFormat="1" applyFill="1" applyBorder="1" applyAlignment="1">
      <alignment horizontal="center"/>
    </xf>
    <xf numFmtId="164" fontId="0" fillId="7" borderId="20" xfId="0" applyNumberFormat="1" applyFill="1" applyBorder="1" applyAlignment="1">
      <alignment horizontal="center"/>
    </xf>
    <xf numFmtId="164" fontId="0" fillId="7" borderId="13" xfId="0" applyNumberFormat="1" applyFill="1" applyBorder="1" applyAlignment="1">
      <alignment horizontal="center"/>
    </xf>
    <xf numFmtId="164" fontId="0" fillId="0" borderId="77" xfId="0" applyNumberFormat="1" applyBorder="1" applyAlignment="1">
      <alignment horizontal="center"/>
    </xf>
    <xf numFmtId="164" fontId="0" fillId="0" borderId="31" xfId="0" applyNumberFormat="1" applyBorder="1" applyAlignment="1">
      <alignment horizontal="center"/>
    </xf>
    <xf numFmtId="164" fontId="0" fillId="7" borderId="9" xfId="0" applyNumberFormat="1" applyFill="1" applyBorder="1" applyAlignment="1">
      <alignment horizontal="center"/>
    </xf>
    <xf numFmtId="164" fontId="0" fillId="0" borderId="80" xfId="0" applyNumberFormat="1" applyBorder="1" applyAlignment="1">
      <alignment horizontal="center"/>
    </xf>
    <xf numFmtId="1" fontId="13" fillId="0" borderId="20" xfId="0" applyNumberFormat="1" applyFont="1" applyBorder="1" applyAlignment="1">
      <alignment horizontal="center"/>
    </xf>
    <xf numFmtId="1" fontId="13" fillId="0" borderId="14" xfId="0" applyNumberFormat="1" applyFont="1" applyBorder="1" applyAlignment="1">
      <alignment horizontal="center"/>
    </xf>
    <xf numFmtId="2" fontId="9" fillId="0" borderId="30" xfId="0" applyNumberFormat="1" applyFont="1" applyBorder="1" applyAlignment="1">
      <alignment horizontal="center"/>
    </xf>
    <xf numFmtId="0" fontId="0" fillId="0" borderId="90" xfId="0" applyBorder="1" applyAlignment="1">
      <alignment horizontal="left"/>
    </xf>
    <xf numFmtId="0" fontId="9" fillId="0" borderId="91" xfId="0" applyFont="1" applyBorder="1" applyAlignment="1">
      <alignment horizontal="center"/>
    </xf>
    <xf numFmtId="0" fontId="0" fillId="0" borderId="92" xfId="0" applyBorder="1" applyAlignment="1">
      <alignment horizontal="left"/>
    </xf>
    <xf numFmtId="0" fontId="0" fillId="7" borderId="92" xfId="0" applyFill="1" applyBorder="1" applyAlignment="1">
      <alignment horizontal="left"/>
    </xf>
    <xf numFmtId="0" fontId="0" fillId="0" borderId="93" xfId="0" applyBorder="1" applyAlignment="1">
      <alignment horizontal="left"/>
    </xf>
    <xf numFmtId="0" fontId="0" fillId="0" borderId="94" xfId="0" applyBorder="1" applyAlignment="1">
      <alignment horizontal="left"/>
    </xf>
    <xf numFmtId="0" fontId="0" fillId="0" borderId="95" xfId="0" applyBorder="1" applyAlignment="1">
      <alignment horizontal="left"/>
    </xf>
    <xf numFmtId="0" fontId="0" fillId="9" borderId="92" xfId="0" applyFill="1" applyBorder="1" applyAlignment="1">
      <alignment horizontal="left"/>
    </xf>
    <xf numFmtId="0" fontId="0" fillId="7" borderId="93" xfId="0" applyFill="1" applyBorder="1" applyAlignment="1">
      <alignment horizontal="left"/>
    </xf>
    <xf numFmtId="0" fontId="0" fillId="7" borderId="96" xfId="0" applyFill="1" applyBorder="1" applyAlignment="1">
      <alignment horizontal="left"/>
    </xf>
    <xf numFmtId="164" fontId="9" fillId="0" borderId="40" xfId="0" applyNumberFormat="1" applyFont="1" applyBorder="1" applyAlignment="1">
      <alignment horizontal="center"/>
    </xf>
    <xf numFmtId="164" fontId="1" fillId="7" borderId="44" xfId="0" applyNumberFormat="1" applyFont="1" applyFill="1" applyBorder="1" applyAlignment="1">
      <alignment horizontal="center"/>
    </xf>
    <xf numFmtId="2" fontId="0" fillId="7" borderId="44" xfId="0" applyNumberFormat="1" applyFill="1" applyBorder="1" applyAlignment="1">
      <alignment horizontal="center"/>
    </xf>
    <xf numFmtId="2" fontId="9" fillId="0" borderId="40" xfId="0" applyNumberFormat="1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164" fontId="9" fillId="0" borderId="30" xfId="0" applyNumberFormat="1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2" fontId="11" fillId="6" borderId="66" xfId="0" applyNumberFormat="1" applyFont="1" applyFill="1" applyBorder="1" applyAlignment="1">
      <alignment horizontal="center" vertical="center" wrapText="1"/>
    </xf>
    <xf numFmtId="2" fontId="11" fillId="6" borderId="29" xfId="0" applyNumberFormat="1" applyFont="1" applyFill="1" applyBorder="1" applyAlignment="1">
      <alignment horizontal="center" vertical="center" wrapText="1"/>
    </xf>
    <xf numFmtId="164" fontId="1" fillId="7" borderId="35" xfId="0" applyNumberFormat="1" applyFont="1" applyFill="1" applyBorder="1" applyAlignment="1">
      <alignment horizontal="center"/>
    </xf>
    <xf numFmtId="0" fontId="0" fillId="0" borderId="44" xfId="0" applyBorder="1"/>
    <xf numFmtId="0" fontId="0" fillId="0" borderId="88" xfId="0" applyBorder="1"/>
    <xf numFmtId="164" fontId="9" fillId="0" borderId="75" xfId="0" applyNumberFormat="1" applyFont="1" applyBorder="1" applyAlignment="1">
      <alignment horizontal="center"/>
    </xf>
    <xf numFmtId="164" fontId="1" fillId="7" borderId="84" xfId="0" applyNumberFormat="1" applyFont="1" applyFill="1" applyBorder="1" applyAlignment="1">
      <alignment horizontal="center"/>
    </xf>
    <xf numFmtId="2" fontId="9" fillId="0" borderId="75" xfId="0" applyNumberFormat="1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164" fontId="1" fillId="7" borderId="88" xfId="0" applyNumberFormat="1" applyFont="1" applyFill="1" applyBorder="1" applyAlignment="1">
      <alignment horizontal="center"/>
    </xf>
    <xf numFmtId="164" fontId="1" fillId="7" borderId="46" xfId="0" applyNumberFormat="1" applyFont="1" applyFill="1" applyBorder="1" applyAlignment="1">
      <alignment horizontal="center"/>
    </xf>
    <xf numFmtId="0" fontId="0" fillId="7" borderId="47" xfId="0" applyFill="1" applyBorder="1"/>
    <xf numFmtId="2" fontId="0" fillId="7" borderId="88" xfId="0" applyNumberFormat="1" applyFill="1" applyBorder="1" applyAlignment="1">
      <alignment horizontal="center"/>
    </xf>
    <xf numFmtId="2" fontId="9" fillId="0" borderId="50" xfId="0" applyNumberFormat="1" applyFont="1" applyBorder="1" applyAlignment="1">
      <alignment horizontal="center"/>
    </xf>
    <xf numFmtId="2" fontId="9" fillId="0" borderId="47" xfId="0" applyNumberFormat="1" applyFont="1" applyBorder="1" applyAlignment="1">
      <alignment horizontal="center"/>
    </xf>
    <xf numFmtId="2" fontId="9" fillId="0" borderId="82" xfId="0" applyNumberFormat="1" applyFont="1" applyBorder="1" applyAlignment="1">
      <alignment horizontal="center"/>
    </xf>
    <xf numFmtId="2" fontId="9" fillId="0" borderId="79" xfId="0" applyNumberFormat="1" applyFont="1" applyBorder="1" applyAlignment="1">
      <alignment horizontal="center"/>
    </xf>
    <xf numFmtId="0" fontId="9" fillId="0" borderId="97" xfId="0" applyFont="1" applyBorder="1" applyAlignment="1">
      <alignment horizontal="center"/>
    </xf>
    <xf numFmtId="2" fontId="9" fillId="0" borderId="16" xfId="0" applyNumberFormat="1" applyFont="1" applyBorder="1" applyAlignment="1">
      <alignment horizontal="center"/>
    </xf>
    <xf numFmtId="164" fontId="0" fillId="0" borderId="43" xfId="0" applyNumberFormat="1" applyBorder="1"/>
    <xf numFmtId="164" fontId="0" fillId="0" borderId="16" xfId="0" applyNumberFormat="1" applyBorder="1"/>
    <xf numFmtId="164" fontId="0" fillId="0" borderId="20" xfId="0" applyNumberFormat="1" applyBorder="1"/>
    <xf numFmtId="164" fontId="0" fillId="0" borderId="13" xfId="0" applyNumberFormat="1" applyBorder="1"/>
    <xf numFmtId="164" fontId="0" fillId="0" borderId="9" xfId="0" applyNumberFormat="1" applyBorder="1"/>
    <xf numFmtId="164" fontId="17" fillId="0" borderId="16" xfId="0" applyNumberFormat="1" applyFont="1" applyBorder="1"/>
    <xf numFmtId="164" fontId="1" fillId="0" borderId="30" xfId="0" applyNumberFormat="1" applyFont="1" applyBorder="1" applyAlignment="1">
      <alignment horizontal="center"/>
    </xf>
    <xf numFmtId="0" fontId="0" fillId="9" borderId="50" xfId="0" applyFill="1" applyBorder="1"/>
    <xf numFmtId="164" fontId="0" fillId="9" borderId="16" xfId="0" applyNumberFormat="1" applyFill="1" applyBorder="1"/>
    <xf numFmtId="164" fontId="9" fillId="9" borderId="35" xfId="0" applyNumberFormat="1" applyFont="1" applyFill="1" applyBorder="1" applyAlignment="1">
      <alignment horizontal="center"/>
    </xf>
    <xf numFmtId="164" fontId="0" fillId="9" borderId="16" xfId="0" applyNumberFormat="1" applyFill="1" applyBorder="1" applyAlignment="1">
      <alignment horizontal="center"/>
    </xf>
    <xf numFmtId="2" fontId="0" fillId="9" borderId="30" xfId="0" applyNumberFormat="1" applyFill="1" applyBorder="1" applyAlignment="1">
      <alignment horizontal="center"/>
    </xf>
    <xf numFmtId="2" fontId="9" fillId="9" borderId="35" xfId="0" applyNumberFormat="1" applyFont="1" applyFill="1" applyBorder="1" applyAlignment="1">
      <alignment horizontal="center"/>
    </xf>
    <xf numFmtId="2" fontId="9" fillId="9" borderId="47" xfId="0" applyNumberFormat="1" applyFont="1" applyFill="1" applyBorder="1" applyAlignment="1">
      <alignment horizontal="center"/>
    </xf>
    <xf numFmtId="2" fontId="9" fillId="9" borderId="16" xfId="0" applyNumberFormat="1" applyFont="1" applyFill="1" applyBorder="1" applyAlignment="1">
      <alignment horizontal="center"/>
    </xf>
    <xf numFmtId="0" fontId="9" fillId="9" borderId="91" xfId="0" applyFont="1" applyFill="1" applyBorder="1" applyAlignment="1">
      <alignment horizontal="center"/>
    </xf>
    <xf numFmtId="164" fontId="0" fillId="5" borderId="89" xfId="0" applyNumberFormat="1" applyFill="1" applyBorder="1" applyAlignment="1">
      <alignment horizontal="center"/>
    </xf>
    <xf numFmtId="164" fontId="0" fillId="5" borderId="16" xfId="0" applyNumberFormat="1" applyFill="1" applyBorder="1" applyAlignment="1">
      <alignment horizontal="center"/>
    </xf>
    <xf numFmtId="2" fontId="0" fillId="5" borderId="30" xfId="0" applyNumberFormat="1" applyFill="1" applyBorder="1" applyAlignment="1">
      <alignment horizontal="center"/>
    </xf>
    <xf numFmtId="2" fontId="9" fillId="5" borderId="35" xfId="0" applyNumberFormat="1" applyFont="1" applyFill="1" applyBorder="1" applyAlignment="1">
      <alignment horizontal="center"/>
    </xf>
    <xf numFmtId="2" fontId="9" fillId="5" borderId="47" xfId="0" applyNumberFormat="1" applyFont="1" applyFill="1" applyBorder="1" applyAlignment="1">
      <alignment horizontal="center"/>
    </xf>
    <xf numFmtId="0" fontId="0" fillId="5" borderId="92" xfId="0" applyFill="1" applyBorder="1" applyAlignment="1">
      <alignment horizontal="left"/>
    </xf>
    <xf numFmtId="0" fontId="0" fillId="5" borderId="30" xfId="0" applyFill="1" applyBorder="1"/>
    <xf numFmtId="0" fontId="0" fillId="5" borderId="35" xfId="0" applyFill="1" applyBorder="1" applyAlignment="1">
      <alignment horizontal="left"/>
    </xf>
    <xf numFmtId="0" fontId="0" fillId="5" borderId="50" xfId="0" applyFill="1" applyBorder="1"/>
    <xf numFmtId="164" fontId="1" fillId="5" borderId="20" xfId="0" applyNumberFormat="1" applyFont="1" applyFill="1" applyBorder="1" applyAlignment="1">
      <alignment horizontal="center"/>
    </xf>
    <xf numFmtId="164" fontId="1" fillId="5" borderId="40" xfId="0" applyNumberFormat="1" applyFont="1" applyFill="1" applyBorder="1" applyAlignment="1">
      <alignment horizontal="center"/>
    </xf>
    <xf numFmtId="164" fontId="0" fillId="5" borderId="41" xfId="0" applyNumberFormat="1" applyFill="1" applyBorder="1" applyAlignment="1">
      <alignment horizontal="center"/>
    </xf>
    <xf numFmtId="164" fontId="0" fillId="5" borderId="20" xfId="0" applyNumberFormat="1" applyFill="1" applyBorder="1" applyAlignment="1">
      <alignment horizontal="center"/>
    </xf>
    <xf numFmtId="2" fontId="0" fillId="5" borderId="40" xfId="0" applyNumberFormat="1" applyFill="1" applyBorder="1" applyAlignment="1">
      <alignment horizontal="center"/>
    </xf>
    <xf numFmtId="2" fontId="9" fillId="5" borderId="40" xfId="0" applyNumberFormat="1" applyFont="1" applyFill="1" applyBorder="1" applyAlignment="1">
      <alignment horizontal="center"/>
    </xf>
    <xf numFmtId="2" fontId="9" fillId="5" borderId="82" xfId="0" applyNumberFormat="1" applyFont="1" applyFill="1" applyBorder="1" applyAlignment="1">
      <alignment horizontal="center"/>
    </xf>
    <xf numFmtId="0" fontId="0" fillId="5" borderId="95" xfId="0" applyFill="1" applyBorder="1" applyAlignment="1">
      <alignment horizontal="left"/>
    </xf>
    <xf numFmtId="0" fontId="0" fillId="5" borderId="40" xfId="0" applyFill="1" applyBorder="1"/>
    <xf numFmtId="0" fontId="0" fillId="5" borderId="40" xfId="0" applyFill="1" applyBorder="1" applyAlignment="1">
      <alignment horizontal="left"/>
    </xf>
    <xf numFmtId="0" fontId="0" fillId="5" borderId="82" xfId="0" applyFill="1" applyBorder="1"/>
    <xf numFmtId="164" fontId="0" fillId="5" borderId="39" xfId="0" applyNumberFormat="1" applyFill="1" applyBorder="1" applyAlignment="1">
      <alignment horizontal="center"/>
    </xf>
    <xf numFmtId="1" fontId="9" fillId="0" borderId="72" xfId="0" applyNumberFormat="1" applyFont="1" applyBorder="1" applyAlignment="1">
      <alignment horizontal="center"/>
    </xf>
    <xf numFmtId="1" fontId="9" fillId="9" borderId="47" xfId="0" applyNumberFormat="1" applyFont="1" applyFill="1" applyBorder="1" applyAlignment="1">
      <alignment horizontal="center"/>
    </xf>
    <xf numFmtId="2" fontId="2" fillId="0" borderId="62" xfId="0" applyNumberFormat="1" applyFont="1" applyBorder="1"/>
    <xf numFmtId="164" fontId="1" fillId="9" borderId="62" xfId="0" applyNumberFormat="1" applyFont="1" applyFill="1" applyBorder="1" applyAlignment="1">
      <alignment horizontal="center"/>
    </xf>
    <xf numFmtId="164" fontId="0" fillId="9" borderId="62" xfId="0" applyNumberFormat="1" applyFill="1" applyBorder="1" applyAlignment="1">
      <alignment horizontal="center"/>
    </xf>
    <xf numFmtId="0" fontId="0" fillId="7" borderId="37" xfId="0" applyFill="1" applyBorder="1"/>
    <xf numFmtId="0" fontId="19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wrapText="1"/>
    </xf>
    <xf numFmtId="0" fontId="21" fillId="0" borderId="0" xfId="0" applyFont="1" applyAlignment="1">
      <alignment horizontal="left"/>
    </xf>
    <xf numFmtId="0" fontId="22" fillId="0" borderId="0" xfId="0" applyFont="1"/>
    <xf numFmtId="0" fontId="23" fillId="0" borderId="0" xfId="0" applyFont="1"/>
    <xf numFmtId="0" fontId="24" fillId="11" borderId="0" xfId="0" applyFont="1" applyFill="1" applyAlignment="1">
      <alignment horizontal="right"/>
    </xf>
    <xf numFmtId="0" fontId="22" fillId="0" borderId="0" xfId="0" quotePrefix="1" applyFont="1" applyAlignment="1">
      <alignment horizontal="center"/>
    </xf>
    <xf numFmtId="0" fontId="22" fillId="0" borderId="0" xfId="0" quotePrefix="1" applyFont="1" applyAlignment="1">
      <alignment horizontal="left"/>
    </xf>
    <xf numFmtId="0" fontId="22" fillId="0" borderId="0" xfId="0" applyFont="1" applyAlignment="1">
      <alignment horizontal="left"/>
    </xf>
    <xf numFmtId="0" fontId="25" fillId="0" borderId="0" xfId="0" applyFont="1" applyAlignment="1">
      <alignment vertical="center"/>
    </xf>
    <xf numFmtId="0" fontId="26" fillId="12" borderId="99" xfId="0" applyFont="1" applyFill="1" applyBorder="1" applyAlignment="1">
      <alignment horizontal="center" wrapText="1"/>
    </xf>
    <xf numFmtId="0" fontId="26" fillId="12" borderId="100" xfId="0" applyFont="1" applyFill="1" applyBorder="1" applyAlignment="1">
      <alignment horizontal="center"/>
    </xf>
    <xf numFmtId="0" fontId="26" fillId="12" borderId="72" xfId="0" applyFont="1" applyFill="1" applyBorder="1" applyAlignment="1">
      <alignment vertical="center"/>
    </xf>
    <xf numFmtId="0" fontId="26" fillId="12" borderId="2" xfId="0" applyFont="1" applyFill="1" applyBorder="1" applyAlignment="1">
      <alignment vertical="center"/>
    </xf>
    <xf numFmtId="1" fontId="26" fillId="12" borderId="100" xfId="0" applyNumberFormat="1" applyFont="1" applyFill="1" applyBorder="1" applyAlignment="1">
      <alignment horizontal="left"/>
    </xf>
    <xf numFmtId="1" fontId="26" fillId="12" borderId="100" xfId="0" applyNumberFormat="1" applyFont="1" applyFill="1" applyBorder="1" applyAlignment="1">
      <alignment horizontal="right"/>
    </xf>
    <xf numFmtId="1" fontId="26" fillId="12" borderId="100" xfId="0" applyNumberFormat="1" applyFont="1" applyFill="1" applyBorder="1" applyAlignment="1">
      <alignment horizontal="center"/>
    </xf>
    <xf numFmtId="0" fontId="26" fillId="12" borderId="100" xfId="0" applyFont="1" applyFill="1" applyBorder="1" applyAlignment="1">
      <alignment horizontal="left" wrapText="1"/>
    </xf>
    <xf numFmtId="0" fontId="26" fillId="12" borderId="97" xfId="0" applyFont="1" applyFill="1" applyBorder="1" applyAlignment="1">
      <alignment horizontal="center"/>
    </xf>
    <xf numFmtId="0" fontId="26" fillId="12" borderId="102" xfId="0" applyFont="1" applyFill="1" applyBorder="1" applyAlignment="1">
      <alignment horizontal="center" wrapText="1"/>
    </xf>
    <xf numFmtId="0" fontId="26" fillId="12" borderId="44" xfId="0" applyFont="1" applyFill="1" applyBorder="1" applyAlignment="1">
      <alignment horizontal="center"/>
    </xf>
    <xf numFmtId="1" fontId="26" fillId="12" borderId="44" xfId="0" applyNumberFormat="1" applyFont="1" applyFill="1" applyBorder="1" applyAlignment="1">
      <alignment horizontal="center"/>
    </xf>
    <xf numFmtId="1" fontId="26" fillId="12" borderId="44" xfId="0" applyNumberFormat="1" applyFont="1" applyFill="1" applyBorder="1" applyAlignment="1">
      <alignment horizontal="centerContinuous"/>
    </xf>
    <xf numFmtId="0" fontId="26" fillId="12" borderId="44" xfId="0" applyFont="1" applyFill="1" applyBorder="1" applyAlignment="1">
      <alignment horizontal="center" wrapText="1"/>
    </xf>
    <xf numFmtId="1" fontId="26" fillId="12" borderId="44" xfId="0" applyNumberFormat="1" applyFont="1" applyFill="1" applyBorder="1" applyAlignment="1">
      <alignment horizontal="center" wrapText="1"/>
    </xf>
    <xf numFmtId="0" fontId="26" fillId="12" borderId="21" xfId="0" applyFont="1" applyFill="1" applyBorder="1" applyAlignment="1">
      <alignment horizontal="center"/>
    </xf>
    <xf numFmtId="0" fontId="19" fillId="0" borderId="92" xfId="0" applyFont="1" applyBorder="1" applyAlignment="1">
      <alignment horizontal="center" wrapText="1"/>
    </xf>
    <xf numFmtId="0" fontId="19" fillId="0" borderId="103" xfId="3" applyFont="1" applyBorder="1" applyAlignment="1">
      <alignment horizontal="center"/>
    </xf>
    <xf numFmtId="0" fontId="19" fillId="0" borderId="35" xfId="0" applyFont="1" applyBorder="1" applyAlignment="1">
      <alignment horizontal="left"/>
    </xf>
    <xf numFmtId="0" fontId="19" fillId="0" borderId="35" xfId="0" applyFont="1" applyBorder="1" applyAlignment="1">
      <alignment horizontal="center"/>
    </xf>
    <xf numFmtId="0" fontId="28" fillId="0" borderId="35" xfId="0" applyFont="1" applyBorder="1" applyAlignment="1">
      <alignment horizontal="center"/>
    </xf>
    <xf numFmtId="1" fontId="19" fillId="0" borderId="35" xfId="0" applyNumberFormat="1" applyFont="1" applyBorder="1" applyAlignment="1">
      <alignment horizontal="right"/>
    </xf>
    <xf numFmtId="1" fontId="19" fillId="0" borderId="35" xfId="0" applyNumberFormat="1" applyFont="1" applyBorder="1" applyAlignment="1">
      <alignment horizontal="center"/>
    </xf>
    <xf numFmtId="0" fontId="19" fillId="0" borderId="35" xfId="0" applyFont="1" applyBorder="1"/>
    <xf numFmtId="0" fontId="19" fillId="0" borderId="35" xfId="0" applyFont="1" applyBorder="1" applyAlignment="1">
      <alignment horizontal="left" wrapText="1"/>
    </xf>
    <xf numFmtId="1" fontId="19" fillId="0" borderId="35" xfId="0" applyNumberFormat="1" applyFont="1" applyBorder="1" applyAlignment="1">
      <alignment horizontal="center" wrapText="1"/>
    </xf>
    <xf numFmtId="1" fontId="28" fillId="0" borderId="35" xfId="0" applyNumberFormat="1" applyFont="1" applyBorder="1" applyAlignment="1">
      <alignment horizontal="center" wrapText="1"/>
    </xf>
    <xf numFmtId="15" fontId="19" fillId="0" borderId="35" xfId="0" applyNumberFormat="1" applyFont="1" applyBorder="1" applyAlignment="1">
      <alignment horizontal="center"/>
    </xf>
    <xf numFmtId="0" fontId="19" fillId="13" borderId="0" xfId="0" applyFont="1" applyFill="1"/>
    <xf numFmtId="0" fontId="19" fillId="14" borderId="0" xfId="0" applyFont="1" applyFill="1"/>
    <xf numFmtId="0" fontId="19" fillId="11" borderId="0" xfId="0" applyFont="1" applyFill="1"/>
    <xf numFmtId="0" fontId="19" fillId="0" borderId="92" xfId="3" applyFont="1" applyBorder="1" applyAlignment="1">
      <alignment horizontal="center"/>
    </xf>
    <xf numFmtId="0" fontId="29" fillId="0" borderId="35" xfId="0" applyFont="1" applyBorder="1" applyAlignment="1">
      <alignment horizontal="left"/>
    </xf>
    <xf numFmtId="1" fontId="19" fillId="0" borderId="37" xfId="0" applyNumberFormat="1" applyFont="1" applyBorder="1" applyAlignment="1">
      <alignment horizontal="right"/>
    </xf>
    <xf numFmtId="0" fontId="19" fillId="0" borderId="37" xfId="0" applyFont="1" applyBorder="1" applyAlignment="1">
      <alignment horizontal="left" wrapText="1"/>
    </xf>
    <xf numFmtId="0" fontId="19" fillId="15" borderId="92" xfId="3" applyFont="1" applyFill="1" applyBorder="1" applyAlignment="1">
      <alignment horizontal="center"/>
    </xf>
    <xf numFmtId="0" fontId="19" fillId="15" borderId="103" xfId="3" applyFont="1" applyFill="1" applyBorder="1" applyAlignment="1">
      <alignment horizontal="center"/>
    </xf>
    <xf numFmtId="0" fontId="19" fillId="15" borderId="35" xfId="0" applyFont="1" applyFill="1" applyBorder="1" applyAlignment="1">
      <alignment horizontal="left"/>
    </xf>
    <xf numFmtId="0" fontId="28" fillId="15" borderId="35" xfId="0" applyFont="1" applyFill="1" applyBorder="1" applyAlignment="1">
      <alignment horizontal="center"/>
    </xf>
    <xf numFmtId="1" fontId="19" fillId="15" borderId="35" xfId="0" applyNumberFormat="1" applyFont="1" applyFill="1" applyBorder="1" applyAlignment="1">
      <alignment horizontal="right"/>
    </xf>
    <xf numFmtId="0" fontId="19" fillId="15" borderId="35" xfId="0" applyFont="1" applyFill="1" applyBorder="1" applyAlignment="1">
      <alignment horizontal="center"/>
    </xf>
    <xf numFmtId="0" fontId="19" fillId="15" borderId="35" xfId="0" applyFont="1" applyFill="1" applyBorder="1" applyAlignment="1">
      <alignment horizontal="left" wrapText="1"/>
    </xf>
    <xf numFmtId="0" fontId="19" fillId="15" borderId="35" xfId="3" applyFont="1" applyFill="1" applyBorder="1" applyAlignment="1">
      <alignment wrapText="1"/>
    </xf>
    <xf numFmtId="0" fontId="19" fillId="15" borderId="35" xfId="0" applyFont="1" applyFill="1" applyBorder="1" applyAlignment="1">
      <alignment horizontal="center" wrapText="1"/>
    </xf>
    <xf numFmtId="0" fontId="19" fillId="16" borderId="35" xfId="0" applyFont="1" applyFill="1" applyBorder="1" applyAlignment="1">
      <alignment horizontal="center" wrapText="1"/>
    </xf>
    <xf numFmtId="15" fontId="19" fillId="15" borderId="35" xfId="0" applyNumberFormat="1" applyFont="1" applyFill="1" applyBorder="1" applyAlignment="1">
      <alignment horizontal="center"/>
    </xf>
    <xf numFmtId="0" fontId="19" fillId="0" borderId="35" xfId="3" applyFont="1" applyBorder="1" applyAlignment="1">
      <alignment wrapText="1"/>
    </xf>
    <xf numFmtId="0" fontId="19" fillId="0" borderId="35" xfId="0" applyFont="1" applyBorder="1" applyAlignment="1">
      <alignment horizontal="center" wrapText="1"/>
    </xf>
    <xf numFmtId="0" fontId="19" fillId="17" borderId="0" xfId="0" applyFont="1" applyFill="1"/>
    <xf numFmtId="0" fontId="19" fillId="0" borderId="35" xfId="0" applyFont="1" applyBorder="1" applyAlignment="1">
      <alignment wrapText="1"/>
    </xf>
    <xf numFmtId="1" fontId="19" fillId="0" borderId="35" xfId="0" applyNumberFormat="1" applyFont="1" applyBorder="1" applyAlignment="1">
      <alignment horizontal="right" wrapText="1"/>
    </xf>
    <xf numFmtId="0" fontId="19" fillId="0" borderId="35" xfId="0" applyFont="1" applyBorder="1" applyAlignment="1">
      <alignment horizontal="left" shrinkToFit="1"/>
    </xf>
    <xf numFmtId="0" fontId="19" fillId="0" borderId="35" xfId="0" applyFont="1" applyBorder="1" applyAlignment="1">
      <alignment horizontal="left" wrapText="1" shrinkToFit="1"/>
    </xf>
    <xf numFmtId="0" fontId="19" fillId="0" borderId="35" xfId="3" applyFont="1" applyBorder="1" applyAlignment="1">
      <alignment horizontal="left" wrapText="1"/>
    </xf>
    <xf numFmtId="0" fontId="19" fillId="0" borderId="35" xfId="3" applyFont="1" applyBorder="1" applyAlignment="1">
      <alignment wrapText="1" shrinkToFit="1"/>
    </xf>
    <xf numFmtId="0" fontId="19" fillId="0" borderId="35" xfId="0" applyFont="1" applyBorder="1" applyAlignment="1">
      <alignment horizontal="right"/>
    </xf>
    <xf numFmtId="0" fontId="31" fillId="0" borderId="0" xfId="0" applyFont="1"/>
    <xf numFmtId="0" fontId="31" fillId="13" borderId="0" xfId="0" applyFont="1" applyFill="1"/>
    <xf numFmtId="0" fontId="19" fillId="0" borderId="92" xfId="0" applyFont="1" applyBorder="1" applyAlignment="1">
      <alignment horizontal="center"/>
    </xf>
    <xf numFmtId="1" fontId="19" fillId="0" borderId="0" xfId="0" applyNumberFormat="1" applyFont="1" applyAlignment="1">
      <alignment horizontal="center" wrapText="1"/>
    </xf>
    <xf numFmtId="0" fontId="30" fillId="0" borderId="35" xfId="0" applyFont="1" applyBorder="1" applyAlignment="1">
      <alignment horizontal="left"/>
    </xf>
    <xf numFmtId="0" fontId="19" fillId="11" borderId="35" xfId="0" applyFont="1" applyFill="1" applyBorder="1" applyAlignment="1">
      <alignment horizontal="left" wrapText="1"/>
    </xf>
    <xf numFmtId="49" fontId="19" fillId="0" borderId="35" xfId="0" applyNumberFormat="1" applyFont="1" applyBorder="1" applyAlignment="1">
      <alignment horizontal="left" wrapText="1"/>
    </xf>
    <xf numFmtId="1" fontId="19" fillId="15" borderId="35" xfId="0" applyNumberFormat="1" applyFont="1" applyFill="1" applyBorder="1" applyAlignment="1">
      <alignment horizontal="center"/>
    </xf>
    <xf numFmtId="1" fontId="19" fillId="15" borderId="35" xfId="0" applyNumberFormat="1" applyFont="1" applyFill="1" applyBorder="1" applyAlignment="1">
      <alignment horizontal="center" wrapText="1"/>
    </xf>
    <xf numFmtId="0" fontId="19" fillId="15" borderId="92" xfId="0" applyFont="1" applyFill="1" applyBorder="1" applyAlignment="1">
      <alignment horizontal="center"/>
    </xf>
    <xf numFmtId="49" fontId="19" fillId="15" borderId="35" xfId="0" applyNumberFormat="1" applyFont="1" applyFill="1" applyBorder="1" applyAlignment="1">
      <alignment horizontal="left" wrapText="1"/>
    </xf>
    <xf numFmtId="0" fontId="19" fillId="0" borderId="0" xfId="0" applyFont="1" applyAlignment="1">
      <alignment horizontal="left"/>
    </xf>
    <xf numFmtId="0" fontId="19" fillId="15" borderId="92" xfId="0" applyFont="1" applyFill="1" applyBorder="1" applyAlignment="1">
      <alignment horizontal="center" wrapText="1"/>
    </xf>
    <xf numFmtId="0" fontId="19" fillId="15" borderId="35" xfId="0" applyFont="1" applyFill="1" applyBorder="1" applyAlignment="1">
      <alignment wrapText="1"/>
    </xf>
    <xf numFmtId="0" fontId="19" fillId="11" borderId="35" xfId="0" applyFont="1" applyFill="1" applyBorder="1" applyAlignment="1">
      <alignment horizontal="left"/>
    </xf>
    <xf numFmtId="1" fontId="19" fillId="11" borderId="35" xfId="0" applyNumberFormat="1" applyFont="1" applyFill="1" applyBorder="1" applyAlignment="1">
      <alignment horizontal="right"/>
    </xf>
    <xf numFmtId="0" fontId="19" fillId="11" borderId="35" xfId="0" applyFont="1" applyFill="1" applyBorder="1" applyAlignment="1">
      <alignment wrapText="1"/>
    </xf>
    <xf numFmtId="0" fontId="19" fillId="11" borderId="92" xfId="3" applyFont="1" applyFill="1" applyBorder="1" applyAlignment="1">
      <alignment horizontal="center"/>
    </xf>
    <xf numFmtId="0" fontId="19" fillId="0" borderId="35" xfId="0" applyFont="1" applyBorder="1" applyAlignment="1">
      <alignment horizontal="left" vertical="top" wrapText="1"/>
    </xf>
    <xf numFmtId="0" fontId="19" fillId="11" borderId="92" xfId="0" applyFont="1" applyFill="1" applyBorder="1" applyAlignment="1">
      <alignment horizontal="center"/>
    </xf>
    <xf numFmtId="0" fontId="19" fillId="0" borderId="30" xfId="0" applyFont="1" applyBorder="1" applyAlignment="1">
      <alignment horizontal="center" wrapText="1"/>
    </xf>
    <xf numFmtId="0" fontId="19" fillId="16" borderId="30" xfId="0" applyFont="1" applyFill="1" applyBorder="1" applyAlignment="1">
      <alignment horizontal="center" wrapText="1"/>
    </xf>
    <xf numFmtId="1" fontId="19" fillId="0" borderId="30" xfId="0" applyNumberFormat="1" applyFont="1" applyBorder="1" applyAlignment="1">
      <alignment horizontal="center" wrapText="1"/>
    </xf>
    <xf numFmtId="49" fontId="19" fillId="0" borderId="35" xfId="3" applyNumberFormat="1" applyFont="1" applyBorder="1" applyAlignment="1">
      <alignment horizontal="left" wrapText="1"/>
    </xf>
    <xf numFmtId="20" fontId="19" fillId="15" borderId="35" xfId="0" applyNumberFormat="1" applyFont="1" applyFill="1" applyBorder="1" applyAlignment="1">
      <alignment horizontal="center"/>
    </xf>
    <xf numFmtId="20" fontId="19" fillId="15" borderId="35" xfId="0" applyNumberFormat="1" applyFont="1" applyFill="1" applyBorder="1" applyAlignment="1">
      <alignment horizontal="center" wrapText="1"/>
    </xf>
    <xf numFmtId="0" fontId="19" fillId="7" borderId="35" xfId="3" applyFont="1" applyFill="1" applyBorder="1" applyAlignment="1">
      <alignment wrapText="1"/>
    </xf>
    <xf numFmtId="0" fontId="19" fillId="18" borderId="0" xfId="0" applyFont="1" applyFill="1"/>
    <xf numFmtId="0" fontId="19" fillId="0" borderId="35" xfId="4" applyFont="1" applyBorder="1" applyAlignment="1">
      <alignment wrapText="1"/>
    </xf>
    <xf numFmtId="0" fontId="30" fillId="15" borderId="35" xfId="3" applyFont="1" applyFill="1" applyBorder="1" applyAlignment="1">
      <alignment wrapText="1"/>
    </xf>
    <xf numFmtId="0" fontId="19" fillId="0" borderId="92" xfId="3" quotePrefix="1" applyFont="1" applyBorder="1" applyAlignment="1">
      <alignment horizontal="center"/>
    </xf>
    <xf numFmtId="1" fontId="28" fillId="0" borderId="30" xfId="0" applyNumberFormat="1" applyFont="1" applyBorder="1" applyAlignment="1">
      <alignment horizontal="center" wrapText="1"/>
    </xf>
    <xf numFmtId="0" fontId="19" fillId="15" borderId="35" xfId="0" applyFont="1" applyFill="1" applyBorder="1" applyAlignment="1">
      <alignment horizontal="left" shrinkToFit="1"/>
    </xf>
    <xf numFmtId="0" fontId="19" fillId="15" borderId="35" xfId="0" applyFont="1" applyFill="1" applyBorder="1" applyAlignment="1">
      <alignment horizontal="left" wrapText="1" shrinkToFit="1"/>
    </xf>
    <xf numFmtId="0" fontId="19" fillId="15" borderId="35" xfId="3" applyFont="1" applyFill="1" applyBorder="1" applyAlignment="1">
      <alignment wrapText="1" shrinkToFit="1"/>
    </xf>
    <xf numFmtId="0" fontId="19" fillId="15" borderId="30" xfId="0" applyFont="1" applyFill="1" applyBorder="1" applyAlignment="1">
      <alignment horizontal="center" wrapText="1"/>
    </xf>
    <xf numFmtId="0" fontId="19" fillId="0" borderId="35" xfId="0" quotePrefix="1" applyFont="1" applyBorder="1" applyAlignment="1">
      <alignment horizontal="center"/>
    </xf>
    <xf numFmtId="0" fontId="19" fillId="0" borderId="35" xfId="0" quotePrefix="1" applyFont="1" applyBorder="1" applyAlignment="1">
      <alignment horizontal="center" wrapText="1"/>
    </xf>
    <xf numFmtId="0" fontId="30" fillId="0" borderId="35" xfId="0" applyFont="1" applyBorder="1" applyAlignment="1">
      <alignment horizontal="left" shrinkToFit="1"/>
    </xf>
    <xf numFmtId="0" fontId="30" fillId="0" borderId="35" xfId="3" applyFont="1" applyBorder="1" applyAlignment="1">
      <alignment wrapText="1" shrinkToFit="1"/>
    </xf>
    <xf numFmtId="49" fontId="19" fillId="0" borderId="35" xfId="3" applyNumberFormat="1" applyFont="1" applyBorder="1" applyAlignment="1">
      <alignment horizontal="left" wrapText="1" shrinkToFit="1"/>
    </xf>
    <xf numFmtId="49" fontId="19" fillId="15" borderId="35" xfId="3" applyNumberFormat="1" applyFont="1" applyFill="1" applyBorder="1" applyAlignment="1">
      <alignment horizontal="left" wrapText="1" shrinkToFit="1"/>
    </xf>
    <xf numFmtId="0" fontId="28" fillId="15" borderId="35" xfId="0" applyFont="1" applyFill="1" applyBorder="1" applyAlignment="1">
      <alignment horizontal="center" wrapText="1"/>
    </xf>
    <xf numFmtId="0" fontId="30" fillId="0" borderId="35" xfId="3" applyFont="1" applyBorder="1" applyAlignment="1">
      <alignment horizontal="left" wrapText="1" shrinkToFit="1"/>
    </xf>
    <xf numFmtId="0" fontId="19" fillId="15" borderId="35" xfId="3" applyFont="1" applyFill="1" applyBorder="1" applyAlignment="1">
      <alignment horizontal="left" wrapText="1" shrinkToFit="1"/>
    </xf>
    <xf numFmtId="0" fontId="19" fillId="0" borderId="35" xfId="3" applyFont="1" applyBorder="1" applyAlignment="1">
      <alignment horizontal="left" wrapText="1" shrinkToFit="1"/>
    </xf>
    <xf numFmtId="12" fontId="19" fillId="0" borderId="35" xfId="0" applyNumberFormat="1" applyFont="1" applyBorder="1" applyAlignment="1">
      <alignment horizontal="left"/>
    </xf>
    <xf numFmtId="0" fontId="19" fillId="19" borderId="0" xfId="0" applyFont="1" applyFill="1"/>
    <xf numFmtId="0" fontId="19" fillId="0" borderId="95" xfId="0" applyFont="1" applyBorder="1" applyAlignment="1">
      <alignment horizontal="center" wrapText="1"/>
    </xf>
    <xf numFmtId="0" fontId="19" fillId="0" borderId="40" xfId="0" applyFont="1" applyBorder="1" applyAlignment="1">
      <alignment horizontal="left"/>
    </xf>
    <xf numFmtId="1" fontId="19" fillId="0" borderId="40" xfId="0" applyNumberFormat="1" applyFont="1" applyBorder="1" applyAlignment="1">
      <alignment horizontal="right"/>
    </xf>
    <xf numFmtId="1" fontId="19" fillId="0" borderId="40" xfId="0" applyNumberFormat="1" applyFont="1" applyBorder="1" applyAlignment="1">
      <alignment horizontal="center"/>
    </xf>
    <xf numFmtId="0" fontId="19" fillId="0" borderId="40" xfId="0" applyFont="1" applyBorder="1" applyAlignment="1">
      <alignment horizontal="left" wrapText="1"/>
    </xf>
    <xf numFmtId="1" fontId="19" fillId="0" borderId="40" xfId="0" applyNumberFormat="1" applyFont="1" applyBorder="1" applyAlignment="1">
      <alignment horizontal="center" wrapText="1"/>
    </xf>
    <xf numFmtId="0" fontId="20" fillId="11" borderId="0" xfId="0" applyFont="1" applyFill="1"/>
    <xf numFmtId="0" fontId="25" fillId="0" borderId="0" xfId="2" applyFont="1" applyFill="1"/>
    <xf numFmtId="0" fontId="9" fillId="6" borderId="24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1" fillId="0" borderId="2" xfId="0" applyFont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1" fillId="6" borderId="70" xfId="0" applyFont="1" applyFill="1" applyBorder="1" applyAlignment="1">
      <alignment horizontal="center" vertical="center"/>
    </xf>
    <xf numFmtId="0" fontId="11" fillId="6" borderId="26" xfId="0" applyFont="1" applyFill="1" applyBorder="1" applyAlignment="1">
      <alignment horizontal="center" vertical="center"/>
    </xf>
    <xf numFmtId="0" fontId="11" fillId="6" borderId="66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1" fillId="6" borderId="27" xfId="0" applyFont="1" applyFill="1" applyBorder="1" applyAlignment="1">
      <alignment horizontal="center" vertical="center"/>
    </xf>
    <xf numFmtId="0" fontId="26" fillId="12" borderId="98" xfId="0" applyFont="1" applyFill="1" applyBorder="1" applyAlignment="1">
      <alignment horizontal="center" wrapText="1"/>
    </xf>
    <xf numFmtId="0" fontId="26" fillId="12" borderId="101" xfId="0" applyFont="1" applyFill="1" applyBorder="1" applyAlignment="1">
      <alignment horizontal="center" wrapText="1"/>
    </xf>
    <xf numFmtId="1" fontId="26" fillId="12" borderId="100" xfId="0" applyNumberFormat="1" applyFont="1" applyFill="1" applyBorder="1" applyAlignment="1">
      <alignment horizontal="center" wrapText="1"/>
    </xf>
    <xf numFmtId="1" fontId="26" fillId="12" borderId="44" xfId="0" applyNumberFormat="1" applyFont="1" applyFill="1" applyBorder="1" applyAlignment="1">
      <alignment horizontal="center" wrapText="1"/>
    </xf>
    <xf numFmtId="164" fontId="13" fillId="0" borderId="72" xfId="0" applyNumberFormat="1" applyFont="1" applyBorder="1" applyAlignment="1">
      <alignment horizontal="center"/>
    </xf>
  </cellXfs>
  <cellStyles count="5">
    <cellStyle name="Neutral" xfId="2" builtinId="28"/>
    <cellStyle name="Normal" xfId="0" builtinId="0"/>
    <cellStyle name="Normal_New Structure" xfId="4" xr:uid="{177C7076-0799-4FCF-918F-DBBF75DF1127}"/>
    <cellStyle name="Normal_Sheet1" xfId="3" xr:uid="{DC589F84-E569-45E4-BDBF-7D930972B864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9A1DB-B0C7-4161-82B0-AD59CB2B94A9}">
  <sheetPr>
    <tabColor rgb="FFFF0000"/>
  </sheetPr>
  <dimension ref="A1:S323"/>
  <sheetViews>
    <sheetView tabSelected="1" topLeftCell="C1" zoomScale="82" zoomScaleNormal="95" workbookViewId="0">
      <selection activeCell="F132" sqref="F1:F1048576"/>
    </sheetView>
  </sheetViews>
  <sheetFormatPr defaultColWidth="7.875" defaultRowHeight="15.75" outlineLevelCol="1"/>
  <cols>
    <col min="1" max="2" width="7.875" style="12"/>
    <col min="3" max="4" width="7.875" style="12" customWidth="1" outlineLevel="1"/>
    <col min="5" max="5" width="15.125" style="12" customWidth="1"/>
    <col min="6" max="6" width="22.75" style="12" customWidth="1"/>
    <col min="7" max="7" width="12.75" style="12" bestFit="1" customWidth="1"/>
    <col min="8" max="15" width="7.875" style="12" customWidth="1"/>
    <col min="16" max="16" width="22" style="157" customWidth="1"/>
    <col min="17" max="17" width="29.25" style="157" customWidth="1"/>
    <col min="18" max="19" width="7.875" style="157" customWidth="1"/>
    <col min="20" max="23" width="8.625" style="12" customWidth="1"/>
    <col min="24" max="16384" width="7.875" style="12"/>
  </cols>
  <sheetData>
    <row r="1" spans="1:19" ht="43.5" customHeight="1" thickBot="1">
      <c r="A1" s="39" t="s">
        <v>8</v>
      </c>
      <c r="B1" s="40" t="s">
        <v>9</v>
      </c>
      <c r="C1" s="40" t="s">
        <v>8</v>
      </c>
      <c r="D1" s="40" t="s">
        <v>384</v>
      </c>
      <c r="E1" s="40" t="s">
        <v>10</v>
      </c>
      <c r="F1" s="40" t="s">
        <v>11</v>
      </c>
      <c r="G1" s="41" t="s">
        <v>12</v>
      </c>
      <c r="H1" s="42">
        <v>45292</v>
      </c>
      <c r="I1" s="42">
        <v>45323</v>
      </c>
      <c r="J1" s="43">
        <v>45352</v>
      </c>
      <c r="K1" s="42">
        <v>45383</v>
      </c>
      <c r="L1" s="42">
        <v>45413</v>
      </c>
      <c r="M1" s="43">
        <v>45444</v>
      </c>
      <c r="N1" s="42">
        <v>45474</v>
      </c>
      <c r="O1" s="42">
        <v>45505</v>
      </c>
      <c r="P1" s="257" t="s">
        <v>2486</v>
      </c>
      <c r="Q1" s="258" t="s">
        <v>2487</v>
      </c>
      <c r="R1" s="12"/>
      <c r="S1" s="12"/>
    </row>
    <row r="2" spans="1:19" ht="16.5" thickBot="1">
      <c r="A2" s="240" t="s">
        <v>15</v>
      </c>
      <c r="B2" s="94" t="s">
        <v>16</v>
      </c>
      <c r="C2" s="94" t="str" cm="1">
        <f t="array" ref="C2:D2">_xlfn.XLOOKUP(E2,Sheet1!A:A,Sheet1!E:F)</f>
        <v>R01</v>
      </c>
      <c r="D2" s="94" t="str">
        <v>D02</v>
      </c>
      <c r="E2" s="93">
        <v>210062</v>
      </c>
      <c r="F2" s="93" t="s">
        <v>17</v>
      </c>
      <c r="G2" s="199" t="s">
        <v>18</v>
      </c>
      <c r="H2" s="276">
        <v>80.51948051948051</v>
      </c>
      <c r="I2" s="255"/>
      <c r="J2" s="255">
        <v>79.220779220779221</v>
      </c>
      <c r="K2" s="213"/>
      <c r="L2" s="223">
        <v>84.415584415584405</v>
      </c>
      <c r="M2" s="216">
        <v>72.727272727272734</v>
      </c>
      <c r="N2" s="228"/>
      <c r="O2" s="164">
        <v>85.714285714285708</v>
      </c>
      <c r="P2" s="462">
        <f>SUM(H2:O2)</f>
        <v>402.59740259740261</v>
      </c>
      <c r="Q2" s="274">
        <f>COUNTA(H2:O2)</f>
        <v>5</v>
      </c>
      <c r="R2" s="12"/>
      <c r="S2" s="12"/>
    </row>
    <row r="3" spans="1:19" ht="16.5" thickBot="1">
      <c r="A3" s="242" t="s">
        <v>15</v>
      </c>
      <c r="B3" s="94" t="s">
        <v>16</v>
      </c>
      <c r="C3" s="94" t="str" cm="1">
        <f t="array" ref="C3:D3">_xlfn.XLOOKUP(E3,Sheet1!A:A,Sheet1!E:F)</f>
        <v>R01</v>
      </c>
      <c r="D3" s="94" t="str">
        <v>D03</v>
      </c>
      <c r="E3" s="95">
        <v>213868</v>
      </c>
      <c r="F3" s="95" t="s">
        <v>28</v>
      </c>
      <c r="G3" s="200" t="s">
        <v>18</v>
      </c>
      <c r="H3" s="277"/>
      <c r="I3" s="209"/>
      <c r="J3" s="209">
        <v>83.116883116883116</v>
      </c>
      <c r="K3" s="212">
        <v>79.220779220779221</v>
      </c>
      <c r="L3" s="223"/>
      <c r="M3" s="211">
        <v>89.610389610389603</v>
      </c>
      <c r="N3" s="229">
        <v>84.415584415584405</v>
      </c>
      <c r="O3" s="164"/>
      <c r="P3" s="462">
        <f t="shared" ref="P3:P66" si="0">SUM(H3:O3)</f>
        <v>336.36363636363632</v>
      </c>
      <c r="Q3" s="241">
        <f>COUNTA(H3:O3)</f>
        <v>4</v>
      </c>
      <c r="R3" s="12"/>
      <c r="S3" s="12"/>
    </row>
    <row r="4" spans="1:19" ht="16.5" thickBot="1">
      <c r="A4" s="242" t="s">
        <v>15</v>
      </c>
      <c r="B4" s="94" t="s">
        <v>16</v>
      </c>
      <c r="C4" s="94" t="str" cm="1">
        <f t="array" ref="C4:D4">_xlfn.XLOOKUP(E4,Sheet1!A:A,Sheet1!E:F)</f>
        <v>R01</v>
      </c>
      <c r="D4" s="94" t="str">
        <v>D03</v>
      </c>
      <c r="E4" s="95">
        <v>215194</v>
      </c>
      <c r="F4" s="95" t="s">
        <v>25</v>
      </c>
      <c r="G4" s="199" t="s">
        <v>18</v>
      </c>
      <c r="H4" s="277"/>
      <c r="I4" s="209"/>
      <c r="J4" s="209">
        <v>80.51948051948051</v>
      </c>
      <c r="K4" s="212">
        <v>72.727272727272734</v>
      </c>
      <c r="L4" s="223"/>
      <c r="M4" s="211">
        <v>74.025974025974023</v>
      </c>
      <c r="N4" s="229">
        <v>84.415584415584405</v>
      </c>
      <c r="O4" s="164"/>
      <c r="P4" s="462">
        <f t="shared" si="0"/>
        <v>311.68831168831167</v>
      </c>
      <c r="Q4" s="241">
        <f>COUNTA(H4:O4)</f>
        <v>4</v>
      </c>
      <c r="R4" s="12"/>
      <c r="S4" s="12"/>
    </row>
    <row r="5" spans="1:19" ht="16.5" thickBot="1">
      <c r="A5" s="242" t="s">
        <v>15</v>
      </c>
      <c r="B5" s="94" t="s">
        <v>16</v>
      </c>
      <c r="C5" s="94" t="str" cm="1">
        <f t="array" ref="C5:D5">_xlfn.XLOOKUP(E5,Sheet1!A:A,Sheet1!E:F)</f>
        <v>R01</v>
      </c>
      <c r="D5" s="94" t="str">
        <v>D03</v>
      </c>
      <c r="E5" s="95">
        <v>213629</v>
      </c>
      <c r="F5" s="95" t="s">
        <v>29</v>
      </c>
      <c r="G5" s="199" t="s">
        <v>18</v>
      </c>
      <c r="H5" s="277">
        <v>68.831168831168796</v>
      </c>
      <c r="I5" s="209"/>
      <c r="J5" s="209">
        <v>72.72727272727272</v>
      </c>
      <c r="K5" s="213"/>
      <c r="L5" s="223">
        <v>75.324675324675326</v>
      </c>
      <c r="M5" s="211">
        <v>70.129870129870127</v>
      </c>
      <c r="N5" s="228"/>
      <c r="O5" s="164">
        <v>76.623376623376629</v>
      </c>
      <c r="P5" s="462">
        <f t="shared" si="0"/>
        <v>363.63636363636363</v>
      </c>
      <c r="Q5" s="241">
        <f>COUNTA(H5:O5)</f>
        <v>5</v>
      </c>
      <c r="R5" s="12"/>
      <c r="S5" s="12"/>
    </row>
    <row r="6" spans="1:19" ht="16.5" thickBot="1">
      <c r="A6" s="242" t="s">
        <v>15</v>
      </c>
      <c r="B6" s="94" t="s">
        <v>16</v>
      </c>
      <c r="C6" s="94" t="str" cm="1">
        <f t="array" ref="C6:D6">_xlfn.XLOOKUP(E6,Sheet1!A:A,Sheet1!E:F)</f>
        <v>R01</v>
      </c>
      <c r="D6" s="94" t="str">
        <v>D03</v>
      </c>
      <c r="E6" s="95">
        <v>213702</v>
      </c>
      <c r="F6" s="95" t="s">
        <v>59</v>
      </c>
      <c r="G6" s="199" t="s">
        <v>18</v>
      </c>
      <c r="H6" s="277"/>
      <c r="I6" s="209"/>
      <c r="J6" s="209">
        <v>79.220779220779221</v>
      </c>
      <c r="K6" s="214">
        <v>71.428571428571431</v>
      </c>
      <c r="L6" s="223"/>
      <c r="M6" s="211">
        <v>74.025974025974023</v>
      </c>
      <c r="N6" s="230">
        <v>80.519480519480524</v>
      </c>
      <c r="O6" s="164"/>
      <c r="P6" s="462">
        <f t="shared" si="0"/>
        <v>305.19480519480521</v>
      </c>
      <c r="Q6" s="241">
        <f>COUNTA(H6:O6)</f>
        <v>4</v>
      </c>
      <c r="R6" s="12"/>
      <c r="S6" s="12"/>
    </row>
    <row r="7" spans="1:19" ht="16.5" thickBot="1">
      <c r="A7" s="242" t="s">
        <v>15</v>
      </c>
      <c r="B7" s="94" t="s">
        <v>16</v>
      </c>
      <c r="C7" s="94" t="str" cm="1">
        <f t="array" ref="C7:D7">_xlfn.XLOOKUP(E7,Sheet1!A:A,Sheet1!E:F)</f>
        <v>R01</v>
      </c>
      <c r="D7" s="94" t="str">
        <v>D02</v>
      </c>
      <c r="E7" s="95">
        <v>214239</v>
      </c>
      <c r="F7" s="95" t="s">
        <v>23</v>
      </c>
      <c r="G7" s="199" t="s">
        <v>18</v>
      </c>
      <c r="H7" s="277"/>
      <c r="I7" s="209"/>
      <c r="J7" s="209">
        <v>75.324675324675326</v>
      </c>
      <c r="K7" s="214">
        <v>83.116883116883116</v>
      </c>
      <c r="L7" s="223"/>
      <c r="M7" s="211">
        <v>81.818181818181827</v>
      </c>
      <c r="N7" s="230">
        <v>84.415584415584405</v>
      </c>
      <c r="O7" s="164"/>
      <c r="P7" s="462">
        <f t="shared" si="0"/>
        <v>324.6753246753247</v>
      </c>
      <c r="Q7" s="241">
        <f>COUNTA(H7:O7)</f>
        <v>4</v>
      </c>
      <c r="R7" s="12"/>
      <c r="S7" s="12"/>
    </row>
    <row r="8" spans="1:19" ht="16.5" thickBot="1">
      <c r="A8" s="242" t="s">
        <v>15</v>
      </c>
      <c r="B8" s="94" t="s">
        <v>16</v>
      </c>
      <c r="C8" s="94" t="str" cm="1">
        <f t="array" ref="C8:D8">_xlfn.XLOOKUP(E8,Sheet1!A:A,Sheet1!E:F)</f>
        <v>R01</v>
      </c>
      <c r="D8" s="94" t="str">
        <v>D03</v>
      </c>
      <c r="E8" s="95">
        <v>213348</v>
      </c>
      <c r="F8" s="95" t="s">
        <v>22</v>
      </c>
      <c r="G8" s="199" t="s">
        <v>18</v>
      </c>
      <c r="H8" s="277"/>
      <c r="I8" s="209"/>
      <c r="J8" s="209">
        <v>79.220779220779221</v>
      </c>
      <c r="K8" s="212">
        <v>88.311688311688314</v>
      </c>
      <c r="L8" s="223"/>
      <c r="M8" s="211">
        <v>80.519480519480524</v>
      </c>
      <c r="N8" s="229">
        <v>81.818181818181827</v>
      </c>
      <c r="O8" s="164"/>
      <c r="P8" s="462">
        <f t="shared" si="0"/>
        <v>329.87012987012986</v>
      </c>
      <c r="Q8" s="241">
        <f>COUNTA(H8:O8)</f>
        <v>4</v>
      </c>
      <c r="R8" s="12"/>
      <c r="S8" s="12"/>
    </row>
    <row r="9" spans="1:19" ht="16.5" thickBot="1">
      <c r="A9" s="242" t="s">
        <v>15</v>
      </c>
      <c r="B9" s="94" t="s">
        <v>16</v>
      </c>
      <c r="C9" s="94" t="str" cm="1">
        <f t="array" ref="C9:D9">_xlfn.XLOOKUP(E9,Sheet1!A:A,Sheet1!E:F)</f>
        <v>R01</v>
      </c>
      <c r="D9" s="94" t="str">
        <v>D03</v>
      </c>
      <c r="E9" s="95">
        <v>214445</v>
      </c>
      <c r="F9" s="95" t="s">
        <v>24</v>
      </c>
      <c r="G9" s="199" t="s">
        <v>18</v>
      </c>
      <c r="H9" s="277"/>
      <c r="I9" s="209"/>
      <c r="J9" s="209">
        <v>75.324675324675326</v>
      </c>
      <c r="K9" s="212">
        <v>94.805194805194802</v>
      </c>
      <c r="L9" s="223"/>
      <c r="M9" s="211">
        <v>74.025974025974023</v>
      </c>
      <c r="N9" s="229">
        <v>84.415584415584405</v>
      </c>
      <c r="O9" s="164"/>
      <c r="P9" s="462">
        <f t="shared" si="0"/>
        <v>328.57142857142856</v>
      </c>
      <c r="Q9" s="241">
        <f>COUNTA(H9:O9)</f>
        <v>4</v>
      </c>
      <c r="R9" s="12"/>
      <c r="S9" s="12"/>
    </row>
    <row r="10" spans="1:19" ht="16.5" thickBot="1">
      <c r="A10" s="242" t="s">
        <v>15</v>
      </c>
      <c r="B10" s="94" t="s">
        <v>16</v>
      </c>
      <c r="C10" s="94" t="str" cm="1">
        <f t="array" ref="C10:D10">_xlfn.XLOOKUP(E10,Sheet1!A:A,Sheet1!E:F)</f>
        <v>R01</v>
      </c>
      <c r="D10" s="94" t="str">
        <v>D02</v>
      </c>
      <c r="E10" s="95">
        <v>211847</v>
      </c>
      <c r="F10" s="95" t="s">
        <v>19</v>
      </c>
      <c r="G10" s="199" t="s">
        <v>18</v>
      </c>
      <c r="H10" s="277"/>
      <c r="I10" s="209"/>
      <c r="J10" s="209">
        <v>68.831168831168839</v>
      </c>
      <c r="K10" s="213">
        <v>87.012987012987011</v>
      </c>
      <c r="L10" s="223"/>
      <c r="M10" s="211">
        <v>68.831168831168839</v>
      </c>
      <c r="N10" s="228">
        <v>80.519480519480524</v>
      </c>
      <c r="O10" s="164"/>
      <c r="P10" s="462">
        <f t="shared" si="0"/>
        <v>305.19480519480521</v>
      </c>
      <c r="Q10" s="241">
        <f>COUNTA(H10:O10)</f>
        <v>4</v>
      </c>
      <c r="R10" s="12"/>
      <c r="S10" s="12"/>
    </row>
    <row r="11" spans="1:19" ht="16.5" thickBot="1">
      <c r="A11" s="242" t="s">
        <v>15</v>
      </c>
      <c r="B11" s="94" t="s">
        <v>16</v>
      </c>
      <c r="C11" s="94" t="str" cm="1">
        <f t="array" ref="C11:D11">_xlfn.XLOOKUP(E11,Sheet1!A:A,Sheet1!E:F)</f>
        <v>R01</v>
      </c>
      <c r="D11" s="94" t="str">
        <v>D02</v>
      </c>
      <c r="E11" s="95">
        <v>212555</v>
      </c>
      <c r="F11" s="95" t="s">
        <v>20</v>
      </c>
      <c r="G11" s="199" t="s">
        <v>18</v>
      </c>
      <c r="H11" s="277"/>
      <c r="I11" s="209"/>
      <c r="J11" s="209">
        <v>93.506493506493499</v>
      </c>
      <c r="K11" s="212">
        <v>87.012987012987011</v>
      </c>
      <c r="L11" s="223"/>
      <c r="M11" s="211">
        <v>81.818181818181827</v>
      </c>
      <c r="N11" s="229">
        <v>94.805194805194802</v>
      </c>
      <c r="O11" s="164"/>
      <c r="P11" s="462">
        <f t="shared" si="0"/>
        <v>357.14285714285711</v>
      </c>
      <c r="Q11" s="241">
        <f>COUNTA(H11:O11)</f>
        <v>4</v>
      </c>
      <c r="R11" s="12"/>
      <c r="S11" s="12"/>
    </row>
    <row r="12" spans="1:19" ht="16.5" thickBot="1">
      <c r="A12" s="242" t="s">
        <v>15</v>
      </c>
      <c r="B12" s="94" t="s">
        <v>16</v>
      </c>
      <c r="C12" s="94" t="str" cm="1">
        <f t="array" ref="C12:D12">_xlfn.XLOOKUP(E12,Sheet1!A:A,Sheet1!E:F)</f>
        <v>R01</v>
      </c>
      <c r="D12" s="94" t="str">
        <v>D03</v>
      </c>
      <c r="E12" s="95">
        <v>213421</v>
      </c>
      <c r="F12" s="95" t="s">
        <v>27</v>
      </c>
      <c r="G12" s="199" t="s">
        <v>18</v>
      </c>
      <c r="H12" s="277"/>
      <c r="I12" s="209"/>
      <c r="J12" s="209">
        <v>85.714285714285708</v>
      </c>
      <c r="K12" s="212">
        <v>83.116883116883116</v>
      </c>
      <c r="L12" s="223"/>
      <c r="M12" s="211">
        <v>85.714285714285708</v>
      </c>
      <c r="N12" s="229">
        <v>84.415584415584405</v>
      </c>
      <c r="O12" s="164"/>
      <c r="P12" s="462">
        <f t="shared" si="0"/>
        <v>338.96103896103898</v>
      </c>
      <c r="Q12" s="241">
        <f>COUNTA(H12:O12)</f>
        <v>4</v>
      </c>
      <c r="R12" s="12"/>
      <c r="S12" s="12"/>
    </row>
    <row r="13" spans="1:19" ht="16.5" thickBot="1">
      <c r="A13" s="242" t="s">
        <v>15</v>
      </c>
      <c r="B13" s="94" t="s">
        <v>16</v>
      </c>
      <c r="C13" s="94" t="str" cm="1">
        <f t="array" ref="C13:D13">_xlfn.XLOOKUP(E13,Sheet1!A:A,Sheet1!E:F)</f>
        <v>R01</v>
      </c>
      <c r="D13" s="94" t="str">
        <v>D03</v>
      </c>
      <c r="E13" s="95">
        <v>213009</v>
      </c>
      <c r="F13" s="95" t="s">
        <v>294</v>
      </c>
      <c r="G13" s="199" t="s">
        <v>18</v>
      </c>
      <c r="H13" s="277">
        <v>75.324675324675326</v>
      </c>
      <c r="I13" s="209"/>
      <c r="J13" s="209">
        <v>83.116883116883116</v>
      </c>
      <c r="K13" s="212"/>
      <c r="L13" s="223">
        <v>76.623376623376629</v>
      </c>
      <c r="M13" s="211">
        <v>81.818181818181827</v>
      </c>
      <c r="N13" s="229"/>
      <c r="O13" s="164">
        <v>81.818181818181827</v>
      </c>
      <c r="P13" s="462">
        <f t="shared" si="0"/>
        <v>398.7012987012987</v>
      </c>
      <c r="Q13" s="241">
        <f>COUNTA(H13:O13)</f>
        <v>5</v>
      </c>
      <c r="R13" s="12"/>
      <c r="S13" s="12"/>
    </row>
    <row r="14" spans="1:19" ht="16.5" thickBot="1">
      <c r="A14" s="242" t="s">
        <v>15</v>
      </c>
      <c r="B14" s="94" t="s">
        <v>16</v>
      </c>
      <c r="C14" s="94" t="str" cm="1">
        <f t="array" ref="C14:D14">_xlfn.XLOOKUP(E14,Sheet1!A:A,Sheet1!E:F)</f>
        <v>R01</v>
      </c>
      <c r="D14" s="94" t="str">
        <v>D03</v>
      </c>
      <c r="E14" s="95">
        <v>213215</v>
      </c>
      <c r="F14" s="95" t="s">
        <v>21</v>
      </c>
      <c r="G14" s="199" t="s">
        <v>18</v>
      </c>
      <c r="H14" s="277"/>
      <c r="I14" s="209"/>
      <c r="J14" s="209">
        <v>76.623376623376629</v>
      </c>
      <c r="K14" s="213">
        <v>81.818181818181827</v>
      </c>
      <c r="L14" s="223"/>
      <c r="M14" s="211">
        <v>75.324675324675326</v>
      </c>
      <c r="N14" s="228">
        <v>83.116883116883116</v>
      </c>
      <c r="O14" s="164"/>
      <c r="P14" s="462">
        <f t="shared" si="0"/>
        <v>316.88311688311694</v>
      </c>
      <c r="Q14" s="241">
        <f>COUNTA(H14:O14)</f>
        <v>4</v>
      </c>
      <c r="R14" s="12"/>
      <c r="S14" s="12"/>
    </row>
    <row r="15" spans="1:19" ht="16.5" thickBot="1">
      <c r="A15" s="242" t="s">
        <v>15</v>
      </c>
      <c r="B15" s="94" t="s">
        <v>16</v>
      </c>
      <c r="C15" s="94" t="str" cm="1">
        <f t="array" ref="C15:D15">_xlfn.XLOOKUP(E15,Sheet1!A:A,Sheet1!E:F)</f>
        <v>R01</v>
      </c>
      <c r="D15" s="94" t="str">
        <v>D03</v>
      </c>
      <c r="E15" s="95">
        <v>215236</v>
      </c>
      <c r="F15" s="95" t="s">
        <v>66</v>
      </c>
      <c r="G15" s="199" t="s">
        <v>18</v>
      </c>
      <c r="H15" s="277"/>
      <c r="I15" s="209"/>
      <c r="J15" s="209">
        <v>90.909090909090907</v>
      </c>
      <c r="K15" s="214">
        <v>85.714285714285708</v>
      </c>
      <c r="L15" s="223"/>
      <c r="M15" s="211">
        <v>77.922077922077932</v>
      </c>
      <c r="N15" s="230">
        <v>92.20779220779221</v>
      </c>
      <c r="O15" s="164"/>
      <c r="P15" s="462">
        <f t="shared" si="0"/>
        <v>346.75324675324674</v>
      </c>
      <c r="Q15" s="241">
        <f>COUNTA(H15:O15)</f>
        <v>4</v>
      </c>
      <c r="R15" s="12"/>
      <c r="S15" s="12"/>
    </row>
    <row r="16" spans="1:19" ht="16.5" thickBot="1">
      <c r="A16" s="246" t="s">
        <v>15</v>
      </c>
      <c r="B16" s="103" t="s">
        <v>16</v>
      </c>
      <c r="C16" s="103" t="str" cm="1">
        <f t="array" ref="C16:D16">_xlfn.XLOOKUP(E16,Sheet1!A:A,Sheet1!E:F)</f>
        <v>R01</v>
      </c>
      <c r="D16" s="103" t="str">
        <v>D03</v>
      </c>
      <c r="E16" s="99">
        <v>215632</v>
      </c>
      <c r="F16" s="99" t="s">
        <v>30</v>
      </c>
      <c r="G16" s="201" t="s">
        <v>18</v>
      </c>
      <c r="H16" s="278"/>
      <c r="I16" s="250"/>
      <c r="J16" s="250">
        <v>88.3116883116883</v>
      </c>
      <c r="K16" s="218">
        <v>97.402597402597408</v>
      </c>
      <c r="L16" s="227"/>
      <c r="M16" s="215">
        <v>96.103896103896105</v>
      </c>
      <c r="N16" s="231">
        <v>85.714285714285708</v>
      </c>
      <c r="O16" s="105"/>
      <c r="P16" s="462">
        <f t="shared" si="0"/>
        <v>367.53246753246754</v>
      </c>
      <c r="Q16" s="254">
        <f>COUNTA(H16:O16)</f>
        <v>4</v>
      </c>
      <c r="R16" s="12"/>
      <c r="S16" s="12"/>
    </row>
    <row r="17" spans="1:19" ht="16.5" thickBot="1">
      <c r="A17" s="240" t="s">
        <v>15</v>
      </c>
      <c r="B17" s="94" t="s">
        <v>31</v>
      </c>
      <c r="C17" s="94" t="str" cm="1">
        <f t="array" ref="C17:D17">_xlfn.XLOOKUP(E17,Sheet1!A:A,Sheet1!E:F)</f>
        <v>R01</v>
      </c>
      <c r="D17" s="94" t="str">
        <v>D01</v>
      </c>
      <c r="E17" s="93">
        <v>213678</v>
      </c>
      <c r="F17" s="93" t="s">
        <v>37</v>
      </c>
      <c r="G17" s="199" t="s">
        <v>18</v>
      </c>
      <c r="H17" s="279"/>
      <c r="I17" s="255"/>
      <c r="J17" s="255">
        <v>98.701298701298711</v>
      </c>
      <c r="K17" s="217">
        <v>83.116883116883116</v>
      </c>
      <c r="L17" s="223"/>
      <c r="M17" s="216">
        <v>85.714285714285708</v>
      </c>
      <c r="N17" s="232">
        <v>77.922077922077932</v>
      </c>
      <c r="O17" s="164"/>
      <c r="P17" s="462">
        <f t="shared" si="0"/>
        <v>345.4545454545455</v>
      </c>
      <c r="Q17" s="256">
        <f>COUNTA(H17:O17)</f>
        <v>4</v>
      </c>
      <c r="R17" s="12"/>
      <c r="S17" s="12"/>
    </row>
    <row r="18" spans="1:19" ht="16.5" thickBot="1">
      <c r="A18" s="242" t="s">
        <v>15</v>
      </c>
      <c r="B18" s="94" t="s">
        <v>31</v>
      </c>
      <c r="C18" s="94" t="str" cm="1">
        <f t="array" ref="C18:D18">_xlfn.XLOOKUP(E18,Sheet1!A:A,Sheet1!E:F)</f>
        <v>R01</v>
      </c>
      <c r="D18" s="94" t="str">
        <v>D01</v>
      </c>
      <c r="E18" s="95">
        <v>211805</v>
      </c>
      <c r="F18" s="95" t="s">
        <v>34</v>
      </c>
      <c r="G18" s="199" t="s">
        <v>18</v>
      </c>
      <c r="H18" s="277"/>
      <c r="I18" s="209"/>
      <c r="J18" s="209">
        <v>84.415584415584419</v>
      </c>
      <c r="K18" s="212">
        <v>77.922077922077932</v>
      </c>
      <c r="L18" s="223"/>
      <c r="M18" s="211">
        <v>93.506493506493499</v>
      </c>
      <c r="N18" s="229">
        <v>96.103896103896105</v>
      </c>
      <c r="O18" s="164"/>
      <c r="P18" s="462">
        <f t="shared" si="0"/>
        <v>351.94805194805195</v>
      </c>
      <c r="Q18" s="241">
        <f>COUNTA(H18:O18)</f>
        <v>4</v>
      </c>
      <c r="R18" s="12"/>
      <c r="S18" s="12"/>
    </row>
    <row r="19" spans="1:19" ht="16.5" thickBot="1">
      <c r="A19" s="242" t="s">
        <v>15</v>
      </c>
      <c r="B19" s="94" t="s">
        <v>31</v>
      </c>
      <c r="C19" s="94" t="str" cm="1">
        <f t="array" ref="C19:D19">_xlfn.XLOOKUP(E19,Sheet1!A:A,Sheet1!E:F)</f>
        <v>R01</v>
      </c>
      <c r="D19" s="94" t="str">
        <v>D01</v>
      </c>
      <c r="E19" s="95">
        <v>214635</v>
      </c>
      <c r="F19" s="95" t="s">
        <v>38</v>
      </c>
      <c r="G19" s="199" t="s">
        <v>18</v>
      </c>
      <c r="H19" s="277"/>
      <c r="I19" s="209"/>
      <c r="J19" s="209">
        <v>80.51948051948051</v>
      </c>
      <c r="K19" s="213">
        <v>88.311688311688314</v>
      </c>
      <c r="L19" s="223"/>
      <c r="M19" s="211">
        <v>90.909090909090907</v>
      </c>
      <c r="N19" s="228">
        <v>97.402597402597408</v>
      </c>
      <c r="O19" s="164"/>
      <c r="P19" s="462">
        <f t="shared" si="0"/>
        <v>357.14285714285711</v>
      </c>
      <c r="Q19" s="241">
        <f>COUNTA(H19:O19)</f>
        <v>4</v>
      </c>
      <c r="R19" s="12"/>
      <c r="S19" s="12"/>
    </row>
    <row r="20" spans="1:19" ht="16.5" thickBot="1">
      <c r="A20" s="242" t="s">
        <v>15</v>
      </c>
      <c r="B20" s="94" t="s">
        <v>31</v>
      </c>
      <c r="C20" s="94" t="str" cm="1">
        <f t="array" ref="C20:D20">_xlfn.XLOOKUP(E20,Sheet1!A:A,Sheet1!E:F)</f>
        <v>R01</v>
      </c>
      <c r="D20" s="94" t="str">
        <v>D02</v>
      </c>
      <c r="E20" s="95">
        <v>211391</v>
      </c>
      <c r="F20" s="95" t="s">
        <v>26</v>
      </c>
      <c r="G20" s="199" t="s">
        <v>18</v>
      </c>
      <c r="H20" s="277"/>
      <c r="I20" s="209"/>
      <c r="J20" s="209">
        <v>85.714285714285708</v>
      </c>
      <c r="K20" s="214">
        <v>77.922077922077932</v>
      </c>
      <c r="L20" s="223"/>
      <c r="M20" s="211">
        <v>71.428571428571431</v>
      </c>
      <c r="N20" s="230">
        <v>71.428571428571431</v>
      </c>
      <c r="O20" s="164"/>
      <c r="P20" s="462">
        <f t="shared" si="0"/>
        <v>306.49350649350652</v>
      </c>
      <c r="Q20" s="241">
        <f>COUNTA(H20:O20)</f>
        <v>4</v>
      </c>
      <c r="R20" s="12"/>
      <c r="S20" s="12"/>
    </row>
    <row r="21" spans="1:19" ht="16.5" thickBot="1">
      <c r="A21" s="242" t="s">
        <v>15</v>
      </c>
      <c r="B21" s="94" t="s">
        <v>31</v>
      </c>
      <c r="C21" s="94" t="str" cm="1">
        <f t="array" ref="C21:D21">_xlfn.XLOOKUP(E21,Sheet1!A:A,Sheet1!E:F)</f>
        <v>R01</v>
      </c>
      <c r="D21" s="94" t="str">
        <v>D01</v>
      </c>
      <c r="E21" s="95">
        <v>214858</v>
      </c>
      <c r="F21" s="95" t="s">
        <v>39</v>
      </c>
      <c r="G21" s="199" t="s">
        <v>18</v>
      </c>
      <c r="H21" s="277"/>
      <c r="I21" s="209"/>
      <c r="J21" s="209">
        <v>84.415584415584419</v>
      </c>
      <c r="K21" s="214">
        <v>83.116883116883116</v>
      </c>
      <c r="L21" s="223"/>
      <c r="M21" s="211">
        <v>81.818181818181827</v>
      </c>
      <c r="N21" s="230">
        <v>88.311688311688314</v>
      </c>
      <c r="O21" s="164"/>
      <c r="P21" s="462">
        <f t="shared" si="0"/>
        <v>337.66233766233768</v>
      </c>
      <c r="Q21" s="241">
        <f>COUNTA(H21:O21)</f>
        <v>4</v>
      </c>
      <c r="R21" s="12"/>
      <c r="S21" s="12"/>
    </row>
    <row r="22" spans="1:19" ht="16.5" thickBot="1">
      <c r="A22" s="242" t="s">
        <v>15</v>
      </c>
      <c r="B22" s="94" t="s">
        <v>31</v>
      </c>
      <c r="C22" s="94" t="str" cm="1">
        <f t="array" ref="C22:D22">_xlfn.XLOOKUP(E22,Sheet1!A:A,Sheet1!E:F)</f>
        <v>R01</v>
      </c>
      <c r="D22" s="94" t="str">
        <v>D01</v>
      </c>
      <c r="E22" s="95">
        <v>214924</v>
      </c>
      <c r="F22" s="95" t="s">
        <v>40</v>
      </c>
      <c r="G22" s="199" t="s">
        <v>18</v>
      </c>
      <c r="H22" s="277"/>
      <c r="I22" s="209"/>
      <c r="J22" s="209">
        <v>75.324675324675326</v>
      </c>
      <c r="K22" s="214">
        <v>74.025974025974023</v>
      </c>
      <c r="L22" s="223"/>
      <c r="M22" s="211">
        <v>94.805194805194802</v>
      </c>
      <c r="N22" s="230">
        <v>77.922077922077932</v>
      </c>
      <c r="O22" s="164"/>
      <c r="P22" s="462">
        <f t="shared" si="0"/>
        <v>322.07792207792204</v>
      </c>
      <c r="Q22" s="241">
        <f>COUNTA(H22:O22)</f>
        <v>4</v>
      </c>
      <c r="R22" s="12"/>
      <c r="S22" s="12"/>
    </row>
    <row r="23" spans="1:19" ht="16.5" thickBot="1">
      <c r="A23" s="243" t="s">
        <v>15</v>
      </c>
      <c r="B23" s="117" t="s">
        <v>31</v>
      </c>
      <c r="C23" s="117" t="str" cm="1">
        <f t="array" ref="C23:D23">_xlfn.XLOOKUP(E23,Sheet1!A:A,Sheet1!E:F)</f>
        <v>R01</v>
      </c>
      <c r="D23" s="117" t="str">
        <v>D02</v>
      </c>
      <c r="E23" s="116">
        <v>215830</v>
      </c>
      <c r="F23" s="116" t="s">
        <v>310</v>
      </c>
      <c r="G23" s="202" t="s">
        <v>18</v>
      </c>
      <c r="H23" s="277"/>
      <c r="I23" s="209"/>
      <c r="J23" s="209">
        <v>85.714285714285708</v>
      </c>
      <c r="K23" s="212">
        <v>83.116883116883116</v>
      </c>
      <c r="L23" s="223"/>
      <c r="M23" s="211">
        <v>74.025974025974023</v>
      </c>
      <c r="N23" s="229">
        <v>72.727272727272734</v>
      </c>
      <c r="O23" s="164"/>
      <c r="P23" s="462">
        <f t="shared" si="0"/>
        <v>315.58441558441558</v>
      </c>
      <c r="Q23" s="241">
        <f>COUNTA(H23:O23)</f>
        <v>4</v>
      </c>
      <c r="R23" s="12"/>
      <c r="S23" s="12"/>
    </row>
    <row r="24" spans="1:19" ht="16.5" thickBot="1">
      <c r="A24" s="242" t="s">
        <v>15</v>
      </c>
      <c r="B24" s="94" t="s">
        <v>31</v>
      </c>
      <c r="C24" s="94" t="str" cm="1">
        <f t="array" ref="C24:D24">_xlfn.XLOOKUP(E24,Sheet1!A:A,Sheet1!E:F)</f>
        <v>R01</v>
      </c>
      <c r="D24" s="94" t="str">
        <v>D01</v>
      </c>
      <c r="E24" s="95">
        <v>212613</v>
      </c>
      <c r="F24" s="95" t="s">
        <v>35</v>
      </c>
      <c r="G24" s="199" t="s">
        <v>18</v>
      </c>
      <c r="H24" s="277"/>
      <c r="I24" s="209"/>
      <c r="J24" s="209">
        <v>89.610389610389618</v>
      </c>
      <c r="K24" s="213">
        <v>79.220779220779221</v>
      </c>
      <c r="L24" s="223"/>
      <c r="M24" s="211">
        <v>92.20779220779221</v>
      </c>
      <c r="N24" s="228">
        <v>80.519480519480524</v>
      </c>
      <c r="O24" s="164"/>
      <c r="P24" s="462">
        <f t="shared" si="0"/>
        <v>341.55844155844153</v>
      </c>
      <c r="Q24" s="241">
        <f>COUNTA(H24:O24)</f>
        <v>4</v>
      </c>
      <c r="R24" s="12"/>
      <c r="S24" s="12"/>
    </row>
    <row r="25" spans="1:19" ht="16.5" thickBot="1">
      <c r="A25" s="242" t="s">
        <v>15</v>
      </c>
      <c r="B25" s="94" t="s">
        <v>31</v>
      </c>
      <c r="C25" s="94" t="str" cm="1">
        <f t="array" ref="C25:D25">_xlfn.XLOOKUP(E25,Sheet1!A:A,Sheet1!E:F)</f>
        <v>R01</v>
      </c>
      <c r="D25" s="94" t="str">
        <v>D01</v>
      </c>
      <c r="E25" s="95">
        <v>210583</v>
      </c>
      <c r="F25" s="95" t="s">
        <v>32</v>
      </c>
      <c r="G25" s="199" t="s">
        <v>18</v>
      </c>
      <c r="H25" s="277"/>
      <c r="I25" s="209"/>
      <c r="J25" s="209">
        <v>84.415584415584419</v>
      </c>
      <c r="K25" s="212">
        <v>79.220779220779221</v>
      </c>
      <c r="L25" s="223"/>
      <c r="M25" s="211">
        <v>87.012987012987011</v>
      </c>
      <c r="N25" s="229">
        <v>70.129870129870127</v>
      </c>
      <c r="O25" s="164"/>
      <c r="P25" s="462">
        <f t="shared" si="0"/>
        <v>320.77922077922079</v>
      </c>
      <c r="Q25" s="241">
        <f>COUNTA(H25:O25)</f>
        <v>4</v>
      </c>
      <c r="R25" s="12"/>
      <c r="S25" s="12"/>
    </row>
    <row r="26" spans="1:19" ht="16.5" thickBot="1">
      <c r="A26" s="242" t="s">
        <v>15</v>
      </c>
      <c r="B26" s="94" t="s">
        <v>31</v>
      </c>
      <c r="C26" s="94" t="str" cm="1">
        <f t="array" ref="C26:D26">_xlfn.XLOOKUP(E26,Sheet1!A:A,Sheet1!E:F)</f>
        <v>R01</v>
      </c>
      <c r="D26" s="94" t="str">
        <v>D01</v>
      </c>
      <c r="E26" s="95">
        <v>213496</v>
      </c>
      <c r="F26" s="95" t="s">
        <v>36</v>
      </c>
      <c r="G26" s="199" t="s">
        <v>18</v>
      </c>
      <c r="H26" s="277"/>
      <c r="I26" s="209"/>
      <c r="J26" s="209">
        <v>83.116883116883116</v>
      </c>
      <c r="K26" s="212">
        <v>85.714285714285708</v>
      </c>
      <c r="L26" s="223"/>
      <c r="M26" s="211">
        <v>87.012987012987011</v>
      </c>
      <c r="N26" s="229">
        <v>80.519480519480524</v>
      </c>
      <c r="O26" s="164"/>
      <c r="P26" s="462">
        <f t="shared" si="0"/>
        <v>336.36363636363637</v>
      </c>
      <c r="Q26" s="241">
        <f>COUNTA(H26:O26)</f>
        <v>4</v>
      </c>
      <c r="R26" s="12"/>
      <c r="S26" s="12"/>
    </row>
    <row r="27" spans="1:19" ht="16.5" thickBot="1">
      <c r="A27" s="242" t="s">
        <v>15</v>
      </c>
      <c r="B27" s="94" t="s">
        <v>31</v>
      </c>
      <c r="C27" s="94" t="str" cm="1">
        <f t="array" ref="C27:D27">_xlfn.XLOOKUP(E27,Sheet1!A:A,Sheet1!E:F)</f>
        <v>R01</v>
      </c>
      <c r="D27" s="94" t="str">
        <v>D01</v>
      </c>
      <c r="E27" s="95">
        <v>211649</v>
      </c>
      <c r="F27" s="95" t="s">
        <v>33</v>
      </c>
      <c r="G27" s="199" t="s">
        <v>18</v>
      </c>
      <c r="H27" s="277"/>
      <c r="I27" s="209"/>
      <c r="J27" s="209">
        <v>97.402597402597408</v>
      </c>
      <c r="K27" s="212">
        <v>83.116883116883116</v>
      </c>
      <c r="L27" s="223"/>
      <c r="M27" s="211">
        <v>83.116883116883116</v>
      </c>
      <c r="N27" s="229">
        <v>90.909090909090907</v>
      </c>
      <c r="O27" s="164"/>
      <c r="P27" s="462">
        <f t="shared" si="0"/>
        <v>354.5454545454545</v>
      </c>
      <c r="Q27" s="241">
        <f>COUNTA(H27:O27)</f>
        <v>4</v>
      </c>
      <c r="R27" s="12"/>
      <c r="S27" s="12"/>
    </row>
    <row r="28" spans="1:19" ht="16.5" thickBot="1">
      <c r="A28" s="242" t="s">
        <v>15</v>
      </c>
      <c r="B28" s="162" t="s">
        <v>31</v>
      </c>
      <c r="C28" s="162" t="str" cm="1">
        <f t="array" ref="C28:D28">_xlfn.XLOOKUP(E28,Sheet1!A:A,Sheet1!E:F)</f>
        <v>R01</v>
      </c>
      <c r="D28" s="162" t="str">
        <v>D02</v>
      </c>
      <c r="E28" s="95">
        <v>210781</v>
      </c>
      <c r="F28" s="98" t="s">
        <v>314</v>
      </c>
      <c r="G28" s="203" t="s">
        <v>18</v>
      </c>
      <c r="H28" s="277"/>
      <c r="I28" s="209"/>
      <c r="J28" s="209">
        <v>79.220779220779221</v>
      </c>
      <c r="K28" s="212">
        <v>85.714285714285708</v>
      </c>
      <c r="L28" s="259"/>
      <c r="M28" s="211">
        <v>93.506493506493499</v>
      </c>
      <c r="N28" s="229">
        <v>70.129870129870127</v>
      </c>
      <c r="O28" s="163"/>
      <c r="P28" s="462">
        <f t="shared" si="0"/>
        <v>328.57142857142856</v>
      </c>
      <c r="Q28" s="241">
        <f>COUNTA(H28:O28)</f>
        <v>4</v>
      </c>
      <c r="R28" s="12"/>
      <c r="S28" s="12"/>
    </row>
    <row r="29" spans="1:19" ht="16.5" thickBot="1">
      <c r="A29" s="246" t="s">
        <v>15</v>
      </c>
      <c r="B29" s="260" t="s">
        <v>31</v>
      </c>
      <c r="C29" s="260" t="str" cm="1">
        <f t="array" ref="C29:D29">_xlfn.XLOOKUP(E29,Sheet1!A:A,Sheet1!E:F)</f>
        <v>R01</v>
      </c>
      <c r="D29" s="260" t="str">
        <v>D01</v>
      </c>
      <c r="E29" s="99">
        <v>215129</v>
      </c>
      <c r="F29" s="99" t="s">
        <v>41</v>
      </c>
      <c r="G29" s="201" t="s">
        <v>18</v>
      </c>
      <c r="H29" s="278"/>
      <c r="I29" s="250"/>
      <c r="J29" s="250">
        <v>94.805194805194802</v>
      </c>
      <c r="K29" s="218">
        <v>68.831168831168839</v>
      </c>
      <c r="L29" s="224"/>
      <c r="M29" s="233">
        <v>93.506493506493499</v>
      </c>
      <c r="N29" s="231">
        <v>93.506493506493499</v>
      </c>
      <c r="O29" s="165"/>
      <c r="P29" s="462">
        <f t="shared" si="0"/>
        <v>350.64935064935059</v>
      </c>
      <c r="Q29" s="254">
        <f>COUNTA(H29:O29)</f>
        <v>4</v>
      </c>
      <c r="R29" s="12"/>
      <c r="S29" s="12"/>
    </row>
    <row r="30" spans="1:19" ht="16.5" thickBot="1">
      <c r="A30" s="240" t="s">
        <v>15</v>
      </c>
      <c r="B30" s="94" t="s">
        <v>42</v>
      </c>
      <c r="C30" s="94" t="str" cm="1">
        <f t="array" ref="C30:D30">_xlfn.XLOOKUP(E30,Sheet1!A:A,Sheet1!E:F)</f>
        <v>R01</v>
      </c>
      <c r="D30" s="94" t="str">
        <v>D02</v>
      </c>
      <c r="E30" s="93">
        <v>213546</v>
      </c>
      <c r="F30" s="93" t="s">
        <v>48</v>
      </c>
      <c r="G30" s="199" t="s">
        <v>18</v>
      </c>
      <c r="H30" s="279"/>
      <c r="I30" s="255"/>
      <c r="J30" s="255">
        <v>70.129870129870127</v>
      </c>
      <c r="K30" s="217">
        <v>76.623376623376629</v>
      </c>
      <c r="L30" s="223"/>
      <c r="M30" s="234">
        <v>76.623376623376629</v>
      </c>
      <c r="N30" s="232">
        <v>96.103896103896105</v>
      </c>
      <c r="O30" s="164"/>
      <c r="P30" s="462">
        <f t="shared" si="0"/>
        <v>319.48051948051949</v>
      </c>
      <c r="Q30" s="256">
        <f>COUNTA(H30:O30)</f>
        <v>4</v>
      </c>
      <c r="R30" s="12"/>
      <c r="S30" s="12"/>
    </row>
    <row r="31" spans="1:19" ht="16.5" thickBot="1">
      <c r="A31" s="242" t="s">
        <v>15</v>
      </c>
      <c r="B31" s="94" t="s">
        <v>42</v>
      </c>
      <c r="C31" s="94" t="str" cm="1">
        <f t="array" ref="C31:D31">_xlfn.XLOOKUP(E31,Sheet1!A:A,Sheet1!E:F)</f>
        <v>R01</v>
      </c>
      <c r="D31" s="94" t="str">
        <v>D01</v>
      </c>
      <c r="E31" s="95">
        <v>214213</v>
      </c>
      <c r="F31" s="95" t="s">
        <v>49</v>
      </c>
      <c r="G31" s="199" t="s">
        <v>18</v>
      </c>
      <c r="H31" s="277"/>
      <c r="I31" s="209"/>
      <c r="J31" s="209">
        <v>85.714285714285708</v>
      </c>
      <c r="K31" s="212">
        <v>84.415584415584405</v>
      </c>
      <c r="L31" s="223"/>
      <c r="M31" s="211">
        <v>84.415584415584405</v>
      </c>
      <c r="N31" s="229">
        <v>87.012987012987011</v>
      </c>
      <c r="O31" s="164"/>
      <c r="P31" s="462">
        <f t="shared" si="0"/>
        <v>341.55844155844153</v>
      </c>
      <c r="Q31" s="241">
        <f>COUNTA(H31:O31)</f>
        <v>4</v>
      </c>
      <c r="R31" s="12"/>
      <c r="S31" s="12"/>
    </row>
    <row r="32" spans="1:19" ht="16.5" thickBot="1">
      <c r="A32" s="242" t="s">
        <v>15</v>
      </c>
      <c r="B32" s="94" t="s">
        <v>42</v>
      </c>
      <c r="C32" s="94" t="str" cm="1">
        <f t="array" ref="C32:D32">_xlfn.XLOOKUP(E32,Sheet1!A:A,Sheet1!E:F)</f>
        <v>R01</v>
      </c>
      <c r="D32" s="94" t="str">
        <v>D01</v>
      </c>
      <c r="E32" s="95">
        <v>214841</v>
      </c>
      <c r="F32" s="95" t="s">
        <v>52</v>
      </c>
      <c r="G32" s="199" t="s">
        <v>18</v>
      </c>
      <c r="H32" s="277"/>
      <c r="I32" s="209"/>
      <c r="J32" s="209">
        <v>79.220779220779221</v>
      </c>
      <c r="K32" s="217">
        <v>72.727272727272734</v>
      </c>
      <c r="L32" s="223"/>
      <c r="M32" s="211">
        <v>88.311688311688314</v>
      </c>
      <c r="N32" s="232">
        <v>81.818181818181827</v>
      </c>
      <c r="O32" s="164"/>
      <c r="P32" s="462">
        <f t="shared" si="0"/>
        <v>322.0779220779221</v>
      </c>
      <c r="Q32" s="241">
        <f>COUNTA(H32:O32)</f>
        <v>4</v>
      </c>
      <c r="R32" s="12"/>
      <c r="S32" s="12"/>
    </row>
    <row r="33" spans="1:19" ht="16.5" thickBot="1">
      <c r="A33" s="242" t="s">
        <v>15</v>
      </c>
      <c r="B33" s="94" t="s">
        <v>42</v>
      </c>
      <c r="C33" s="94" t="str" cm="1">
        <f t="array" ref="C33:D33">_xlfn.XLOOKUP(E33,Sheet1!A:A,Sheet1!E:F)</f>
        <v>R01</v>
      </c>
      <c r="D33" s="94" t="str">
        <v>D02</v>
      </c>
      <c r="E33" s="95">
        <v>214551</v>
      </c>
      <c r="F33" s="95" t="s">
        <v>51</v>
      </c>
      <c r="G33" s="199" t="s">
        <v>18</v>
      </c>
      <c r="H33" s="277"/>
      <c r="I33" s="209"/>
      <c r="J33" s="209">
        <v>98.701298701298711</v>
      </c>
      <c r="K33" s="212">
        <v>83.116883116883116</v>
      </c>
      <c r="L33" s="223"/>
      <c r="M33" s="211">
        <v>79.220779220779221</v>
      </c>
      <c r="N33" s="229">
        <v>81.818181818181827</v>
      </c>
      <c r="O33" s="164"/>
      <c r="P33" s="462">
        <f t="shared" si="0"/>
        <v>342.85714285714283</v>
      </c>
      <c r="Q33" s="241">
        <f>COUNTA(H33:O33)</f>
        <v>4</v>
      </c>
      <c r="R33" s="12"/>
      <c r="S33" s="12"/>
    </row>
    <row r="34" spans="1:19" ht="16.5" thickBot="1">
      <c r="A34" s="242" t="s">
        <v>15</v>
      </c>
      <c r="B34" s="94" t="s">
        <v>42</v>
      </c>
      <c r="C34" s="94" t="str" cm="1">
        <f t="array" ref="C34:D34">_xlfn.XLOOKUP(E34,Sheet1!A:A,Sheet1!E:F)</f>
        <v>R01</v>
      </c>
      <c r="D34" s="94" t="str">
        <v>D02</v>
      </c>
      <c r="E34" s="95">
        <v>214452</v>
      </c>
      <c r="F34" s="95" t="s">
        <v>50</v>
      </c>
      <c r="G34" s="199" t="s">
        <v>18</v>
      </c>
      <c r="H34" s="277"/>
      <c r="I34" s="209"/>
      <c r="J34" s="209">
        <v>96.103896103896091</v>
      </c>
      <c r="K34" s="212">
        <v>92.20779220779221</v>
      </c>
      <c r="L34" s="223"/>
      <c r="M34" s="211">
        <v>81.818181818181827</v>
      </c>
      <c r="N34" s="229">
        <v>83.116883116883116</v>
      </c>
      <c r="O34" s="164"/>
      <c r="P34" s="462">
        <f t="shared" si="0"/>
        <v>353.24675324675326</v>
      </c>
      <c r="Q34" s="241">
        <f>COUNTA(H34:O34)</f>
        <v>4</v>
      </c>
      <c r="R34" s="12"/>
      <c r="S34" s="12"/>
    </row>
    <row r="35" spans="1:19" ht="16.5" thickBot="1">
      <c r="A35" s="242" t="s">
        <v>15</v>
      </c>
      <c r="B35" s="94" t="s">
        <v>42</v>
      </c>
      <c r="C35" s="94" t="str" cm="1">
        <f t="array" ref="C35:D35">_xlfn.XLOOKUP(E35,Sheet1!A:A,Sheet1!E:F)</f>
        <v>R01</v>
      </c>
      <c r="D35" s="94" t="str">
        <v>D02</v>
      </c>
      <c r="E35" s="95">
        <v>211599</v>
      </c>
      <c r="F35" s="95" t="s">
        <v>45</v>
      </c>
      <c r="G35" s="199" t="s">
        <v>18</v>
      </c>
      <c r="H35" s="277"/>
      <c r="I35" s="209"/>
      <c r="J35" s="209">
        <v>79.220779220779221</v>
      </c>
      <c r="K35" s="212">
        <v>84.415584415584405</v>
      </c>
      <c r="L35" s="223"/>
      <c r="M35" s="211">
        <v>77.922077922077932</v>
      </c>
      <c r="N35" s="229">
        <v>92.20779220779221</v>
      </c>
      <c r="O35" s="164"/>
      <c r="P35" s="462">
        <f t="shared" si="0"/>
        <v>333.76623376623377</v>
      </c>
      <c r="Q35" s="241">
        <f>COUNTA(H35:O35)</f>
        <v>4</v>
      </c>
      <c r="R35" s="12"/>
      <c r="S35" s="12"/>
    </row>
    <row r="36" spans="1:19" ht="16.5" thickBot="1">
      <c r="A36" s="242" t="s">
        <v>15</v>
      </c>
      <c r="B36" s="94" t="s">
        <v>42</v>
      </c>
      <c r="C36" s="94" t="str" cm="1">
        <f t="array" ref="C36:D36">_xlfn.XLOOKUP(E36,Sheet1!A:A,Sheet1!E:F)</f>
        <v>R01</v>
      </c>
      <c r="D36" s="94" t="str">
        <v>D01</v>
      </c>
      <c r="E36" s="95">
        <v>215103</v>
      </c>
      <c r="F36" s="95" t="s">
        <v>54</v>
      </c>
      <c r="G36" s="199" t="s">
        <v>18</v>
      </c>
      <c r="H36" s="277"/>
      <c r="I36" s="209"/>
      <c r="J36" s="209">
        <v>80.51948051948051</v>
      </c>
      <c r="K36" s="213">
        <v>93.506493506493499</v>
      </c>
      <c r="L36" s="223"/>
      <c r="M36" s="211">
        <v>101.29870129870129</v>
      </c>
      <c r="N36" s="228">
        <v>85.714285714285708</v>
      </c>
      <c r="O36" s="164"/>
      <c r="P36" s="462">
        <f t="shared" si="0"/>
        <v>361.03896103896102</v>
      </c>
      <c r="Q36" s="241">
        <f>COUNTA(H36:O36)</f>
        <v>4</v>
      </c>
      <c r="R36" s="12"/>
      <c r="S36" s="12"/>
    </row>
    <row r="37" spans="1:19" ht="16.5" thickBot="1">
      <c r="A37" s="242" t="s">
        <v>15</v>
      </c>
      <c r="B37" s="94" t="s">
        <v>42</v>
      </c>
      <c r="C37" s="94" t="str" cm="1">
        <f t="array" ref="C37:D37">_xlfn.XLOOKUP(E37,Sheet1!A:A,Sheet1!E:F)</f>
        <v>R01</v>
      </c>
      <c r="D37" s="94" t="str">
        <v>D01</v>
      </c>
      <c r="E37" s="95">
        <v>212688</v>
      </c>
      <c r="F37" s="95" t="s">
        <v>46</v>
      </c>
      <c r="G37" s="199" t="s">
        <v>18</v>
      </c>
      <c r="H37" s="277"/>
      <c r="I37" s="209"/>
      <c r="J37" s="209">
        <v>72.72727272727272</v>
      </c>
      <c r="K37" s="214">
        <v>74.025974025974023</v>
      </c>
      <c r="L37" s="223"/>
      <c r="M37" s="211">
        <v>80.519480519480524</v>
      </c>
      <c r="N37" s="230">
        <v>75.324675324675326</v>
      </c>
      <c r="O37" s="164"/>
      <c r="P37" s="462">
        <f t="shared" si="0"/>
        <v>302.59740259740261</v>
      </c>
      <c r="Q37" s="241">
        <f>COUNTA(H37:O37)</f>
        <v>4</v>
      </c>
      <c r="R37" s="12"/>
      <c r="S37" s="12"/>
    </row>
    <row r="38" spans="1:19" ht="16.5" thickBot="1">
      <c r="A38" s="242" t="s">
        <v>15</v>
      </c>
      <c r="B38" s="94" t="s">
        <v>42</v>
      </c>
      <c r="C38" s="94" t="str" cm="1">
        <f t="array" ref="C38:D38">_xlfn.XLOOKUP(E38,Sheet1!A:A,Sheet1!E:F)</f>
        <v>R01</v>
      </c>
      <c r="D38" s="94" t="str">
        <v>D01</v>
      </c>
      <c r="E38" s="95">
        <v>215012</v>
      </c>
      <c r="F38" s="95" t="s">
        <v>53</v>
      </c>
      <c r="G38" s="199" t="s">
        <v>18</v>
      </c>
      <c r="H38" s="277"/>
      <c r="I38" s="209"/>
      <c r="J38" s="209">
        <v>94.805194805194802</v>
      </c>
      <c r="K38" s="214">
        <v>79.220779220779221</v>
      </c>
      <c r="L38" s="223"/>
      <c r="M38" s="211">
        <v>88.311688311688314</v>
      </c>
      <c r="N38" s="230">
        <v>85.714285714285708</v>
      </c>
      <c r="O38" s="164"/>
      <c r="P38" s="462">
        <f t="shared" si="0"/>
        <v>348.05194805194805</v>
      </c>
      <c r="Q38" s="241">
        <f>COUNTA(H38:O38)</f>
        <v>4</v>
      </c>
      <c r="R38" s="12"/>
      <c r="S38" s="12"/>
    </row>
    <row r="39" spans="1:19" ht="16.5" thickBot="1">
      <c r="A39" s="242" t="s">
        <v>15</v>
      </c>
      <c r="B39" s="94" t="s">
        <v>42</v>
      </c>
      <c r="C39" s="94" t="str" cm="1">
        <f t="array" ref="C39:D39">_xlfn.XLOOKUP(E39,Sheet1!A:A,Sheet1!E:F)</f>
        <v>R01</v>
      </c>
      <c r="D39" s="94" t="str">
        <v>D02</v>
      </c>
      <c r="E39" s="95">
        <v>210054</v>
      </c>
      <c r="F39" s="95" t="s">
        <v>43</v>
      </c>
      <c r="G39" s="199" t="s">
        <v>18</v>
      </c>
      <c r="H39" s="277"/>
      <c r="I39" s="209"/>
      <c r="J39" s="209">
        <v>89.610389610389618</v>
      </c>
      <c r="K39" s="212">
        <v>89.610389610389603</v>
      </c>
      <c r="L39" s="223"/>
      <c r="M39" s="211">
        <v>80.519480519480524</v>
      </c>
      <c r="N39" s="229">
        <v>81.818181818181827</v>
      </c>
      <c r="O39" s="164"/>
      <c r="P39" s="462">
        <f t="shared" si="0"/>
        <v>341.55844155844153</v>
      </c>
      <c r="Q39" s="241">
        <f>COUNTA(H39:O39)</f>
        <v>4</v>
      </c>
      <c r="R39" s="12"/>
      <c r="S39" s="12"/>
    </row>
    <row r="40" spans="1:19" ht="16.5" thickBot="1">
      <c r="A40" s="242" t="s">
        <v>15</v>
      </c>
      <c r="B40" s="94" t="s">
        <v>42</v>
      </c>
      <c r="C40" s="94" t="str" cm="1">
        <f t="array" ref="C40:D40">_xlfn.XLOOKUP(E40,Sheet1!A:A,Sheet1!E:F)</f>
        <v>R01</v>
      </c>
      <c r="D40" s="94" t="str">
        <v>D02</v>
      </c>
      <c r="E40" s="95">
        <v>210286</v>
      </c>
      <c r="F40" s="95" t="s">
        <v>44</v>
      </c>
      <c r="G40" s="199" t="s">
        <v>18</v>
      </c>
      <c r="H40" s="277"/>
      <c r="I40" s="209"/>
      <c r="J40" s="209">
        <v>101.29870129870129</v>
      </c>
      <c r="K40" s="212">
        <v>80.519480519480524</v>
      </c>
      <c r="L40" s="223"/>
      <c r="M40" s="211">
        <v>88.311688311688314</v>
      </c>
      <c r="N40" s="229">
        <v>85.714285714285708</v>
      </c>
      <c r="O40" s="164"/>
      <c r="P40" s="462">
        <f t="shared" si="0"/>
        <v>355.84415584415586</v>
      </c>
      <c r="Q40" s="241">
        <f>COUNTA(H40:O40)</f>
        <v>4</v>
      </c>
      <c r="R40" s="12"/>
      <c r="S40" s="12"/>
    </row>
    <row r="41" spans="1:19" ht="16.5" thickBot="1">
      <c r="A41" s="242" t="s">
        <v>15</v>
      </c>
      <c r="B41" s="162" t="s">
        <v>42</v>
      </c>
      <c r="C41" s="162" t="str" cm="1">
        <f t="array" ref="C41:D41">_xlfn.XLOOKUP(E41,Sheet1!A:A,Sheet1!E:F)</f>
        <v>R01</v>
      </c>
      <c r="D41" s="162" t="str">
        <v>D01</v>
      </c>
      <c r="E41" s="95">
        <v>213306</v>
      </c>
      <c r="F41" s="98" t="s">
        <v>47</v>
      </c>
      <c r="G41" s="203" t="s">
        <v>18</v>
      </c>
      <c r="H41" s="277">
        <v>90.909090909090907</v>
      </c>
      <c r="I41" s="209"/>
      <c r="J41" s="209">
        <v>77.922077922077918</v>
      </c>
      <c r="K41" s="214"/>
      <c r="L41" s="259">
        <v>72.727272727272734</v>
      </c>
      <c r="M41" s="211">
        <v>84.415584415584405</v>
      </c>
      <c r="N41" s="230"/>
      <c r="O41" s="163">
        <v>77.922077922077932</v>
      </c>
      <c r="P41" s="462">
        <f t="shared" si="0"/>
        <v>403.89610389610391</v>
      </c>
      <c r="Q41" s="241">
        <f>COUNTA(H41:O41)</f>
        <v>5</v>
      </c>
      <c r="R41" s="12"/>
      <c r="S41" s="12"/>
    </row>
    <row r="42" spans="1:19" ht="16.5" thickBot="1">
      <c r="A42" s="246" t="s">
        <v>15</v>
      </c>
      <c r="B42" s="260" t="s">
        <v>42</v>
      </c>
      <c r="C42" s="260" t="str" cm="1">
        <f t="array" ref="C42:D42">_xlfn.XLOOKUP(E42,Sheet1!A:A,Sheet1!E:F)</f>
        <v>R01</v>
      </c>
      <c r="D42" s="260" t="str">
        <v>D01</v>
      </c>
      <c r="E42" s="96">
        <v>215616</v>
      </c>
      <c r="F42" s="99" t="s">
        <v>55</v>
      </c>
      <c r="G42" s="201" t="s">
        <v>18</v>
      </c>
      <c r="H42" s="278"/>
      <c r="I42" s="250"/>
      <c r="J42" s="250">
        <v>81.818181818181827</v>
      </c>
      <c r="K42" s="218">
        <v>77.922077922077932</v>
      </c>
      <c r="L42" s="251"/>
      <c r="M42" s="233">
        <v>81.818181818181827</v>
      </c>
      <c r="N42" s="231">
        <v>77.922077922077932</v>
      </c>
      <c r="O42" s="105"/>
      <c r="P42" s="462">
        <f t="shared" si="0"/>
        <v>319.48051948051955</v>
      </c>
      <c r="Q42" s="254">
        <f>COUNTA(H42:O42)</f>
        <v>4</v>
      </c>
      <c r="R42" s="12"/>
      <c r="S42" s="12"/>
    </row>
    <row r="43" spans="1:19" ht="16.5" thickBot="1">
      <c r="A43" s="240" t="s">
        <v>15</v>
      </c>
      <c r="B43" s="94" t="s">
        <v>57</v>
      </c>
      <c r="C43" s="94" t="str" cm="1">
        <f t="array" ref="C43:D43">_xlfn.XLOOKUP(E43,Sheet1!A:A,Sheet1!E:F)</f>
        <v>R01</v>
      </c>
      <c r="D43" s="94" t="str">
        <v>D04</v>
      </c>
      <c r="E43" s="93">
        <v>215681</v>
      </c>
      <c r="F43" s="93" t="s">
        <v>56</v>
      </c>
      <c r="G43" s="199" t="s">
        <v>18</v>
      </c>
      <c r="H43" s="279"/>
      <c r="I43" s="255"/>
      <c r="J43" s="255">
        <v>97.402597402597408</v>
      </c>
      <c r="K43" s="217">
        <v>80.519480519480524</v>
      </c>
      <c r="L43" s="223"/>
      <c r="M43" s="234">
        <v>93.506493506493499</v>
      </c>
      <c r="N43" s="232">
        <v>81.818181818181827</v>
      </c>
      <c r="O43" s="164"/>
      <c r="P43" s="462">
        <f t="shared" si="0"/>
        <v>353.24675324675326</v>
      </c>
      <c r="Q43" s="256">
        <f>COUNTA(H43:O43)</f>
        <v>4</v>
      </c>
      <c r="R43" s="12"/>
      <c r="S43" s="12"/>
    </row>
    <row r="44" spans="1:19" ht="16.5" thickBot="1">
      <c r="A44" s="242" t="s">
        <v>15</v>
      </c>
      <c r="B44" s="94" t="s">
        <v>57</v>
      </c>
      <c r="C44" s="94" t="str" cm="1">
        <f t="array" ref="C44:D44">_xlfn.XLOOKUP(E44,Sheet1!A:A,Sheet1!E:F)</f>
        <v>R01</v>
      </c>
      <c r="D44" s="94" t="str">
        <v>D04</v>
      </c>
      <c r="E44" s="95">
        <v>213314</v>
      </c>
      <c r="F44" s="95" t="s">
        <v>58</v>
      </c>
      <c r="G44" s="199" t="s">
        <v>18</v>
      </c>
      <c r="H44" s="277"/>
      <c r="I44" s="209"/>
      <c r="J44" s="209">
        <v>100</v>
      </c>
      <c r="K44" s="212">
        <v>85.714285714285708</v>
      </c>
      <c r="L44" s="223"/>
      <c r="M44" s="211">
        <v>85.714285714285708</v>
      </c>
      <c r="N44" s="229">
        <v>97.402597402597408</v>
      </c>
      <c r="O44" s="164"/>
      <c r="P44" s="462">
        <f t="shared" si="0"/>
        <v>368.83116883116884</v>
      </c>
      <c r="Q44" s="241">
        <f>COUNTA(H44:O44)</f>
        <v>4</v>
      </c>
      <c r="R44" s="12"/>
      <c r="S44" s="12"/>
    </row>
    <row r="45" spans="1:19" ht="16.5" thickBot="1">
      <c r="A45" s="242" t="s">
        <v>15</v>
      </c>
      <c r="B45" s="94" t="s">
        <v>57</v>
      </c>
      <c r="C45" s="94" t="str" cm="1">
        <f t="array" ref="C45:D45">_xlfn.XLOOKUP(E45,Sheet1!A:A,Sheet1!E:F)</f>
        <v>R01</v>
      </c>
      <c r="D45" s="94" t="str">
        <v>D04</v>
      </c>
      <c r="E45" s="95">
        <v>215020</v>
      </c>
      <c r="F45" s="95" t="s">
        <v>62</v>
      </c>
      <c r="G45" s="199" t="s">
        <v>18</v>
      </c>
      <c r="H45" s="277"/>
      <c r="I45" s="209"/>
      <c r="J45" s="209">
        <v>97.402597402597408</v>
      </c>
      <c r="K45" s="212">
        <v>87.012987012987011</v>
      </c>
      <c r="L45" s="223"/>
      <c r="M45" s="211">
        <v>94.805194805194802</v>
      </c>
      <c r="N45" s="229">
        <v>79.220779220779221</v>
      </c>
      <c r="O45" s="164"/>
      <c r="P45" s="462">
        <f t="shared" si="0"/>
        <v>358.44155844155841</v>
      </c>
      <c r="Q45" s="241">
        <f>COUNTA(H45:O45)</f>
        <v>4</v>
      </c>
      <c r="R45" s="12"/>
      <c r="S45" s="12"/>
    </row>
    <row r="46" spans="1:19" ht="16.5" thickBot="1">
      <c r="A46" s="242" t="s">
        <v>15</v>
      </c>
      <c r="B46" s="94" t="s">
        <v>57</v>
      </c>
      <c r="C46" s="94" t="str" cm="1">
        <f t="array" ref="C46:D46">_xlfn.XLOOKUP(E46,Sheet1!A:A,Sheet1!E:F)</f>
        <v>R01</v>
      </c>
      <c r="D46" s="94" t="str">
        <v>D04</v>
      </c>
      <c r="E46" s="95">
        <v>211441</v>
      </c>
      <c r="F46" s="95" t="s">
        <v>67</v>
      </c>
      <c r="G46" s="199" t="s">
        <v>18</v>
      </c>
      <c r="H46" s="277"/>
      <c r="I46" s="209"/>
      <c r="J46" s="209">
        <v>93.506493506493499</v>
      </c>
      <c r="K46" s="212">
        <v>87.012987012987011</v>
      </c>
      <c r="L46" s="223"/>
      <c r="M46" s="211">
        <v>83.116883116883116</v>
      </c>
      <c r="N46" s="229">
        <v>94.805194805194802</v>
      </c>
      <c r="O46" s="164"/>
      <c r="P46" s="462">
        <f t="shared" si="0"/>
        <v>358.44155844155841</v>
      </c>
      <c r="Q46" s="241">
        <f>COUNTA(H46:O46)</f>
        <v>4</v>
      </c>
      <c r="R46" s="12"/>
      <c r="S46" s="12"/>
    </row>
    <row r="47" spans="1:19" ht="16.5" thickBot="1">
      <c r="A47" s="242" t="s">
        <v>15</v>
      </c>
      <c r="B47" s="94" t="s">
        <v>57</v>
      </c>
      <c r="C47" s="94" t="str" cm="1">
        <f t="array" ref="C47:D47">_xlfn.XLOOKUP(E47,Sheet1!A:A,Sheet1!E:F)</f>
        <v>R01</v>
      </c>
      <c r="D47" s="94" t="str">
        <v>D04</v>
      </c>
      <c r="E47" s="95">
        <v>213967</v>
      </c>
      <c r="F47" s="95" t="s">
        <v>315</v>
      </c>
      <c r="G47" s="199" t="s">
        <v>18</v>
      </c>
      <c r="H47" s="277"/>
      <c r="I47" s="209"/>
      <c r="J47" s="209">
        <v>83.116883116883116</v>
      </c>
      <c r="K47" s="212">
        <v>87.012987012987011</v>
      </c>
      <c r="L47" s="223"/>
      <c r="M47" s="211">
        <v>79.220779220779221</v>
      </c>
      <c r="N47" s="229">
        <v>94.805194805194802</v>
      </c>
      <c r="O47" s="164"/>
      <c r="P47" s="462">
        <f t="shared" si="0"/>
        <v>344.15584415584414</v>
      </c>
      <c r="Q47" s="241">
        <f>COUNTA(H47:O47)</f>
        <v>4</v>
      </c>
      <c r="R47" s="12"/>
      <c r="S47" s="12"/>
    </row>
    <row r="48" spans="1:19" ht="16.5" thickBot="1">
      <c r="A48" s="242" t="s">
        <v>15</v>
      </c>
      <c r="B48" s="94" t="s">
        <v>57</v>
      </c>
      <c r="C48" s="94" t="str" cm="1">
        <f t="array" ref="C48:D48">_xlfn.XLOOKUP(E48,Sheet1!A:A,Sheet1!E:F)</f>
        <v>R01</v>
      </c>
      <c r="D48" s="94" t="str">
        <v>D04</v>
      </c>
      <c r="E48" s="95">
        <v>213165</v>
      </c>
      <c r="F48" s="95" t="s">
        <v>64</v>
      </c>
      <c r="G48" s="199" t="s">
        <v>18</v>
      </c>
      <c r="H48" s="277"/>
      <c r="I48" s="209"/>
      <c r="J48" s="209">
        <v>79.220779220779221</v>
      </c>
      <c r="K48" s="212">
        <v>81.818181818181827</v>
      </c>
      <c r="L48" s="223"/>
      <c r="M48" s="211">
        <v>77.922077922077932</v>
      </c>
      <c r="N48" s="229">
        <v>85.714285714285708</v>
      </c>
      <c r="O48" s="164"/>
      <c r="P48" s="462">
        <f t="shared" si="0"/>
        <v>324.6753246753247</v>
      </c>
      <c r="Q48" s="241">
        <f>COUNTA(H48:O48)</f>
        <v>4</v>
      </c>
      <c r="R48" s="12"/>
      <c r="S48" s="12"/>
    </row>
    <row r="49" spans="1:19" ht="16.5" thickBot="1">
      <c r="A49" s="242" t="s">
        <v>15</v>
      </c>
      <c r="B49" s="94" t="s">
        <v>57</v>
      </c>
      <c r="C49" s="94" t="str" cm="1">
        <f t="array" ref="C49:D49">_xlfn.XLOOKUP(E49,Sheet1!A:A,Sheet1!E:F)</f>
        <v>R01</v>
      </c>
      <c r="D49" s="94" t="str">
        <v>D04</v>
      </c>
      <c r="E49" s="95">
        <v>215210</v>
      </c>
      <c r="F49" s="95" t="s">
        <v>68</v>
      </c>
      <c r="G49" s="199" t="s">
        <v>18</v>
      </c>
      <c r="H49" s="277">
        <v>71.428571428571431</v>
      </c>
      <c r="I49" s="209"/>
      <c r="J49" s="209">
        <v>79.220779220779221</v>
      </c>
      <c r="K49" s="213"/>
      <c r="L49" s="223">
        <v>80.519480519480524</v>
      </c>
      <c r="M49" s="211">
        <v>75.324675324675326</v>
      </c>
      <c r="N49" s="228"/>
      <c r="O49" s="164">
        <v>79.220779220779221</v>
      </c>
      <c r="P49" s="462">
        <f t="shared" si="0"/>
        <v>385.71428571428572</v>
      </c>
      <c r="Q49" s="241">
        <f>COUNTA(H49:O49)</f>
        <v>5</v>
      </c>
      <c r="R49" s="12"/>
      <c r="S49" s="12"/>
    </row>
    <row r="50" spans="1:19" ht="16.5" thickBot="1">
      <c r="A50" s="242" t="s">
        <v>15</v>
      </c>
      <c r="B50" s="94" t="s">
        <v>57</v>
      </c>
      <c r="C50" s="94" t="str" cm="1">
        <f t="array" ref="C50:D50">_xlfn.XLOOKUP(E50,Sheet1!A:A,Sheet1!E:F)</f>
        <v>R01</v>
      </c>
      <c r="D50" s="94" t="str">
        <v>D04</v>
      </c>
      <c r="E50" s="95">
        <v>211565</v>
      </c>
      <c r="F50" s="95" t="s">
        <v>60</v>
      </c>
      <c r="G50" s="199" t="s">
        <v>18</v>
      </c>
      <c r="H50" s="277"/>
      <c r="I50" s="209"/>
      <c r="J50" s="209">
        <v>87.012987012987011</v>
      </c>
      <c r="K50" s="214">
        <v>88.311688311688314</v>
      </c>
      <c r="L50" s="223"/>
      <c r="M50" s="211">
        <v>81.818181818181827</v>
      </c>
      <c r="N50" s="230">
        <v>85.714285714285708</v>
      </c>
      <c r="O50" s="164"/>
      <c r="P50" s="462">
        <f t="shared" si="0"/>
        <v>342.85714285714289</v>
      </c>
      <c r="Q50" s="241">
        <f>COUNTA(H50:O50)</f>
        <v>4</v>
      </c>
      <c r="R50" s="12"/>
      <c r="S50" s="12"/>
    </row>
    <row r="51" spans="1:19" ht="16.5" thickBot="1">
      <c r="A51" s="242" t="s">
        <v>15</v>
      </c>
      <c r="B51" s="94" t="s">
        <v>57</v>
      </c>
      <c r="C51" s="94" t="str" cm="1">
        <f t="array" ref="C51:D51">_xlfn.XLOOKUP(E51,Sheet1!A:A,Sheet1!E:F)</f>
        <v>R01</v>
      </c>
      <c r="D51" s="94" t="str">
        <v>D04</v>
      </c>
      <c r="E51" s="95">
        <v>215368</v>
      </c>
      <c r="F51" s="95" t="s">
        <v>61</v>
      </c>
      <c r="G51" s="199" t="s">
        <v>18</v>
      </c>
      <c r="H51" s="277"/>
      <c r="I51" s="209"/>
      <c r="J51" s="209">
        <v>84.415584415584419</v>
      </c>
      <c r="K51" s="212">
        <v>81.818181818181827</v>
      </c>
      <c r="L51" s="223"/>
      <c r="M51" s="211">
        <v>83.116883116883116</v>
      </c>
      <c r="N51" s="229">
        <v>87.012987012987011</v>
      </c>
      <c r="O51" s="164"/>
      <c r="P51" s="462">
        <f t="shared" si="0"/>
        <v>336.36363636363637</v>
      </c>
      <c r="Q51" s="241">
        <f>COUNTA(H51:O51)</f>
        <v>4</v>
      </c>
      <c r="R51" s="12"/>
      <c r="S51" s="12"/>
    </row>
    <row r="52" spans="1:19" ht="16.5" thickBot="1">
      <c r="A52" s="242" t="s">
        <v>15</v>
      </c>
      <c r="B52" s="94" t="s">
        <v>57</v>
      </c>
      <c r="C52" s="94" t="str" cm="1">
        <f t="array" ref="C52:D52">_xlfn.XLOOKUP(E52,Sheet1!A:A,Sheet1!E:F)</f>
        <v>R01</v>
      </c>
      <c r="D52" s="94" t="str">
        <v>D03</v>
      </c>
      <c r="E52" s="95">
        <v>210864</v>
      </c>
      <c r="F52" s="95" t="s">
        <v>65</v>
      </c>
      <c r="G52" s="199" t="s">
        <v>18</v>
      </c>
      <c r="H52" s="277"/>
      <c r="I52" s="209"/>
      <c r="J52" s="209">
        <v>80.51948051948051</v>
      </c>
      <c r="K52" s="212">
        <v>76.623376623376629</v>
      </c>
      <c r="L52" s="223"/>
      <c r="M52" s="211">
        <v>79.220779220779221</v>
      </c>
      <c r="N52" s="229">
        <v>84.415584415584405</v>
      </c>
      <c r="O52" s="164"/>
      <c r="P52" s="462">
        <f t="shared" si="0"/>
        <v>320.77922077922079</v>
      </c>
      <c r="Q52" s="241">
        <f>COUNTA(H52:O52)</f>
        <v>4</v>
      </c>
      <c r="R52" s="12"/>
      <c r="S52" s="12"/>
    </row>
    <row r="53" spans="1:19" ht="16.5" thickBot="1">
      <c r="A53" s="242" t="s">
        <v>15</v>
      </c>
      <c r="B53" s="94" t="s">
        <v>57</v>
      </c>
      <c r="C53" s="94" t="str" cm="1">
        <f t="array" ref="C53:D53">_xlfn.XLOOKUP(E53,Sheet1!A:A,Sheet1!E:F)</f>
        <v>R01</v>
      </c>
      <c r="D53" s="94" t="str">
        <v>D04</v>
      </c>
      <c r="E53" s="95">
        <v>215426</v>
      </c>
      <c r="F53" s="95" t="s">
        <v>70</v>
      </c>
      <c r="G53" s="199" t="s">
        <v>18</v>
      </c>
      <c r="H53" s="277"/>
      <c r="I53" s="209"/>
      <c r="J53" s="209">
        <v>80.51948051948051</v>
      </c>
      <c r="K53" s="212">
        <v>83.116883116883116</v>
      </c>
      <c r="L53" s="223"/>
      <c r="M53" s="211">
        <v>80.519480519480524</v>
      </c>
      <c r="N53" s="229">
        <v>85.714285714285708</v>
      </c>
      <c r="O53" s="164"/>
      <c r="P53" s="462">
        <f t="shared" si="0"/>
        <v>329.87012987012986</v>
      </c>
      <c r="Q53" s="241">
        <f>COUNTA(H53:O53)</f>
        <v>4</v>
      </c>
      <c r="R53" s="12"/>
      <c r="S53" s="12"/>
    </row>
    <row r="54" spans="1:19" ht="16.5" thickBot="1">
      <c r="A54" s="242" t="s">
        <v>15</v>
      </c>
      <c r="B54" s="94" t="s">
        <v>57</v>
      </c>
      <c r="C54" s="94" t="str" cm="1">
        <f t="array" ref="C54:D54">_xlfn.XLOOKUP(E54,Sheet1!A:A,Sheet1!E:F)</f>
        <v>R01</v>
      </c>
      <c r="D54" s="94" t="str">
        <v>D04</v>
      </c>
      <c r="E54" s="95">
        <v>213249</v>
      </c>
      <c r="F54" s="95" t="s">
        <v>295</v>
      </c>
      <c r="G54" s="199" t="s">
        <v>18</v>
      </c>
      <c r="H54" s="277"/>
      <c r="I54" s="209"/>
      <c r="J54" s="209">
        <v>96.103896103896091</v>
      </c>
      <c r="K54" s="213">
        <v>85.714285714285708</v>
      </c>
      <c r="L54" s="223"/>
      <c r="M54" s="211">
        <v>67.532467532467535</v>
      </c>
      <c r="N54" s="228">
        <v>84.415584415584405</v>
      </c>
      <c r="O54" s="164"/>
      <c r="P54" s="462">
        <f t="shared" si="0"/>
        <v>333.76623376623377</v>
      </c>
      <c r="Q54" s="241">
        <f>COUNTA(H54:O54)</f>
        <v>4</v>
      </c>
      <c r="R54" s="12"/>
      <c r="S54" s="12"/>
    </row>
    <row r="55" spans="1:19" ht="16.5" thickBot="1">
      <c r="A55" s="242" t="s">
        <v>15</v>
      </c>
      <c r="B55" s="162" t="s">
        <v>57</v>
      </c>
      <c r="C55" s="162" t="str" cm="1">
        <f t="array" ref="C55:D55">_xlfn.XLOOKUP(E55,Sheet1!A:A,Sheet1!E:F)</f>
        <v>R01</v>
      </c>
      <c r="D55" s="162" t="str">
        <v>D04</v>
      </c>
      <c r="E55" s="95">
        <v>210898</v>
      </c>
      <c r="F55" s="95" t="s">
        <v>69</v>
      </c>
      <c r="G55" s="200" t="s">
        <v>18</v>
      </c>
      <c r="H55" s="277"/>
      <c r="I55" s="209"/>
      <c r="J55" s="209">
        <v>92.20779220779221</v>
      </c>
      <c r="K55" s="212">
        <v>77.922077922077932</v>
      </c>
      <c r="L55" s="259"/>
      <c r="M55" s="211">
        <v>76.623376623376629</v>
      </c>
      <c r="N55" s="229">
        <v>93.506493506493499</v>
      </c>
      <c r="O55" s="163"/>
      <c r="P55" s="462">
        <f t="shared" si="0"/>
        <v>340.25974025974028</v>
      </c>
      <c r="Q55" s="241">
        <f>COUNTA(H55:O55)</f>
        <v>4</v>
      </c>
      <c r="R55" s="12"/>
      <c r="S55" s="12"/>
    </row>
    <row r="56" spans="1:19" ht="16.5" thickBot="1">
      <c r="A56" s="245" t="s">
        <v>15</v>
      </c>
      <c r="B56" s="261" t="s">
        <v>57</v>
      </c>
      <c r="C56" s="261" t="str" cm="1">
        <f t="array" ref="C56:D56">_xlfn.XLOOKUP(E56,Sheet1!A:A,Sheet1!E:F)</f>
        <v>R01</v>
      </c>
      <c r="D56" s="261" t="str">
        <v>D04</v>
      </c>
      <c r="E56" s="100">
        <v>215095</v>
      </c>
      <c r="F56" s="100" t="s">
        <v>63</v>
      </c>
      <c r="G56" s="204" t="s">
        <v>18</v>
      </c>
      <c r="H56" s="280"/>
      <c r="I56" s="262"/>
      <c r="J56" s="262">
        <v>81.818181818181827</v>
      </c>
      <c r="K56" s="263">
        <v>83.116883116883116</v>
      </c>
      <c r="L56" s="225"/>
      <c r="M56" s="219">
        <v>87.012987012987011</v>
      </c>
      <c r="N56" s="235">
        <v>83.116883116883116</v>
      </c>
      <c r="O56" s="106"/>
      <c r="P56" s="462">
        <f t="shared" si="0"/>
        <v>335.06493506493507</v>
      </c>
      <c r="Q56" s="265">
        <f>COUNTA(H56:O56)</f>
        <v>4</v>
      </c>
      <c r="R56" s="12"/>
      <c r="S56" s="12"/>
    </row>
    <row r="57" spans="1:19" ht="17.25" thickTop="1" thickBot="1">
      <c r="A57" s="240" t="s">
        <v>71</v>
      </c>
      <c r="B57" s="94" t="s">
        <v>72</v>
      </c>
      <c r="C57" s="94" t="str" cm="1">
        <f t="array" ref="C57:D57">_xlfn.XLOOKUP(E57,Sheet1!A:A,Sheet1!E:F)</f>
        <v>R02</v>
      </c>
      <c r="D57" s="94" t="str">
        <v>D06</v>
      </c>
      <c r="E57" s="93">
        <v>214346</v>
      </c>
      <c r="F57" s="93" t="s">
        <v>77</v>
      </c>
      <c r="G57" s="199" t="s">
        <v>18</v>
      </c>
      <c r="H57" s="279"/>
      <c r="I57" s="255"/>
      <c r="J57" s="255">
        <v>76.623376623376629</v>
      </c>
      <c r="K57" s="217">
        <v>96.103896103896105</v>
      </c>
      <c r="L57" s="223"/>
      <c r="M57" s="216">
        <v>84.415584415584405</v>
      </c>
      <c r="N57" s="232">
        <v>89.610389610389603</v>
      </c>
      <c r="O57" s="164"/>
      <c r="P57" s="462">
        <f t="shared" si="0"/>
        <v>346.7532467532468</v>
      </c>
      <c r="Q57" s="256">
        <f>COUNTA(H57:O57)</f>
        <v>4</v>
      </c>
      <c r="R57" s="12"/>
      <c r="S57" s="12"/>
    </row>
    <row r="58" spans="1:19" ht="16.5" thickBot="1">
      <c r="A58" s="242" t="s">
        <v>71</v>
      </c>
      <c r="B58" s="94" t="s">
        <v>72</v>
      </c>
      <c r="C58" s="94" t="str" cm="1">
        <f t="array" ref="C58:D58">_xlfn.XLOOKUP(E58,Sheet1!A:A,Sheet1!E:F)</f>
        <v>R02</v>
      </c>
      <c r="D58" s="94" t="str">
        <v>D06</v>
      </c>
      <c r="E58" s="95">
        <v>212654</v>
      </c>
      <c r="F58" s="95" t="s">
        <v>82</v>
      </c>
      <c r="G58" s="199" t="s">
        <v>18</v>
      </c>
      <c r="H58" s="277"/>
      <c r="I58" s="209"/>
      <c r="J58" s="209">
        <v>90.909090909090907</v>
      </c>
      <c r="K58" s="212">
        <v>83.116883116883116</v>
      </c>
      <c r="L58" s="223"/>
      <c r="M58" s="211">
        <v>88.311688311688314</v>
      </c>
      <c r="N58" s="229">
        <v>74.025974025974023</v>
      </c>
      <c r="O58" s="164"/>
      <c r="P58" s="462">
        <f t="shared" si="0"/>
        <v>336.36363636363637</v>
      </c>
      <c r="Q58" s="241">
        <f>COUNTA(H58:O58)</f>
        <v>4</v>
      </c>
      <c r="R58" s="12"/>
      <c r="S58" s="12"/>
    </row>
    <row r="59" spans="1:19" ht="16.5" thickBot="1">
      <c r="A59" s="242" t="s">
        <v>71</v>
      </c>
      <c r="B59" s="94" t="s">
        <v>72</v>
      </c>
      <c r="C59" s="94" t="str" cm="1">
        <f t="array" ref="C59:D59">_xlfn.XLOOKUP(E59,Sheet1!A:A,Sheet1!E:F)</f>
        <v>R02</v>
      </c>
      <c r="D59" s="94" t="str">
        <v>D06</v>
      </c>
      <c r="E59" s="95">
        <v>215475</v>
      </c>
      <c r="F59" s="95" t="s">
        <v>83</v>
      </c>
      <c r="G59" s="199" t="s">
        <v>18</v>
      </c>
      <c r="H59" s="277"/>
      <c r="I59" s="209"/>
      <c r="J59" s="209">
        <v>75.324675324675326</v>
      </c>
      <c r="K59" s="212">
        <v>90.909090909090907</v>
      </c>
      <c r="L59" s="223"/>
      <c r="M59" s="211">
        <v>77.922077922077932</v>
      </c>
      <c r="N59" s="229">
        <v>75.324675324675326</v>
      </c>
      <c r="O59" s="164"/>
      <c r="P59" s="462">
        <f t="shared" si="0"/>
        <v>319.48051948051949</v>
      </c>
      <c r="Q59" s="241">
        <f>COUNTA(H59:O59)</f>
        <v>4</v>
      </c>
      <c r="R59" s="12"/>
      <c r="S59" s="12"/>
    </row>
    <row r="60" spans="1:19" ht="16.5" thickBot="1">
      <c r="A60" s="242" t="s">
        <v>71</v>
      </c>
      <c r="B60" s="94" t="s">
        <v>72</v>
      </c>
      <c r="C60" s="94" t="str" cm="1">
        <f t="array" ref="C60:D60">_xlfn.XLOOKUP(E60,Sheet1!A:A,Sheet1!E:F)</f>
        <v>R02</v>
      </c>
      <c r="D60" s="94" t="str">
        <v>D06</v>
      </c>
      <c r="E60" s="95">
        <v>214692</v>
      </c>
      <c r="F60" s="95" t="s">
        <v>76</v>
      </c>
      <c r="G60" s="199" t="s">
        <v>18</v>
      </c>
      <c r="H60" s="277"/>
      <c r="I60" s="209"/>
      <c r="J60" s="209">
        <v>83.116883116883116</v>
      </c>
      <c r="K60" s="213">
        <v>88.311688311688314</v>
      </c>
      <c r="L60" s="223"/>
      <c r="M60" s="211">
        <v>80.519480519480524</v>
      </c>
      <c r="N60" s="228">
        <v>79.220779220779221</v>
      </c>
      <c r="O60" s="164"/>
      <c r="P60" s="462">
        <f t="shared" si="0"/>
        <v>331.16883116883116</v>
      </c>
      <c r="Q60" s="241">
        <f>COUNTA(H60:O60)</f>
        <v>4</v>
      </c>
      <c r="R60" s="12"/>
      <c r="S60" s="12"/>
    </row>
    <row r="61" spans="1:19" ht="16.5" thickBot="1">
      <c r="A61" s="242" t="s">
        <v>71</v>
      </c>
      <c r="B61" s="94" t="s">
        <v>72</v>
      </c>
      <c r="C61" s="94" t="str" cm="1">
        <f t="array" ref="C61:D61">_xlfn.XLOOKUP(E61,Sheet1!A:A,Sheet1!E:F)</f>
        <v>R02</v>
      </c>
      <c r="D61" s="94" t="str">
        <v>D06</v>
      </c>
      <c r="E61" s="95">
        <v>212621</v>
      </c>
      <c r="F61" s="95" t="s">
        <v>73</v>
      </c>
      <c r="G61" s="199" t="s">
        <v>18</v>
      </c>
      <c r="H61" s="277"/>
      <c r="I61" s="209"/>
      <c r="J61" s="209">
        <v>80.51948051948051</v>
      </c>
      <c r="K61" s="212">
        <v>75.324675324675326</v>
      </c>
      <c r="L61" s="223"/>
      <c r="M61" s="211">
        <v>84.415584415584405</v>
      </c>
      <c r="N61" s="229">
        <v>62.337662337662337</v>
      </c>
      <c r="O61" s="164"/>
      <c r="P61" s="462">
        <f t="shared" si="0"/>
        <v>302.59740259740255</v>
      </c>
      <c r="Q61" s="241">
        <f>COUNTA(H61:O61)</f>
        <v>4</v>
      </c>
      <c r="R61" s="12"/>
      <c r="S61" s="12"/>
    </row>
    <row r="62" spans="1:19" ht="16.5" thickBot="1">
      <c r="A62" s="242" t="s">
        <v>71</v>
      </c>
      <c r="B62" s="94" t="s">
        <v>72</v>
      </c>
      <c r="C62" s="94" t="str" cm="1">
        <f t="array" ref="C62:D62">_xlfn.XLOOKUP(E62,Sheet1!A:A,Sheet1!E:F)</f>
        <v>R02</v>
      </c>
      <c r="D62" s="94" t="str">
        <v>D06</v>
      </c>
      <c r="E62" s="95">
        <v>213975</v>
      </c>
      <c r="F62" s="95" t="s">
        <v>79</v>
      </c>
      <c r="G62" s="199" t="s">
        <v>18</v>
      </c>
      <c r="H62" s="277"/>
      <c r="I62" s="209"/>
      <c r="J62" s="209">
        <v>85.714285714285708</v>
      </c>
      <c r="K62" s="212">
        <v>81.818181818181827</v>
      </c>
      <c r="L62" s="223"/>
      <c r="M62" s="211">
        <v>83.116883116883116</v>
      </c>
      <c r="N62" s="229">
        <v>81.818181818181827</v>
      </c>
      <c r="O62" s="164"/>
      <c r="P62" s="462">
        <f t="shared" si="0"/>
        <v>332.46753246753246</v>
      </c>
      <c r="Q62" s="241">
        <f>COUNTA(H62:O62)</f>
        <v>4</v>
      </c>
      <c r="R62" s="12"/>
      <c r="S62" s="12"/>
    </row>
    <row r="63" spans="1:19" ht="16.5" thickBot="1">
      <c r="A63" s="242" t="s">
        <v>71</v>
      </c>
      <c r="B63" s="94" t="s">
        <v>72</v>
      </c>
      <c r="C63" s="94" t="str" cm="1">
        <f t="array" ref="C63:D63">_xlfn.XLOOKUP(E63,Sheet1!A:A,Sheet1!E:F)</f>
        <v>R02</v>
      </c>
      <c r="D63" s="94" t="str">
        <v>D06</v>
      </c>
      <c r="E63" s="95">
        <v>212803</v>
      </c>
      <c r="F63" s="95" t="s">
        <v>81</v>
      </c>
      <c r="G63" s="199" t="s">
        <v>18</v>
      </c>
      <c r="H63" s="277">
        <v>80.51948051948051</v>
      </c>
      <c r="I63" s="209"/>
      <c r="J63" s="209">
        <v>76.623376623376629</v>
      </c>
      <c r="K63" s="214"/>
      <c r="L63" s="223">
        <v>77.922077922077932</v>
      </c>
      <c r="M63" s="211">
        <v>75.324675324675326</v>
      </c>
      <c r="N63" s="230"/>
      <c r="O63" s="164">
        <v>84.415584415584405</v>
      </c>
      <c r="P63" s="462">
        <f t="shared" si="0"/>
        <v>394.80519480519484</v>
      </c>
      <c r="Q63" s="241">
        <f>COUNTA(H63:O63)</f>
        <v>5</v>
      </c>
      <c r="R63" s="12"/>
      <c r="S63" s="12"/>
    </row>
    <row r="64" spans="1:19" ht="16.5" thickBot="1">
      <c r="A64" s="243" t="s">
        <v>71</v>
      </c>
      <c r="B64" s="117" t="s">
        <v>72</v>
      </c>
      <c r="C64" s="117" t="str" cm="1">
        <f t="array" ref="C64:D64">_xlfn.XLOOKUP(E64,Sheet1!A:A,Sheet1!E:F)</f>
        <v>R02</v>
      </c>
      <c r="D64" s="117" t="str">
        <v>D06</v>
      </c>
      <c r="E64" s="116">
        <v>215772</v>
      </c>
      <c r="F64" s="116" t="s">
        <v>296</v>
      </c>
      <c r="G64" s="202" t="s">
        <v>18</v>
      </c>
      <c r="H64" s="277">
        <v>80.51948051948051</v>
      </c>
      <c r="I64" s="209"/>
      <c r="J64" s="209">
        <v>68.831168831168839</v>
      </c>
      <c r="K64" s="212"/>
      <c r="L64" s="223">
        <v>83.116883116883116</v>
      </c>
      <c r="M64" s="211">
        <v>76.623376623376629</v>
      </c>
      <c r="N64" s="229"/>
      <c r="O64" s="164">
        <v>88.311688311688314</v>
      </c>
      <c r="P64" s="462">
        <f t="shared" si="0"/>
        <v>397.40259740259745</v>
      </c>
      <c r="Q64" s="241">
        <f>COUNTA(H64:O64)</f>
        <v>5</v>
      </c>
      <c r="R64" s="12"/>
      <c r="S64" s="12"/>
    </row>
    <row r="65" spans="1:19" ht="16.5" thickBot="1">
      <c r="A65" s="242" t="s">
        <v>71</v>
      </c>
      <c r="B65" s="94" t="s">
        <v>72</v>
      </c>
      <c r="C65" s="94" t="str" cm="1">
        <f t="array" ref="C65:D65">_xlfn.XLOOKUP(E65,Sheet1!A:A,Sheet1!E:F)</f>
        <v>R02</v>
      </c>
      <c r="D65" s="94" t="str">
        <v>D06</v>
      </c>
      <c r="E65" s="95">
        <v>215558</v>
      </c>
      <c r="F65" s="95" t="s">
        <v>80</v>
      </c>
      <c r="G65" s="199" t="s">
        <v>18</v>
      </c>
      <c r="H65" s="277"/>
      <c r="I65" s="209"/>
      <c r="J65" s="209">
        <v>72.72727272727272</v>
      </c>
      <c r="K65" s="213">
        <v>92.20779220779221</v>
      </c>
      <c r="L65" s="223"/>
      <c r="M65" s="211">
        <v>81.818181818181827</v>
      </c>
      <c r="N65" s="228">
        <v>98.701298701298697</v>
      </c>
      <c r="O65" s="164"/>
      <c r="P65" s="462">
        <f t="shared" si="0"/>
        <v>345.45454545454544</v>
      </c>
      <c r="Q65" s="241">
        <f>COUNTA(H65:O65)</f>
        <v>4</v>
      </c>
      <c r="R65" s="12"/>
      <c r="S65" s="12"/>
    </row>
    <row r="66" spans="1:19" ht="16.5" thickBot="1">
      <c r="A66" s="242" t="s">
        <v>71</v>
      </c>
      <c r="B66" s="94" t="s">
        <v>72</v>
      </c>
      <c r="C66" s="94" t="str" cm="1">
        <f t="array" ref="C66:D66">_xlfn.XLOOKUP(E66,Sheet1!A:A,Sheet1!E:F)</f>
        <v>R02</v>
      </c>
      <c r="D66" s="94" t="str">
        <v>D06</v>
      </c>
      <c r="E66" s="95">
        <v>215335</v>
      </c>
      <c r="F66" s="95" t="s">
        <v>78</v>
      </c>
      <c r="G66" s="199" t="s">
        <v>18</v>
      </c>
      <c r="H66" s="277"/>
      <c r="I66" s="209"/>
      <c r="J66" s="209">
        <v>85.714285714285708</v>
      </c>
      <c r="K66" s="212">
        <v>89.610389610389603</v>
      </c>
      <c r="L66" s="223"/>
      <c r="M66" s="211">
        <v>90.909090909090907</v>
      </c>
      <c r="N66" s="229">
        <v>88.311688311688314</v>
      </c>
      <c r="O66" s="164"/>
      <c r="P66" s="462">
        <f t="shared" si="0"/>
        <v>354.54545454545456</v>
      </c>
      <c r="Q66" s="241">
        <f>COUNTA(H66:O66)</f>
        <v>4</v>
      </c>
      <c r="R66" s="12"/>
      <c r="S66" s="12"/>
    </row>
    <row r="67" spans="1:19" ht="16.5" thickBot="1">
      <c r="A67" s="242" t="s">
        <v>71</v>
      </c>
      <c r="B67" s="94" t="s">
        <v>72</v>
      </c>
      <c r="C67" s="94" t="str" cm="1">
        <f t="array" ref="C67:D67">_xlfn.XLOOKUP(E67,Sheet1!A:A,Sheet1!E:F)</f>
        <v>R02</v>
      </c>
      <c r="D67" s="94" t="str">
        <v>D05</v>
      </c>
      <c r="E67" s="95">
        <v>213058</v>
      </c>
      <c r="F67" s="95" t="s">
        <v>87</v>
      </c>
      <c r="G67" s="199" t="s">
        <v>18</v>
      </c>
      <c r="H67" s="277"/>
      <c r="I67" s="209"/>
      <c r="J67" s="209">
        <v>85.714285714285708</v>
      </c>
      <c r="K67" s="212">
        <v>77.922077922077932</v>
      </c>
      <c r="L67" s="223"/>
      <c r="M67" s="211">
        <v>77.922077922077932</v>
      </c>
      <c r="N67" s="229">
        <v>76.623376623376629</v>
      </c>
      <c r="O67" s="164"/>
      <c r="P67" s="462">
        <f t="shared" ref="P67:P130" si="1">SUM(H67:O67)</f>
        <v>318.18181818181819</v>
      </c>
      <c r="Q67" s="241">
        <f>COUNTA(H67:O67)</f>
        <v>4</v>
      </c>
      <c r="R67" s="12"/>
      <c r="S67" s="12"/>
    </row>
    <row r="68" spans="1:19" ht="16.5" thickBot="1">
      <c r="A68" s="242" t="s">
        <v>71</v>
      </c>
      <c r="B68" s="94" t="s">
        <v>72</v>
      </c>
      <c r="C68" s="94" t="str" cm="1">
        <f t="array" ref="C68:D68">_xlfn.XLOOKUP(E68,Sheet1!A:A,Sheet1!E:F)</f>
        <v>R02</v>
      </c>
      <c r="D68" s="94" t="str">
        <v>D06</v>
      </c>
      <c r="E68" s="95">
        <v>215723</v>
      </c>
      <c r="F68" s="95" t="s">
        <v>288</v>
      </c>
      <c r="G68" s="199" t="s">
        <v>18</v>
      </c>
      <c r="H68" s="277"/>
      <c r="I68" s="209"/>
      <c r="J68" s="209">
        <v>76.623376623376629</v>
      </c>
      <c r="K68" s="212">
        <v>83.116883116883116</v>
      </c>
      <c r="L68" s="223"/>
      <c r="M68" s="211">
        <v>83.116883116883116</v>
      </c>
      <c r="N68" s="229">
        <v>88.311688311688314</v>
      </c>
      <c r="O68" s="164"/>
      <c r="P68" s="462">
        <f t="shared" si="1"/>
        <v>331.16883116883116</v>
      </c>
      <c r="Q68" s="241">
        <f>COUNTA(H68:O68)</f>
        <v>4</v>
      </c>
      <c r="R68" s="12"/>
      <c r="S68" s="12"/>
    </row>
    <row r="69" spans="1:19" ht="16.5" thickBot="1">
      <c r="A69" s="242" t="s">
        <v>71</v>
      </c>
      <c r="B69" s="94" t="s">
        <v>72</v>
      </c>
      <c r="C69" s="94" t="str" cm="1">
        <f t="array" ref="C69:D69">_xlfn.XLOOKUP(E69,Sheet1!A:A,Sheet1!E:F)</f>
        <v>R02</v>
      </c>
      <c r="D69" s="94" t="str">
        <v>D05</v>
      </c>
      <c r="E69" s="95">
        <v>213462</v>
      </c>
      <c r="F69" s="95" t="s">
        <v>75</v>
      </c>
      <c r="G69" s="199" t="s">
        <v>18</v>
      </c>
      <c r="H69" s="277">
        <v>74.025974025974037</v>
      </c>
      <c r="I69" s="209"/>
      <c r="J69" s="209">
        <v>84.415584415584419</v>
      </c>
      <c r="K69" s="213"/>
      <c r="L69" s="223">
        <v>67.532467532467535</v>
      </c>
      <c r="M69" s="211">
        <v>81.818181818181827</v>
      </c>
      <c r="N69" s="228"/>
      <c r="O69" s="164">
        <v>77.922077922077932</v>
      </c>
      <c r="P69" s="462">
        <f t="shared" si="1"/>
        <v>385.71428571428578</v>
      </c>
      <c r="Q69" s="241">
        <f>COUNTA(H69:O69)</f>
        <v>5</v>
      </c>
      <c r="R69" s="12"/>
      <c r="S69" s="12"/>
    </row>
    <row r="70" spans="1:19" ht="16.5" thickBot="1">
      <c r="A70" s="242" t="s">
        <v>71</v>
      </c>
      <c r="B70" s="162" t="s">
        <v>72</v>
      </c>
      <c r="C70" s="162" t="str" cm="1">
        <f t="array" ref="C70:D70">_xlfn.XLOOKUP(E70,Sheet1!A:A,Sheet1!E:F)</f>
        <v>R02</v>
      </c>
      <c r="D70" s="162" t="str">
        <v>D05</v>
      </c>
      <c r="E70" s="95">
        <v>210567</v>
      </c>
      <c r="F70" s="95" t="s">
        <v>74</v>
      </c>
      <c r="G70" s="200" t="s">
        <v>18</v>
      </c>
      <c r="H70" s="277"/>
      <c r="I70" s="209"/>
      <c r="J70" s="209">
        <v>80.51948051948051</v>
      </c>
      <c r="K70" s="212">
        <v>83.116883116883116</v>
      </c>
      <c r="L70" s="223"/>
      <c r="M70" s="211">
        <v>80.519480519480524</v>
      </c>
      <c r="N70" s="229">
        <v>96.103896103896105</v>
      </c>
      <c r="O70" s="164"/>
      <c r="P70" s="462">
        <f t="shared" si="1"/>
        <v>340.25974025974023</v>
      </c>
      <c r="Q70" s="241">
        <f>COUNTA(H70:O70)</f>
        <v>4</v>
      </c>
      <c r="R70" s="12"/>
      <c r="S70" s="12"/>
    </row>
    <row r="71" spans="1:19" ht="16.5" thickBot="1">
      <c r="A71" s="246" t="s">
        <v>71</v>
      </c>
      <c r="B71" s="103" t="s">
        <v>72</v>
      </c>
      <c r="C71" s="103" t="str" cm="1">
        <f t="array" ref="C71:D71">_xlfn.XLOOKUP(E71,Sheet1!A:A,Sheet1!E:F)</f>
        <v>R02</v>
      </c>
      <c r="D71" s="103" t="str">
        <v>D06</v>
      </c>
      <c r="E71" s="99">
        <v>214783</v>
      </c>
      <c r="F71" s="99" t="s">
        <v>84</v>
      </c>
      <c r="G71" s="201" t="s">
        <v>18</v>
      </c>
      <c r="H71" s="278"/>
      <c r="I71" s="250"/>
      <c r="J71" s="250">
        <v>72.72727272727272</v>
      </c>
      <c r="K71" s="218">
        <v>71.428571428571431</v>
      </c>
      <c r="L71" s="227"/>
      <c r="M71" s="233">
        <v>81.818181818181827</v>
      </c>
      <c r="N71" s="231">
        <v>90.909090909090907</v>
      </c>
      <c r="O71" s="105"/>
      <c r="P71" s="462">
        <f t="shared" si="1"/>
        <v>316.88311688311683</v>
      </c>
      <c r="Q71" s="254">
        <f>COUNTA(H71:O71)</f>
        <v>4</v>
      </c>
      <c r="R71" s="12"/>
      <c r="S71" s="12"/>
    </row>
    <row r="72" spans="1:19" ht="16.5" thickBot="1">
      <c r="A72" s="240" t="s">
        <v>71</v>
      </c>
      <c r="B72" s="94" t="s">
        <v>85</v>
      </c>
      <c r="C72" s="94" t="str" cm="1">
        <f t="array" ref="C72:D72">_xlfn.XLOOKUP(E72,Sheet1!A:A,Sheet1!E:F)</f>
        <v>R02</v>
      </c>
      <c r="D72" s="94" t="str">
        <v>D05</v>
      </c>
      <c r="E72" s="93">
        <v>215160</v>
      </c>
      <c r="F72" s="93" t="s">
        <v>88</v>
      </c>
      <c r="G72" s="199" t="s">
        <v>18</v>
      </c>
      <c r="H72" s="279"/>
      <c r="I72" s="255"/>
      <c r="J72" s="255">
        <v>103.89610389610391</v>
      </c>
      <c r="K72" s="217">
        <v>96.103896103896105</v>
      </c>
      <c r="L72" s="223"/>
      <c r="M72" s="234">
        <v>90.909090909090907</v>
      </c>
      <c r="N72" s="232">
        <v>77.922077922077932</v>
      </c>
      <c r="O72" s="164"/>
      <c r="P72" s="462">
        <f t="shared" si="1"/>
        <v>368.83116883116884</v>
      </c>
      <c r="Q72" s="256">
        <f>COUNTA(H72:O72)</f>
        <v>4</v>
      </c>
      <c r="R72" s="12"/>
      <c r="S72" s="12"/>
    </row>
    <row r="73" spans="1:19" ht="16.5" thickBot="1">
      <c r="A73" s="242" t="s">
        <v>71</v>
      </c>
      <c r="B73" s="94" t="s">
        <v>85</v>
      </c>
      <c r="C73" s="94" t="str" cm="1">
        <f t="array" ref="C73:D73">_xlfn.XLOOKUP(E73,Sheet1!A:A,Sheet1!E:F)</f>
        <v>R02</v>
      </c>
      <c r="D73" s="94" t="str">
        <v>D06</v>
      </c>
      <c r="E73" s="95">
        <v>215509</v>
      </c>
      <c r="F73" s="95" t="s">
        <v>97</v>
      </c>
      <c r="G73" s="199" t="s">
        <v>18</v>
      </c>
      <c r="H73" s="277"/>
      <c r="I73" s="209"/>
      <c r="J73" s="209">
        <v>81.818181818181827</v>
      </c>
      <c r="K73" s="213">
        <v>88.311688311688314</v>
      </c>
      <c r="L73" s="223"/>
      <c r="M73" s="211">
        <v>93.506493506493499</v>
      </c>
      <c r="N73" s="228">
        <v>75.324675324675326</v>
      </c>
      <c r="O73" s="164"/>
      <c r="P73" s="462">
        <f t="shared" si="1"/>
        <v>338.96103896103898</v>
      </c>
      <c r="Q73" s="241">
        <f>COUNTA(H73:O73)</f>
        <v>4</v>
      </c>
      <c r="R73" s="12"/>
      <c r="S73" s="12"/>
    </row>
    <row r="74" spans="1:19" ht="16.5" thickBot="1">
      <c r="A74" s="242" t="s">
        <v>71</v>
      </c>
      <c r="B74" s="94" t="s">
        <v>85</v>
      </c>
      <c r="C74" s="94" t="str" cm="1">
        <f t="array" ref="C74:D74">_xlfn.XLOOKUP(E74,Sheet1!A:A,Sheet1!E:F)</f>
        <v>R02</v>
      </c>
      <c r="D74" s="94" t="str">
        <v>D05</v>
      </c>
      <c r="E74" s="95">
        <v>215822</v>
      </c>
      <c r="F74" s="95" t="s">
        <v>298</v>
      </c>
      <c r="G74" s="199" t="s">
        <v>18</v>
      </c>
      <c r="H74" s="277"/>
      <c r="I74" s="209"/>
      <c r="J74" s="209">
        <v>100</v>
      </c>
      <c r="K74" s="214">
        <v>72.727272727272734</v>
      </c>
      <c r="L74" s="223"/>
      <c r="M74" s="211">
        <v>80.519480519480524</v>
      </c>
      <c r="N74" s="230">
        <v>80.519480519480524</v>
      </c>
      <c r="O74" s="164"/>
      <c r="P74" s="462">
        <f t="shared" si="1"/>
        <v>333.76623376623377</v>
      </c>
      <c r="Q74" s="241">
        <f>COUNTA(H74:O74)</f>
        <v>4</v>
      </c>
      <c r="R74" s="12"/>
      <c r="S74" s="12"/>
    </row>
    <row r="75" spans="1:19" ht="16.5" thickBot="1">
      <c r="A75" s="247" t="s">
        <v>71</v>
      </c>
      <c r="B75" s="102" t="s">
        <v>85</v>
      </c>
      <c r="C75" s="102" t="str" cm="1">
        <f t="array" ref="C75:D75">_xlfn.XLOOKUP(E75,Sheet1!A:A,Sheet1!E:F)</f>
        <v>R02</v>
      </c>
      <c r="D75" s="102" t="str">
        <v>D05</v>
      </c>
      <c r="E75" s="101">
        <v>215889</v>
      </c>
      <c r="F75" s="101" t="s">
        <v>316</v>
      </c>
      <c r="G75" s="283" t="s">
        <v>18</v>
      </c>
      <c r="H75" s="284"/>
      <c r="I75" s="285"/>
      <c r="J75" s="285"/>
      <c r="K75" s="220">
        <v>92.20779220779221</v>
      </c>
      <c r="L75" s="226"/>
      <c r="M75" s="221">
        <v>88.311688311688314</v>
      </c>
      <c r="N75" s="286">
        <v>74.025974025974023</v>
      </c>
      <c r="O75" s="287"/>
      <c r="P75" s="462">
        <f t="shared" si="1"/>
        <v>254.54545454545453</v>
      </c>
      <c r="Q75" s="291">
        <f>COUNTA(H75:O75)</f>
        <v>3</v>
      </c>
      <c r="R75" s="12"/>
      <c r="S75" s="12"/>
    </row>
    <row r="76" spans="1:19" ht="16.5" thickBot="1">
      <c r="A76" s="242" t="s">
        <v>71</v>
      </c>
      <c r="B76" s="94" t="s">
        <v>85</v>
      </c>
      <c r="C76" s="94" t="str" cm="1">
        <f t="array" ref="C76:D76">_xlfn.XLOOKUP(E76,Sheet1!A:A,Sheet1!E:F)</f>
        <v>R02</v>
      </c>
      <c r="D76" s="94" t="str">
        <v>D05</v>
      </c>
      <c r="E76" s="95">
        <v>212100</v>
      </c>
      <c r="F76" s="95" t="s">
        <v>91</v>
      </c>
      <c r="G76" s="199" t="s">
        <v>18</v>
      </c>
      <c r="H76" s="277"/>
      <c r="I76" s="209"/>
      <c r="J76" s="209">
        <v>79.220779220779221</v>
      </c>
      <c r="K76" s="213">
        <v>79.220779220779221</v>
      </c>
      <c r="L76" s="223"/>
      <c r="M76" s="211">
        <v>89.610389610389603</v>
      </c>
      <c r="N76" s="228">
        <v>74.025974025974023</v>
      </c>
      <c r="O76" s="164"/>
      <c r="P76" s="462">
        <f t="shared" si="1"/>
        <v>322.07792207792204</v>
      </c>
      <c r="Q76" s="241">
        <f>COUNTA(H76:O76)</f>
        <v>4</v>
      </c>
      <c r="R76" s="12"/>
      <c r="S76" s="12"/>
    </row>
    <row r="77" spans="1:19" ht="16.5" thickBot="1">
      <c r="A77" s="242" t="s">
        <v>71</v>
      </c>
      <c r="B77" s="94" t="s">
        <v>85</v>
      </c>
      <c r="C77" s="94" t="str" cm="1">
        <f t="array" ref="C77:D77">_xlfn.XLOOKUP(E77,Sheet1!A:A,Sheet1!E:F)</f>
        <v>R02</v>
      </c>
      <c r="D77" s="94" t="str">
        <v>D05</v>
      </c>
      <c r="E77" s="95">
        <v>210690</v>
      </c>
      <c r="F77" s="95" t="s">
        <v>89</v>
      </c>
      <c r="G77" s="199" t="s">
        <v>18</v>
      </c>
      <c r="H77" s="277"/>
      <c r="I77" s="209"/>
      <c r="J77" s="209">
        <v>74.025974025974037</v>
      </c>
      <c r="K77" s="212">
        <v>85.714285714285708</v>
      </c>
      <c r="L77" s="223"/>
      <c r="M77" s="211">
        <v>84.415584415584405</v>
      </c>
      <c r="N77" s="229">
        <v>71.428571428571431</v>
      </c>
      <c r="O77" s="164"/>
      <c r="P77" s="462">
        <f t="shared" si="1"/>
        <v>315.58441558441558</v>
      </c>
      <c r="Q77" s="241">
        <f>COUNTA(H77:O77)</f>
        <v>4</v>
      </c>
      <c r="R77" s="12"/>
      <c r="S77" s="12"/>
    </row>
    <row r="78" spans="1:19" ht="16.5" thickBot="1">
      <c r="A78" s="242" t="s">
        <v>71</v>
      </c>
      <c r="B78" s="94" t="s">
        <v>85</v>
      </c>
      <c r="C78" s="94" t="str" cm="1">
        <f t="array" ref="C78:D78">_xlfn.XLOOKUP(E78,Sheet1!A:A,Sheet1!E:F)</f>
        <v>R02</v>
      </c>
      <c r="D78" s="94" t="str">
        <v>D05</v>
      </c>
      <c r="E78" s="95">
        <v>212787</v>
      </c>
      <c r="F78" s="95" t="s">
        <v>92</v>
      </c>
      <c r="G78" s="199" t="s">
        <v>18</v>
      </c>
      <c r="H78" s="277">
        <v>76.623376623376629</v>
      </c>
      <c r="I78" s="209"/>
      <c r="J78" s="209">
        <v>76.623376623376629</v>
      </c>
      <c r="K78" s="213"/>
      <c r="L78" s="223">
        <v>71.428571428571431</v>
      </c>
      <c r="M78" s="211">
        <v>83.116883116883116</v>
      </c>
      <c r="N78" s="228"/>
      <c r="O78" s="164">
        <v>74.025974025974023</v>
      </c>
      <c r="P78" s="462">
        <f t="shared" si="1"/>
        <v>381.81818181818187</v>
      </c>
      <c r="Q78" s="241">
        <f>COUNTA(H78:O78)</f>
        <v>5</v>
      </c>
      <c r="R78" s="12"/>
      <c r="S78" s="12"/>
    </row>
    <row r="79" spans="1:19" ht="16.5" thickBot="1">
      <c r="A79" s="242" t="s">
        <v>71</v>
      </c>
      <c r="B79" s="94" t="s">
        <v>85</v>
      </c>
      <c r="C79" s="94" t="str" cm="1">
        <f t="array" ref="C79:D79">_xlfn.XLOOKUP(E79,Sheet1!A:A,Sheet1!E:F)</f>
        <v>R02</v>
      </c>
      <c r="D79" s="94" t="str">
        <v>D05</v>
      </c>
      <c r="E79" s="95">
        <v>213405</v>
      </c>
      <c r="F79" s="95" t="s">
        <v>93</v>
      </c>
      <c r="G79" s="199" t="s">
        <v>18</v>
      </c>
      <c r="H79" s="277">
        <v>79.220779220779221</v>
      </c>
      <c r="I79" s="209"/>
      <c r="J79" s="209">
        <v>80.51948051948051</v>
      </c>
      <c r="K79" s="214"/>
      <c r="L79" s="223">
        <v>74.025974025974023</v>
      </c>
      <c r="M79" s="211">
        <v>81.818181818181827</v>
      </c>
      <c r="N79" s="230"/>
      <c r="O79" s="164">
        <v>76.623376623376629</v>
      </c>
      <c r="P79" s="462">
        <f t="shared" si="1"/>
        <v>392.20779220779218</v>
      </c>
      <c r="Q79" s="241">
        <f>COUNTA(H79:O79)</f>
        <v>5</v>
      </c>
      <c r="R79" s="12"/>
      <c r="S79" s="12"/>
    </row>
    <row r="80" spans="1:19" ht="16.5" thickBot="1">
      <c r="A80" s="242" t="s">
        <v>71</v>
      </c>
      <c r="B80" s="94" t="s">
        <v>85</v>
      </c>
      <c r="C80" s="94" t="str" cm="1">
        <f t="array" ref="C80:D80">_xlfn.XLOOKUP(E80,Sheet1!A:A,Sheet1!E:F)</f>
        <v>R02</v>
      </c>
      <c r="D80" s="94" t="str">
        <v>D06</v>
      </c>
      <c r="E80" s="95">
        <v>212316</v>
      </c>
      <c r="F80" s="95" t="s">
        <v>127</v>
      </c>
      <c r="G80" s="199" t="s">
        <v>18</v>
      </c>
      <c r="H80" s="277"/>
      <c r="I80" s="209"/>
      <c r="J80" s="209">
        <v>74.025974025974037</v>
      </c>
      <c r="K80" s="212">
        <v>94.805194805194802</v>
      </c>
      <c r="L80" s="223"/>
      <c r="M80" s="211">
        <v>84.415584415584405</v>
      </c>
      <c r="N80" s="229">
        <v>74.025974025974023</v>
      </c>
      <c r="O80" s="164"/>
      <c r="P80" s="462">
        <f t="shared" si="1"/>
        <v>327.27272727272725</v>
      </c>
      <c r="Q80" s="241">
        <f>COUNTA(H80:O80)</f>
        <v>4</v>
      </c>
      <c r="R80" s="12"/>
      <c r="S80" s="12"/>
    </row>
    <row r="81" spans="1:19" ht="16.5" thickBot="1">
      <c r="A81" s="242" t="s">
        <v>71</v>
      </c>
      <c r="B81" s="94" t="s">
        <v>85</v>
      </c>
      <c r="C81" s="94" t="str" cm="1">
        <f t="array" ref="C81:D81">_xlfn.XLOOKUP(E81,Sheet1!A:A,Sheet1!E:F)</f>
        <v>R02</v>
      </c>
      <c r="D81" s="94" t="str">
        <v>D05</v>
      </c>
      <c r="E81" s="95">
        <v>211151</v>
      </c>
      <c r="F81" s="95" t="s">
        <v>86</v>
      </c>
      <c r="G81" s="199" t="s">
        <v>18</v>
      </c>
      <c r="H81" s="277"/>
      <c r="I81" s="209"/>
      <c r="J81" s="209">
        <v>88.3116883116883</v>
      </c>
      <c r="K81" s="213">
        <v>87.012987012987011</v>
      </c>
      <c r="L81" s="223"/>
      <c r="M81" s="211">
        <v>81.818181818181827</v>
      </c>
      <c r="N81" s="228">
        <v>77.922077922077932</v>
      </c>
      <c r="O81" s="164"/>
      <c r="P81" s="462">
        <f t="shared" si="1"/>
        <v>335.06493506493507</v>
      </c>
      <c r="Q81" s="241">
        <f>COUNTA(H81:O81)</f>
        <v>4</v>
      </c>
      <c r="R81" s="12"/>
      <c r="S81" s="12"/>
    </row>
    <row r="82" spans="1:19" ht="16.5" thickBot="1">
      <c r="A82" s="242" t="s">
        <v>71</v>
      </c>
      <c r="B82" s="94" t="s">
        <v>85</v>
      </c>
      <c r="C82" s="94" t="str" cm="1">
        <f t="array" ref="C82:D82">_xlfn.XLOOKUP(E82,Sheet1!A:A,Sheet1!E:F)</f>
        <v>R02</v>
      </c>
      <c r="D82" s="94" t="str">
        <v>D05</v>
      </c>
      <c r="E82" s="95">
        <v>215111</v>
      </c>
      <c r="F82" s="95" t="s">
        <v>95</v>
      </c>
      <c r="G82" s="199" t="s">
        <v>18</v>
      </c>
      <c r="H82" s="277"/>
      <c r="I82" s="209"/>
      <c r="J82" s="209">
        <v>84.415584415584419</v>
      </c>
      <c r="K82" s="212">
        <v>81.818181818181827</v>
      </c>
      <c r="L82" s="223"/>
      <c r="M82" s="211">
        <v>89.610389610389603</v>
      </c>
      <c r="N82" s="229">
        <v>80.519480519480524</v>
      </c>
      <c r="O82" s="164"/>
      <c r="P82" s="462">
        <f t="shared" si="1"/>
        <v>336.36363636363637</v>
      </c>
      <c r="Q82" s="241">
        <f>COUNTA(H82:O82)</f>
        <v>4</v>
      </c>
      <c r="R82" s="12"/>
      <c r="S82" s="12"/>
    </row>
    <row r="83" spans="1:19" ht="16.5" thickBot="1">
      <c r="A83" s="242" t="s">
        <v>71</v>
      </c>
      <c r="B83" s="94" t="s">
        <v>85</v>
      </c>
      <c r="C83" s="94" t="str" cm="1">
        <f t="array" ref="C83:D83">_xlfn.XLOOKUP(E83,Sheet1!A:A,Sheet1!E:F)</f>
        <v>R02</v>
      </c>
      <c r="D83" s="94" t="str">
        <v>D05</v>
      </c>
      <c r="E83" s="95">
        <v>214312</v>
      </c>
      <c r="F83" s="95" t="s">
        <v>94</v>
      </c>
      <c r="G83" s="199" t="s">
        <v>18</v>
      </c>
      <c r="H83" s="281"/>
      <c r="I83" s="209"/>
      <c r="J83" s="209">
        <v>76.623376623376629</v>
      </c>
      <c r="K83" s="213">
        <v>83.116883116883116</v>
      </c>
      <c r="L83" s="223"/>
      <c r="M83" s="211">
        <v>85.714285714285708</v>
      </c>
      <c r="N83" s="228">
        <v>76.623376623376629</v>
      </c>
      <c r="O83" s="164"/>
      <c r="P83" s="462">
        <f t="shared" si="1"/>
        <v>322.07792207792204</v>
      </c>
      <c r="Q83" s="241">
        <f>COUNTA(H83:O83)</f>
        <v>4</v>
      </c>
      <c r="R83" s="12"/>
      <c r="S83" s="12"/>
    </row>
    <row r="84" spans="1:19" ht="16.5" thickBot="1">
      <c r="A84" s="248" t="s">
        <v>71</v>
      </c>
      <c r="B84" s="205" t="s">
        <v>85</v>
      </c>
      <c r="C84" s="318" t="str" cm="1">
        <f t="array" ref="C84:D84">_xlfn.XLOOKUP(E84,Sheet1!A:A,Sheet1!E:F)</f>
        <v>R02</v>
      </c>
      <c r="D84" s="318" t="str">
        <v>D06</v>
      </c>
      <c r="E84" s="160">
        <v>211102</v>
      </c>
      <c r="F84" s="160" t="s">
        <v>96</v>
      </c>
      <c r="G84" s="206" t="s">
        <v>18</v>
      </c>
      <c r="H84" s="277"/>
      <c r="I84" s="209"/>
      <c r="J84" s="209">
        <v>83.116883116883116</v>
      </c>
      <c r="K84" s="212">
        <v>84.415584415584405</v>
      </c>
      <c r="L84" s="223"/>
      <c r="M84" s="211">
        <v>85.714285714285708</v>
      </c>
      <c r="N84" s="229">
        <v>83.116883116883116</v>
      </c>
      <c r="O84" s="164"/>
      <c r="P84" s="462">
        <f t="shared" si="1"/>
        <v>336.36363636363637</v>
      </c>
      <c r="Q84" s="241">
        <f>COUNTA(H84:O84)</f>
        <v>4</v>
      </c>
      <c r="R84" s="12"/>
      <c r="S84" s="12"/>
    </row>
    <row r="85" spans="1:19" ht="16.5" thickBot="1">
      <c r="A85" s="242" t="s">
        <v>71</v>
      </c>
      <c r="B85" s="94" t="s">
        <v>85</v>
      </c>
      <c r="C85" s="94" t="str" cm="1">
        <f t="array" ref="C85:D85">_xlfn.XLOOKUP(E85,Sheet1!A:A,Sheet1!E:F)</f>
        <v>R02</v>
      </c>
      <c r="D85" s="94" t="str">
        <v>D05</v>
      </c>
      <c r="E85" s="95">
        <v>215798</v>
      </c>
      <c r="F85" s="95" t="s">
        <v>297</v>
      </c>
      <c r="G85" s="200" t="s">
        <v>18</v>
      </c>
      <c r="H85" s="277"/>
      <c r="I85" s="209"/>
      <c r="J85" s="209">
        <v>75.324675324675326</v>
      </c>
      <c r="K85" s="212">
        <v>71.428571428571431</v>
      </c>
      <c r="L85" s="223"/>
      <c r="M85" s="211">
        <v>83.116883116883116</v>
      </c>
      <c r="N85" s="229">
        <v>76.623376623376629</v>
      </c>
      <c r="O85" s="164"/>
      <c r="P85" s="462">
        <f t="shared" si="1"/>
        <v>306.49350649350652</v>
      </c>
      <c r="Q85" s="241">
        <f>COUNTA(H85:O85)</f>
        <v>4</v>
      </c>
      <c r="R85" s="12"/>
      <c r="S85" s="12"/>
    </row>
    <row r="86" spans="1:19" ht="16.5" thickBot="1">
      <c r="A86" s="240" t="s">
        <v>71</v>
      </c>
      <c r="B86" s="94" t="s">
        <v>85</v>
      </c>
      <c r="C86" s="94" t="str" cm="1">
        <f t="array" ref="C86:D86">_xlfn.XLOOKUP(E86,Sheet1!A:A,Sheet1!E:F)</f>
        <v>R02</v>
      </c>
      <c r="D86" s="94" t="str">
        <v>D05</v>
      </c>
      <c r="E86" s="93">
        <v>215392</v>
      </c>
      <c r="F86" s="93" t="s">
        <v>90</v>
      </c>
      <c r="G86" s="199" t="s">
        <v>18</v>
      </c>
      <c r="H86" s="277"/>
      <c r="I86" s="209"/>
      <c r="J86" s="209">
        <v>62.337662337662337</v>
      </c>
      <c r="K86" s="212">
        <v>71.428571428571431</v>
      </c>
      <c r="L86" s="223"/>
      <c r="M86" s="211">
        <v>76.623376623376629</v>
      </c>
      <c r="N86" s="229">
        <v>70.129870129870127</v>
      </c>
      <c r="O86" s="164"/>
      <c r="P86" s="462">
        <f t="shared" si="1"/>
        <v>280.51948051948051</v>
      </c>
      <c r="Q86" s="241">
        <f>COUNTA(H86:O86)</f>
        <v>4</v>
      </c>
      <c r="R86" s="12"/>
      <c r="S86" s="12"/>
    </row>
    <row r="87" spans="1:19" ht="16.5" thickBot="1">
      <c r="A87" s="246" t="s">
        <v>71</v>
      </c>
      <c r="B87" s="103" t="s">
        <v>85</v>
      </c>
      <c r="C87" s="103" t="str" cm="1">
        <f t="array" ref="C87:D87">_xlfn.XLOOKUP(E87,Sheet1!A:A,Sheet1!E:F)</f>
        <v>R02</v>
      </c>
      <c r="D87" s="103" t="str">
        <v>D06</v>
      </c>
      <c r="E87" s="99">
        <v>211045</v>
      </c>
      <c r="F87" s="99" t="s">
        <v>124</v>
      </c>
      <c r="G87" s="201" t="s">
        <v>18</v>
      </c>
      <c r="H87" s="278"/>
      <c r="I87" s="250"/>
      <c r="J87" s="250">
        <v>77.922077922077918</v>
      </c>
      <c r="K87" s="218">
        <v>81.818181818181827</v>
      </c>
      <c r="L87" s="227"/>
      <c r="M87" s="233">
        <v>79.220779220779221</v>
      </c>
      <c r="N87" s="231">
        <v>74.025974025974023</v>
      </c>
      <c r="O87" s="105"/>
      <c r="P87" s="462">
        <f t="shared" si="1"/>
        <v>312.98701298701303</v>
      </c>
      <c r="Q87" s="254">
        <f>COUNTA(H87:O87)</f>
        <v>4</v>
      </c>
      <c r="R87" s="12"/>
      <c r="S87" s="12"/>
    </row>
    <row r="88" spans="1:19" ht="16.5" thickBot="1">
      <c r="A88" s="240" t="s">
        <v>71</v>
      </c>
      <c r="B88" s="94" t="s">
        <v>98</v>
      </c>
      <c r="C88" s="94" t="str" cm="1">
        <f t="array" ref="C88:D88">_xlfn.XLOOKUP(E88,Sheet1!A:A,Sheet1!E:F)</f>
        <v>R02</v>
      </c>
      <c r="D88" s="94" t="str">
        <v>D09</v>
      </c>
      <c r="E88" s="93">
        <v>211425</v>
      </c>
      <c r="F88" s="93" t="s">
        <v>107</v>
      </c>
      <c r="G88" s="199" t="s">
        <v>18</v>
      </c>
      <c r="H88" s="279"/>
      <c r="I88" s="255"/>
      <c r="J88" s="255">
        <v>83.116883116883116</v>
      </c>
      <c r="K88" s="213">
        <v>84.415584415584405</v>
      </c>
      <c r="L88" s="223"/>
      <c r="M88" s="234">
        <v>87.012987012987011</v>
      </c>
      <c r="N88" s="228">
        <v>83.116883116883116</v>
      </c>
      <c r="O88" s="164"/>
      <c r="P88" s="462">
        <f t="shared" si="1"/>
        <v>337.66233766233768</v>
      </c>
      <c r="Q88" s="256">
        <f>COUNTA(H88:O88)</f>
        <v>4</v>
      </c>
      <c r="R88" s="12"/>
      <c r="S88" s="12"/>
    </row>
    <row r="89" spans="1:19" ht="16.5" thickBot="1">
      <c r="A89" s="242" t="s">
        <v>71</v>
      </c>
      <c r="B89" s="94" t="s">
        <v>98</v>
      </c>
      <c r="C89" s="94" t="str" cm="1">
        <f t="array" ref="C89:D89">_xlfn.XLOOKUP(E89,Sheet1!A:A,Sheet1!E:F)</f>
        <v>R02</v>
      </c>
      <c r="D89" s="94" t="str">
        <v>D09</v>
      </c>
      <c r="E89" s="95">
        <v>215756</v>
      </c>
      <c r="F89" s="95" t="s">
        <v>289</v>
      </c>
      <c r="G89" s="199" t="s">
        <v>18</v>
      </c>
      <c r="H89" s="277"/>
      <c r="I89" s="209"/>
      <c r="J89" s="209">
        <v>76.623376623376629</v>
      </c>
      <c r="K89" s="214">
        <v>89.610389610389603</v>
      </c>
      <c r="L89" s="223"/>
      <c r="M89" s="211">
        <v>88.311688311688314</v>
      </c>
      <c r="N89" s="230">
        <v>92.20779220779221</v>
      </c>
      <c r="O89" s="164"/>
      <c r="P89" s="462">
        <f t="shared" si="1"/>
        <v>346.7532467532468</v>
      </c>
      <c r="Q89" s="241">
        <f>COUNTA(H89:O89)</f>
        <v>4</v>
      </c>
      <c r="R89" s="12"/>
      <c r="S89" s="12"/>
    </row>
    <row r="90" spans="1:19" ht="16.5" thickBot="1">
      <c r="A90" s="242" t="s">
        <v>71</v>
      </c>
      <c r="B90" s="94" t="s">
        <v>98</v>
      </c>
      <c r="C90" s="94" t="str" cm="1">
        <f t="array" ref="C90:D90">_xlfn.XLOOKUP(E90,Sheet1!A:A,Sheet1!E:F)</f>
        <v>R02</v>
      </c>
      <c r="D90" s="94" t="str">
        <v>D07</v>
      </c>
      <c r="E90" s="95">
        <v>213330</v>
      </c>
      <c r="F90" s="95" t="s">
        <v>100</v>
      </c>
      <c r="G90" s="199" t="s">
        <v>18</v>
      </c>
      <c r="H90" s="277"/>
      <c r="I90" s="209"/>
      <c r="J90" s="209">
        <v>85.714285714285708</v>
      </c>
      <c r="K90" s="214">
        <v>64.935064935064929</v>
      </c>
      <c r="L90" s="223"/>
      <c r="M90" s="211">
        <v>80.519480519480524</v>
      </c>
      <c r="N90" s="230">
        <v>79.220779220779221</v>
      </c>
      <c r="O90" s="164"/>
      <c r="P90" s="462">
        <f t="shared" si="1"/>
        <v>310.38961038961037</v>
      </c>
      <c r="Q90" s="241">
        <f>COUNTA(H90:O90)</f>
        <v>4</v>
      </c>
      <c r="R90" s="12"/>
      <c r="S90" s="12"/>
    </row>
    <row r="91" spans="1:19" ht="16.5" thickBot="1">
      <c r="A91" s="242" t="s">
        <v>71</v>
      </c>
      <c r="B91" s="94" t="s">
        <v>98</v>
      </c>
      <c r="C91" s="94" t="str" cm="1">
        <f t="array" ref="C91:D91">_xlfn.XLOOKUP(E91,Sheet1!A:A,Sheet1!E:F)</f>
        <v>R02</v>
      </c>
      <c r="D91" s="94" t="str">
        <v>D09</v>
      </c>
      <c r="E91" s="95">
        <v>214718</v>
      </c>
      <c r="F91" s="95" t="s">
        <v>103</v>
      </c>
      <c r="G91" s="199" t="s">
        <v>18</v>
      </c>
      <c r="H91" s="277"/>
      <c r="I91" s="209"/>
      <c r="J91" s="209">
        <v>79.220779220779221</v>
      </c>
      <c r="K91" s="214">
        <v>90.909090909090907</v>
      </c>
      <c r="L91" s="223"/>
      <c r="M91" s="211">
        <v>83.116883116883116</v>
      </c>
      <c r="N91" s="230">
        <v>89.610389610389603</v>
      </c>
      <c r="O91" s="164"/>
      <c r="P91" s="462">
        <f t="shared" si="1"/>
        <v>342.85714285714289</v>
      </c>
      <c r="Q91" s="241">
        <f>COUNTA(H91:O91)</f>
        <v>4</v>
      </c>
      <c r="R91" s="12"/>
      <c r="S91" s="12"/>
    </row>
    <row r="92" spans="1:19" ht="16.5" thickBot="1">
      <c r="A92" s="242" t="s">
        <v>71</v>
      </c>
      <c r="B92" s="94" t="s">
        <v>98</v>
      </c>
      <c r="C92" s="94" t="str" cm="1">
        <f t="array" ref="C92:D92">_xlfn.XLOOKUP(E92,Sheet1!A:A,Sheet1!E:F)</f>
        <v>R02</v>
      </c>
      <c r="D92" s="94" t="str">
        <v>D09</v>
      </c>
      <c r="E92" s="95">
        <v>214056</v>
      </c>
      <c r="F92" s="95" t="s">
        <v>119</v>
      </c>
      <c r="G92" s="199" t="s">
        <v>18</v>
      </c>
      <c r="H92" s="277"/>
      <c r="I92" s="209"/>
      <c r="J92" s="209">
        <v>76.623376623376629</v>
      </c>
      <c r="K92" s="214">
        <v>88.311688311688314</v>
      </c>
      <c r="L92" s="223"/>
      <c r="M92" s="211">
        <v>94.805194805194802</v>
      </c>
      <c r="N92" s="230">
        <v>70.129870129870127</v>
      </c>
      <c r="O92" s="164"/>
      <c r="P92" s="462">
        <f t="shared" si="1"/>
        <v>329.87012987012986</v>
      </c>
      <c r="Q92" s="241">
        <f>COUNTA(H92:O92)</f>
        <v>4</v>
      </c>
      <c r="R92" s="12"/>
      <c r="S92" s="12"/>
    </row>
    <row r="93" spans="1:19" ht="16.5" thickBot="1">
      <c r="A93" s="242" t="s">
        <v>71</v>
      </c>
      <c r="B93" s="94" t="s">
        <v>98</v>
      </c>
      <c r="C93" s="94" t="str" cm="1">
        <f t="array" ref="C93:D93">_xlfn.XLOOKUP(E93,Sheet1!A:A,Sheet1!E:F)</f>
        <v>R02</v>
      </c>
      <c r="D93" s="94" t="str">
        <v>D07</v>
      </c>
      <c r="E93" s="95">
        <v>214734</v>
      </c>
      <c r="F93" s="95" t="s">
        <v>299</v>
      </c>
      <c r="G93" s="199" t="s">
        <v>18</v>
      </c>
      <c r="H93" s="277"/>
      <c r="I93" s="209"/>
      <c r="J93" s="209">
        <v>85.714285714285708</v>
      </c>
      <c r="K93" s="212">
        <v>77.922077922077932</v>
      </c>
      <c r="L93" s="223"/>
      <c r="M93" s="211">
        <v>77.922077922077932</v>
      </c>
      <c r="N93" s="229">
        <v>88.311688311688314</v>
      </c>
      <c r="O93" s="164"/>
      <c r="P93" s="462">
        <f t="shared" si="1"/>
        <v>329.87012987012986</v>
      </c>
      <c r="Q93" s="241">
        <f>COUNTA(H93:O93)</f>
        <v>4</v>
      </c>
      <c r="R93" s="12"/>
      <c r="S93" s="12"/>
    </row>
    <row r="94" spans="1:19" ht="16.5" thickBot="1">
      <c r="A94" s="242" t="s">
        <v>71</v>
      </c>
      <c r="B94" s="94" t="s">
        <v>98</v>
      </c>
      <c r="C94" s="94" t="str" cm="1">
        <f t="array" ref="C94:D94">_xlfn.XLOOKUP(E94,Sheet1!A:A,Sheet1!E:F)</f>
        <v>R02</v>
      </c>
      <c r="D94" s="94" t="str">
        <v>D07</v>
      </c>
      <c r="E94" s="95">
        <v>212514</v>
      </c>
      <c r="F94" s="95" t="s">
        <v>317</v>
      </c>
      <c r="G94" s="199" t="s">
        <v>18</v>
      </c>
      <c r="H94" s="277">
        <v>74.025974025974037</v>
      </c>
      <c r="I94" s="209"/>
      <c r="J94" s="209">
        <v>80.51948051948051</v>
      </c>
      <c r="K94" s="213"/>
      <c r="L94" s="223">
        <v>77.922077922077932</v>
      </c>
      <c r="M94" s="211">
        <v>72.727272727272734</v>
      </c>
      <c r="N94" s="228"/>
      <c r="O94" s="164">
        <v>90.909090909090907</v>
      </c>
      <c r="P94" s="462">
        <f t="shared" si="1"/>
        <v>396.10389610389609</v>
      </c>
      <c r="Q94" s="241">
        <f>COUNTA(H94:O94)</f>
        <v>5</v>
      </c>
      <c r="R94" s="12"/>
      <c r="S94" s="12"/>
    </row>
    <row r="95" spans="1:19" ht="16.5" thickBot="1">
      <c r="A95" s="242" t="s">
        <v>71</v>
      </c>
      <c r="B95" s="94" t="s">
        <v>98</v>
      </c>
      <c r="C95" s="94" t="str" cm="1">
        <f t="array" ref="C95:D95">_xlfn.XLOOKUP(E95,Sheet1!A:A,Sheet1!E:F)</f>
        <v>R02</v>
      </c>
      <c r="D95" s="94" t="str">
        <v>D07</v>
      </c>
      <c r="E95" s="95">
        <v>210807</v>
      </c>
      <c r="F95" s="95" t="s">
        <v>99</v>
      </c>
      <c r="G95" s="199" t="s">
        <v>18</v>
      </c>
      <c r="H95" s="277"/>
      <c r="I95" s="209"/>
      <c r="J95" s="209">
        <v>88.3116883116883</v>
      </c>
      <c r="K95" s="212">
        <v>79.220779220779221</v>
      </c>
      <c r="L95" s="223"/>
      <c r="M95" s="211">
        <v>68.831168831168839</v>
      </c>
      <c r="N95" s="229">
        <v>85.714285714285708</v>
      </c>
      <c r="O95" s="164"/>
      <c r="P95" s="462">
        <f t="shared" si="1"/>
        <v>322.0779220779221</v>
      </c>
      <c r="Q95" s="241">
        <f>COUNTA(H95:O95)</f>
        <v>4</v>
      </c>
      <c r="R95" s="12"/>
      <c r="S95" s="12"/>
    </row>
    <row r="96" spans="1:19" ht="16.5" thickBot="1">
      <c r="A96" s="242" t="s">
        <v>71</v>
      </c>
      <c r="B96" s="94" t="s">
        <v>98</v>
      </c>
      <c r="C96" s="94" t="str" cm="1">
        <f t="array" ref="C96:D96">_xlfn.XLOOKUP(E96,Sheet1!A:A,Sheet1!E:F)</f>
        <v>R02</v>
      </c>
      <c r="D96" s="94" t="str">
        <v>D09</v>
      </c>
      <c r="E96" s="95">
        <v>215491</v>
      </c>
      <c r="F96" s="95" t="s">
        <v>115</v>
      </c>
      <c r="G96" s="199" t="s">
        <v>18</v>
      </c>
      <c r="H96" s="277"/>
      <c r="I96" s="209"/>
      <c r="J96" s="209">
        <v>81.818181818181827</v>
      </c>
      <c r="K96" s="212">
        <v>80.519480519480524</v>
      </c>
      <c r="L96" s="223"/>
      <c r="M96" s="211">
        <v>94.805194805194802</v>
      </c>
      <c r="N96" s="229">
        <v>72.727272727272734</v>
      </c>
      <c r="O96" s="164"/>
      <c r="P96" s="462">
        <f t="shared" si="1"/>
        <v>329.87012987012992</v>
      </c>
      <c r="Q96" s="241">
        <f>COUNTA(H96:O96)</f>
        <v>4</v>
      </c>
      <c r="R96" s="12"/>
      <c r="S96" s="12"/>
    </row>
    <row r="97" spans="1:19" ht="16.5" thickBot="1">
      <c r="A97" s="242" t="s">
        <v>71</v>
      </c>
      <c r="B97" s="94" t="s">
        <v>98</v>
      </c>
      <c r="C97" s="94" t="str" cm="1">
        <f t="array" ref="C97:D97">_xlfn.XLOOKUP(E97,Sheet1!A:A,Sheet1!E:F)</f>
        <v>R02</v>
      </c>
      <c r="D97" s="94" t="str">
        <v>D09</v>
      </c>
      <c r="E97" s="95">
        <v>213645</v>
      </c>
      <c r="F97" s="95" t="s">
        <v>102</v>
      </c>
      <c r="G97" s="199" t="s">
        <v>18</v>
      </c>
      <c r="H97" s="277"/>
      <c r="I97" s="209"/>
      <c r="J97" s="209">
        <v>84.415584415584419</v>
      </c>
      <c r="K97" s="212">
        <v>74.025974025974023</v>
      </c>
      <c r="L97" s="223"/>
      <c r="M97" s="211">
        <v>83.116883116883116</v>
      </c>
      <c r="N97" s="229">
        <v>70.129870129870127</v>
      </c>
      <c r="O97" s="164"/>
      <c r="P97" s="462">
        <f t="shared" si="1"/>
        <v>311.68831168831167</v>
      </c>
      <c r="Q97" s="241">
        <f>COUNTA(H97:O97)</f>
        <v>4</v>
      </c>
      <c r="R97" s="12"/>
      <c r="S97" s="12"/>
    </row>
    <row r="98" spans="1:19" ht="16.5" thickBot="1">
      <c r="A98" s="244" t="s">
        <v>71</v>
      </c>
      <c r="B98" s="97" t="s">
        <v>98</v>
      </c>
      <c r="C98" s="97" t="str" cm="1">
        <f t="array" ref="C98:D98">_xlfn.XLOOKUP(E98,Sheet1!A:A,Sheet1!E:F)</f>
        <v>R02</v>
      </c>
      <c r="D98" s="97" t="str">
        <v>D07</v>
      </c>
      <c r="E98" s="98">
        <v>215277</v>
      </c>
      <c r="F98" s="98" t="s">
        <v>106</v>
      </c>
      <c r="G98" s="207" t="s">
        <v>18</v>
      </c>
      <c r="H98" s="277"/>
      <c r="I98" s="209"/>
      <c r="J98" s="209">
        <v>83.116883116883116</v>
      </c>
      <c r="K98" s="212">
        <v>76.623376623376629</v>
      </c>
      <c r="L98" s="223"/>
      <c r="M98" s="211">
        <v>74.025974025974023</v>
      </c>
      <c r="N98" s="229">
        <v>79.220779220779221</v>
      </c>
      <c r="O98" s="164"/>
      <c r="P98" s="462">
        <f t="shared" si="1"/>
        <v>312.98701298701297</v>
      </c>
      <c r="Q98" s="241">
        <f>COUNTA(H98:O98)</f>
        <v>4</v>
      </c>
      <c r="R98" s="12"/>
      <c r="S98" s="12"/>
    </row>
    <row r="99" spans="1:19" ht="16.5" thickBot="1">
      <c r="A99" s="242" t="s">
        <v>71</v>
      </c>
      <c r="B99" s="162" t="s">
        <v>98</v>
      </c>
      <c r="C99" s="162" t="str" cm="1">
        <f t="array" ref="C99:D99">_xlfn.XLOOKUP(E99,Sheet1!A:A,Sheet1!E:F)</f>
        <v>R02</v>
      </c>
      <c r="D99" s="162" t="str">
        <v>D07</v>
      </c>
      <c r="E99" s="95">
        <v>214726</v>
      </c>
      <c r="F99" s="95" t="s">
        <v>104</v>
      </c>
      <c r="G99" s="200" t="s">
        <v>18</v>
      </c>
      <c r="H99" s="277"/>
      <c r="I99" s="209"/>
      <c r="J99" s="209">
        <v>81.818181818181827</v>
      </c>
      <c r="K99" s="213">
        <v>84.415584415584405</v>
      </c>
      <c r="L99" s="223"/>
      <c r="M99" s="211">
        <v>72.727272727272734</v>
      </c>
      <c r="N99" s="228">
        <v>92.20779220779221</v>
      </c>
      <c r="O99" s="164"/>
      <c r="P99" s="462">
        <f t="shared" si="1"/>
        <v>331.16883116883116</v>
      </c>
      <c r="Q99" s="241">
        <f>COUNTA(H99:O99)</f>
        <v>4</v>
      </c>
      <c r="R99" s="12"/>
      <c r="S99" s="12"/>
    </row>
    <row r="100" spans="1:19" ht="16.5" thickBot="1">
      <c r="A100" s="240" t="s">
        <v>71</v>
      </c>
      <c r="B100" s="94" t="s">
        <v>98</v>
      </c>
      <c r="C100" s="94" t="str" cm="1">
        <f t="array" ref="C100:D100">_xlfn.XLOOKUP(E100,Sheet1!A:A,Sheet1!E:F)</f>
        <v>R02</v>
      </c>
      <c r="D100" s="94" t="str">
        <v>D07</v>
      </c>
      <c r="E100" s="93">
        <v>214908</v>
      </c>
      <c r="F100" s="93" t="s">
        <v>105</v>
      </c>
      <c r="G100" s="199" t="s">
        <v>18</v>
      </c>
      <c r="H100" s="277"/>
      <c r="I100" s="209"/>
      <c r="J100" s="209">
        <v>89.610389610389618</v>
      </c>
      <c r="K100" s="214">
        <v>80.519480519480524</v>
      </c>
      <c r="L100" s="223"/>
      <c r="M100" s="211">
        <v>72.727272727272734</v>
      </c>
      <c r="N100" s="230">
        <v>89.610389610389603</v>
      </c>
      <c r="O100" s="164"/>
      <c r="P100" s="462">
        <f t="shared" si="1"/>
        <v>332.46753246753246</v>
      </c>
      <c r="Q100" s="241">
        <f>COUNTA(H100:O100)</f>
        <v>4</v>
      </c>
      <c r="R100" s="12"/>
      <c r="S100" s="12"/>
    </row>
    <row r="101" spans="1:19" ht="16.5" thickBot="1">
      <c r="A101" s="246" t="s">
        <v>71</v>
      </c>
      <c r="B101" s="103" t="s">
        <v>98</v>
      </c>
      <c r="C101" s="103" t="str" cm="1">
        <f t="array" ref="C101:D101">_xlfn.XLOOKUP(E101,Sheet1!A:A,Sheet1!E:F)</f>
        <v>R02</v>
      </c>
      <c r="D101" s="103" t="str">
        <v>D07</v>
      </c>
      <c r="E101" s="99">
        <v>213371</v>
      </c>
      <c r="F101" s="99" t="s">
        <v>101</v>
      </c>
      <c r="G101" s="201" t="s">
        <v>18</v>
      </c>
      <c r="H101" s="278"/>
      <c r="I101" s="250"/>
      <c r="J101" s="250">
        <v>84.415584415584419</v>
      </c>
      <c r="K101" s="218">
        <v>79.220779220779221</v>
      </c>
      <c r="L101" s="227"/>
      <c r="M101" s="215">
        <v>80.519480519480524</v>
      </c>
      <c r="N101" s="231">
        <v>80.519480519480524</v>
      </c>
      <c r="O101" s="105"/>
      <c r="P101" s="462">
        <f t="shared" si="1"/>
        <v>324.67532467532465</v>
      </c>
      <c r="Q101" s="254">
        <f>COUNTA(H101:O101)</f>
        <v>4</v>
      </c>
      <c r="R101" s="12"/>
      <c r="S101" s="12"/>
    </row>
    <row r="102" spans="1:19" ht="16.5" thickBot="1">
      <c r="A102" s="240" t="s">
        <v>71</v>
      </c>
      <c r="B102" s="94" t="s">
        <v>108</v>
      </c>
      <c r="C102" s="94" t="str" cm="1">
        <f t="array" ref="C102:D102">_xlfn.XLOOKUP(E102,Sheet1!A:A,Sheet1!E:F)</f>
        <v>R02</v>
      </c>
      <c r="D102" s="94" t="str">
        <v>D08</v>
      </c>
      <c r="E102" s="93">
        <v>215244</v>
      </c>
      <c r="F102" s="93" t="s">
        <v>145</v>
      </c>
      <c r="G102" s="199" t="s">
        <v>18</v>
      </c>
      <c r="H102" s="279"/>
      <c r="I102" s="255"/>
      <c r="J102" s="255">
        <v>101.29870129870129</v>
      </c>
      <c r="K102" s="217">
        <v>70.129870129870127</v>
      </c>
      <c r="L102" s="223"/>
      <c r="M102" s="216">
        <v>85.714285714285708</v>
      </c>
      <c r="N102" s="232">
        <v>79.220779220779221</v>
      </c>
      <c r="O102" s="164"/>
      <c r="P102" s="462">
        <f t="shared" si="1"/>
        <v>336.36363636363632</v>
      </c>
      <c r="Q102" s="256">
        <f>COUNTA(H102:O102)</f>
        <v>4</v>
      </c>
      <c r="R102" s="12"/>
      <c r="S102" s="12"/>
    </row>
    <row r="103" spans="1:19" ht="16.5" thickBot="1">
      <c r="A103" s="242" t="s">
        <v>71</v>
      </c>
      <c r="B103" s="94" t="s">
        <v>108</v>
      </c>
      <c r="C103" s="94" t="str" cm="1">
        <f t="array" ref="C103:D103">_xlfn.XLOOKUP(E103,Sheet1!A:A,Sheet1!E:F)</f>
        <v>R03</v>
      </c>
      <c r="D103" s="94" t="str">
        <v>D10</v>
      </c>
      <c r="E103" s="95">
        <v>210252</v>
      </c>
      <c r="F103" s="95" t="s">
        <v>137</v>
      </c>
      <c r="G103" s="199" t="s">
        <v>18</v>
      </c>
      <c r="H103" s="277"/>
      <c r="I103" s="209"/>
      <c r="J103" s="209">
        <v>87.012987012987011</v>
      </c>
      <c r="K103" s="212">
        <v>84.415584415584405</v>
      </c>
      <c r="L103" s="223"/>
      <c r="M103" s="211">
        <v>71.428571428571431</v>
      </c>
      <c r="N103" s="229">
        <v>80.519480519480524</v>
      </c>
      <c r="O103" s="164"/>
      <c r="P103" s="462">
        <f t="shared" si="1"/>
        <v>323.37662337662334</v>
      </c>
      <c r="Q103" s="241">
        <f>COUNTA(H103:O103)</f>
        <v>4</v>
      </c>
      <c r="R103" s="12"/>
      <c r="S103" s="12"/>
    </row>
    <row r="104" spans="1:19" ht="16.5" thickBot="1">
      <c r="A104" s="242" t="s">
        <v>71</v>
      </c>
      <c r="B104" s="94" t="s">
        <v>108</v>
      </c>
      <c r="C104" s="94" t="str" cm="1">
        <f t="array" ref="C104:D104">_xlfn.XLOOKUP(E104,Sheet1!A:A,Sheet1!E:F)</f>
        <v>R02</v>
      </c>
      <c r="D104" s="94" t="str">
        <v>D08</v>
      </c>
      <c r="E104" s="95">
        <v>213512</v>
      </c>
      <c r="F104" s="95" t="s">
        <v>116</v>
      </c>
      <c r="G104" s="199" t="s">
        <v>18</v>
      </c>
      <c r="H104" s="277"/>
      <c r="I104" s="209"/>
      <c r="J104" s="209">
        <v>71.428571428571431</v>
      </c>
      <c r="K104" s="212">
        <v>83.116883116883116</v>
      </c>
      <c r="L104" s="223"/>
      <c r="M104" s="211">
        <v>79.220779220779221</v>
      </c>
      <c r="N104" s="229">
        <v>83.116883116883116</v>
      </c>
      <c r="O104" s="164"/>
      <c r="P104" s="462">
        <f t="shared" si="1"/>
        <v>316.88311688311688</v>
      </c>
      <c r="Q104" s="241">
        <f>COUNTA(H104:O104)</f>
        <v>4</v>
      </c>
      <c r="R104" s="12"/>
      <c r="S104" s="12"/>
    </row>
    <row r="105" spans="1:19" ht="16.5" thickBot="1">
      <c r="A105" s="242" t="s">
        <v>71</v>
      </c>
      <c r="B105" s="94" t="s">
        <v>108</v>
      </c>
      <c r="C105" s="94" t="str" cm="1">
        <f t="array" ref="C105:D105">_xlfn.XLOOKUP(E105,Sheet1!A:A,Sheet1!E:F)</f>
        <v>R02</v>
      </c>
      <c r="D105" s="94" t="str">
        <v>D08</v>
      </c>
      <c r="E105" s="95">
        <v>210773</v>
      </c>
      <c r="F105" s="95" t="s">
        <v>149</v>
      </c>
      <c r="G105" s="199" t="s">
        <v>18</v>
      </c>
      <c r="H105" s="277"/>
      <c r="I105" s="209"/>
      <c r="J105" s="209">
        <v>88.3116883116883</v>
      </c>
      <c r="K105" s="213">
        <v>79.220779220779221</v>
      </c>
      <c r="L105" s="223"/>
      <c r="M105" s="211">
        <v>85.714285714285708</v>
      </c>
      <c r="N105" s="228">
        <v>76.623376623376629</v>
      </c>
      <c r="O105" s="164"/>
      <c r="P105" s="462">
        <f t="shared" si="1"/>
        <v>329.87012987012986</v>
      </c>
      <c r="Q105" s="241">
        <f>COUNTA(H105:O105)</f>
        <v>4</v>
      </c>
      <c r="R105" s="12"/>
      <c r="S105" s="12"/>
    </row>
    <row r="106" spans="1:19" ht="16.5" thickBot="1">
      <c r="A106" s="242" t="s">
        <v>71</v>
      </c>
      <c r="B106" s="94" t="s">
        <v>108</v>
      </c>
      <c r="C106" s="94" t="str" cm="1">
        <f t="array" ref="C106:D106">_xlfn.XLOOKUP(E106,Sheet1!A:A,Sheet1!E:F)</f>
        <v>R03</v>
      </c>
      <c r="D106" s="94" t="str">
        <v>D10</v>
      </c>
      <c r="E106" s="95">
        <v>214528</v>
      </c>
      <c r="F106" s="95" t="s">
        <v>143</v>
      </c>
      <c r="G106" s="199" t="s">
        <v>18</v>
      </c>
      <c r="H106" s="277"/>
      <c r="I106" s="209"/>
      <c r="J106" s="209">
        <v>89.610389610389618</v>
      </c>
      <c r="K106" s="214">
        <v>84.415584415584405</v>
      </c>
      <c r="L106" s="223"/>
      <c r="M106" s="211">
        <v>98.701298701298697</v>
      </c>
      <c r="N106" s="230">
        <v>81.818181818181827</v>
      </c>
      <c r="O106" s="164"/>
      <c r="P106" s="462">
        <f t="shared" si="1"/>
        <v>354.54545454545456</v>
      </c>
      <c r="Q106" s="241">
        <f>COUNTA(H106:O106)</f>
        <v>4</v>
      </c>
      <c r="R106" s="12"/>
      <c r="S106" s="12"/>
    </row>
    <row r="107" spans="1:19" ht="16.5" thickBot="1">
      <c r="A107" s="242" t="s">
        <v>71</v>
      </c>
      <c r="B107" s="94" t="s">
        <v>108</v>
      </c>
      <c r="C107" s="94" t="str" cm="1">
        <f t="array" ref="C107:D107">_xlfn.XLOOKUP(E107,Sheet1!A:A,Sheet1!E:F)</f>
        <v>R02</v>
      </c>
      <c r="D107" s="94" t="str">
        <v>D09</v>
      </c>
      <c r="E107" s="95">
        <v>211961</v>
      </c>
      <c r="F107" s="95" t="s">
        <v>120</v>
      </c>
      <c r="G107" s="199" t="s">
        <v>18</v>
      </c>
      <c r="H107" s="277"/>
      <c r="I107" s="209"/>
      <c r="J107" s="209">
        <v>96.103896103896091</v>
      </c>
      <c r="K107" s="212">
        <v>89.610389610389603</v>
      </c>
      <c r="L107" s="223"/>
      <c r="M107" s="211">
        <v>84.415584415584405</v>
      </c>
      <c r="N107" s="229">
        <v>84.415584415584405</v>
      </c>
      <c r="O107" s="164"/>
      <c r="P107" s="462">
        <f t="shared" si="1"/>
        <v>354.5454545454545</v>
      </c>
      <c r="Q107" s="241">
        <f>COUNTA(H107:O107)</f>
        <v>4</v>
      </c>
      <c r="R107" s="12"/>
      <c r="S107" s="12"/>
    </row>
    <row r="108" spans="1:19" ht="16.5" thickBot="1">
      <c r="A108" s="242" t="s">
        <v>71</v>
      </c>
      <c r="B108" s="94" t="s">
        <v>108</v>
      </c>
      <c r="C108" s="94" t="str" cm="1">
        <f t="array" ref="C108:D108">_xlfn.XLOOKUP(E108,Sheet1!A:A,Sheet1!E:F)</f>
        <v>R02</v>
      </c>
      <c r="D108" s="94" t="str">
        <v>D09</v>
      </c>
      <c r="E108" s="95">
        <v>217018</v>
      </c>
      <c r="F108" s="95" t="s">
        <v>318</v>
      </c>
      <c r="G108" s="199" t="s">
        <v>18</v>
      </c>
      <c r="H108" s="277"/>
      <c r="I108" s="209"/>
      <c r="J108" s="209">
        <v>93.506493506493499</v>
      </c>
      <c r="K108" s="212">
        <v>75.324675324675326</v>
      </c>
      <c r="L108" s="223"/>
      <c r="M108" s="211">
        <v>89.610389610389603</v>
      </c>
      <c r="N108" s="229">
        <v>83.116883116883116</v>
      </c>
      <c r="O108" s="164"/>
      <c r="P108" s="462">
        <f t="shared" si="1"/>
        <v>341.55844155844153</v>
      </c>
      <c r="Q108" s="241">
        <f>COUNTA(H108:O108)</f>
        <v>4</v>
      </c>
      <c r="R108" s="12"/>
      <c r="S108" s="12"/>
    </row>
    <row r="109" spans="1:19" ht="16.5" thickBot="1">
      <c r="A109" s="242" t="s">
        <v>71</v>
      </c>
      <c r="B109" s="94" t="s">
        <v>108</v>
      </c>
      <c r="C109" s="94" t="str" cm="1">
        <f t="array" ref="C109:D109">_xlfn.XLOOKUP(E109,Sheet1!A:A,Sheet1!E:F)</f>
        <v>R02</v>
      </c>
      <c r="D109" s="94" t="str">
        <v>D08</v>
      </c>
      <c r="E109" s="95">
        <v>211383</v>
      </c>
      <c r="F109" s="95" t="s">
        <v>111</v>
      </c>
      <c r="G109" s="199" t="s">
        <v>18</v>
      </c>
      <c r="H109" s="277"/>
      <c r="I109" s="209"/>
      <c r="J109" s="209">
        <v>98.701298701298711</v>
      </c>
      <c r="K109" s="213">
        <v>75.324675324675326</v>
      </c>
      <c r="L109" s="223"/>
      <c r="M109" s="211">
        <v>79.220779220779221</v>
      </c>
      <c r="N109" s="228">
        <v>76.623376623376629</v>
      </c>
      <c r="O109" s="164"/>
      <c r="P109" s="462">
        <f t="shared" si="1"/>
        <v>329.87012987012986</v>
      </c>
      <c r="Q109" s="241">
        <f>COUNTA(H109:O109)</f>
        <v>4</v>
      </c>
      <c r="R109" s="12"/>
      <c r="S109" s="12"/>
    </row>
    <row r="110" spans="1:19" ht="16.5" thickBot="1">
      <c r="A110" s="242" t="s">
        <v>71</v>
      </c>
      <c r="B110" s="94" t="s">
        <v>108</v>
      </c>
      <c r="C110" s="94" t="str" cm="1">
        <f t="array" ref="C110:D110">_xlfn.XLOOKUP(E110,Sheet1!A:A,Sheet1!E:F)</f>
        <v>R03</v>
      </c>
      <c r="D110" s="94" t="str">
        <v>D10</v>
      </c>
      <c r="E110" s="95">
        <v>214833</v>
      </c>
      <c r="F110" s="95" t="s">
        <v>148</v>
      </c>
      <c r="G110" s="199" t="s">
        <v>18</v>
      </c>
      <c r="H110" s="277"/>
      <c r="I110" s="209"/>
      <c r="J110" s="209">
        <v>79.220779220779221</v>
      </c>
      <c r="K110" s="212">
        <v>79.220779220779221</v>
      </c>
      <c r="L110" s="223"/>
      <c r="M110" s="211">
        <v>84.415584415584405</v>
      </c>
      <c r="N110" s="229">
        <v>62.337662337662337</v>
      </c>
      <c r="O110" s="164"/>
      <c r="P110" s="462">
        <f t="shared" si="1"/>
        <v>305.19480519480516</v>
      </c>
      <c r="Q110" s="241">
        <f>COUNTA(H110:O110)</f>
        <v>4</v>
      </c>
      <c r="R110" s="12"/>
      <c r="S110" s="12"/>
    </row>
    <row r="111" spans="1:19" ht="16.5" thickBot="1">
      <c r="A111" s="242" t="s">
        <v>71</v>
      </c>
      <c r="B111" s="94" t="s">
        <v>108</v>
      </c>
      <c r="C111" s="94" t="str" cm="1">
        <f t="array" ref="C111:D111">_xlfn.XLOOKUP(E111,Sheet1!A:A,Sheet1!E:F)</f>
        <v>R02</v>
      </c>
      <c r="D111" s="94" t="str">
        <v>D08</v>
      </c>
      <c r="E111" s="95">
        <v>214049</v>
      </c>
      <c r="F111" s="95" t="s">
        <v>117</v>
      </c>
      <c r="G111" s="199" t="s">
        <v>18</v>
      </c>
      <c r="H111" s="277"/>
      <c r="I111" s="209"/>
      <c r="J111" s="209">
        <v>97.402597402597408</v>
      </c>
      <c r="K111" s="213">
        <v>68.831168831168839</v>
      </c>
      <c r="L111" s="223"/>
      <c r="M111" s="211">
        <v>81.818181818181827</v>
      </c>
      <c r="N111" s="228">
        <v>79.220779220779221</v>
      </c>
      <c r="O111" s="164"/>
      <c r="P111" s="462">
        <f t="shared" si="1"/>
        <v>327.27272727272725</v>
      </c>
      <c r="Q111" s="241">
        <f>COUNTA(H111:O111)</f>
        <v>4</v>
      </c>
      <c r="R111" s="12"/>
      <c r="S111" s="12"/>
    </row>
    <row r="112" spans="1:19" ht="16.5" thickBot="1">
      <c r="A112" s="242" t="s">
        <v>71</v>
      </c>
      <c r="B112" s="162" t="s">
        <v>108</v>
      </c>
      <c r="C112" s="162" t="str" cm="1">
        <f t="array" ref="C112:D112">_xlfn.XLOOKUP(E112,Sheet1!A:A,Sheet1!E:F)</f>
        <v>R02</v>
      </c>
      <c r="D112" s="162" t="str">
        <v>D08</v>
      </c>
      <c r="E112" s="95">
        <v>210500</v>
      </c>
      <c r="F112" s="95" t="s">
        <v>109</v>
      </c>
      <c r="G112" s="200" t="s">
        <v>18</v>
      </c>
      <c r="H112" s="277"/>
      <c r="I112" s="209"/>
      <c r="J112" s="209">
        <v>76.623376623376629</v>
      </c>
      <c r="K112" s="214">
        <v>79.220779220779221</v>
      </c>
      <c r="L112" s="223"/>
      <c r="M112" s="211">
        <v>96.103896103896105</v>
      </c>
      <c r="N112" s="230">
        <v>77.922077922077932</v>
      </c>
      <c r="O112" s="164"/>
      <c r="P112" s="462">
        <f t="shared" si="1"/>
        <v>329.87012987012986</v>
      </c>
      <c r="Q112" s="241">
        <f>COUNTA(H112:O112)</f>
        <v>4</v>
      </c>
      <c r="R112" s="12"/>
      <c r="S112" s="12"/>
    </row>
    <row r="113" spans="1:19" ht="16.5" thickBot="1">
      <c r="A113" s="240" t="s">
        <v>71</v>
      </c>
      <c r="B113" s="94" t="s">
        <v>108</v>
      </c>
      <c r="C113" s="94" t="str" cm="1">
        <f t="array" ref="C113:D113">_xlfn.XLOOKUP(E113,Sheet1!A:A,Sheet1!E:F)</f>
        <v>R02</v>
      </c>
      <c r="D113" s="94" t="str">
        <v>D08</v>
      </c>
      <c r="E113" s="93">
        <v>210708</v>
      </c>
      <c r="F113" s="93" t="s">
        <v>110</v>
      </c>
      <c r="G113" s="199" t="s">
        <v>18</v>
      </c>
      <c r="H113" s="277"/>
      <c r="I113" s="209"/>
      <c r="J113" s="209">
        <v>88.3116883116883</v>
      </c>
      <c r="K113" s="214">
        <v>87.012987012987011</v>
      </c>
      <c r="L113" s="223"/>
      <c r="M113" s="211">
        <v>79.220779220779221</v>
      </c>
      <c r="N113" s="230">
        <v>79.220779220779221</v>
      </c>
      <c r="O113" s="164"/>
      <c r="P113" s="462">
        <f t="shared" si="1"/>
        <v>333.76623376623371</v>
      </c>
      <c r="Q113" s="241">
        <f>COUNTA(H113:O113)</f>
        <v>4</v>
      </c>
      <c r="R113" s="12"/>
      <c r="S113" s="12"/>
    </row>
    <row r="114" spans="1:19" ht="16.5" thickBot="1">
      <c r="A114" s="242" t="s">
        <v>71</v>
      </c>
      <c r="B114" s="94" t="s">
        <v>108</v>
      </c>
      <c r="C114" s="94" t="str" cm="1">
        <f t="array" ref="C114:D114">_xlfn.XLOOKUP(E114,Sheet1!A:A,Sheet1!E:F)</f>
        <v>R02</v>
      </c>
      <c r="D114" s="94" t="str">
        <v>D08</v>
      </c>
      <c r="E114" s="95">
        <v>214940</v>
      </c>
      <c r="F114" s="95" t="s">
        <v>147</v>
      </c>
      <c r="G114" s="199" t="s">
        <v>18</v>
      </c>
      <c r="H114" s="277"/>
      <c r="I114" s="209"/>
      <c r="J114" s="209">
        <v>92.20779220779221</v>
      </c>
      <c r="K114" s="212">
        <v>83.116883116883116</v>
      </c>
      <c r="L114" s="223"/>
      <c r="M114" s="211">
        <v>76.623376623376629</v>
      </c>
      <c r="N114" s="229">
        <v>81.818181818181827</v>
      </c>
      <c r="O114" s="164"/>
      <c r="P114" s="462">
        <f t="shared" si="1"/>
        <v>333.76623376623377</v>
      </c>
      <c r="Q114" s="241">
        <f>COUNTA(H114:O114)</f>
        <v>4</v>
      </c>
      <c r="R114" s="12"/>
      <c r="S114" s="12"/>
    </row>
    <row r="115" spans="1:19" ht="16.5" thickBot="1">
      <c r="A115" s="242" t="s">
        <v>71</v>
      </c>
      <c r="B115" s="162" t="s">
        <v>108</v>
      </c>
      <c r="C115" s="162" t="str" cm="1">
        <f t="array" ref="C115:D115">_xlfn.XLOOKUP(E115,Sheet1!A:A,Sheet1!E:F)</f>
        <v>R02</v>
      </c>
      <c r="D115" s="162" t="str">
        <v>D08</v>
      </c>
      <c r="E115" s="95">
        <v>213660</v>
      </c>
      <c r="F115" s="95" t="s">
        <v>118</v>
      </c>
      <c r="G115" s="200" t="s">
        <v>18</v>
      </c>
      <c r="H115" s="277"/>
      <c r="I115" s="209"/>
      <c r="J115" s="209">
        <v>84.415584415584419</v>
      </c>
      <c r="K115" s="214">
        <v>79.220779220779221</v>
      </c>
      <c r="L115" s="259"/>
      <c r="M115" s="211">
        <v>80.519480519480524</v>
      </c>
      <c r="N115" s="230">
        <v>74.025974025974023</v>
      </c>
      <c r="O115" s="163"/>
      <c r="P115" s="462">
        <f t="shared" si="1"/>
        <v>318.18181818181813</v>
      </c>
      <c r="Q115" s="241">
        <f>COUNTA(H115:O115)</f>
        <v>4</v>
      </c>
      <c r="R115" s="12"/>
      <c r="S115" s="12"/>
    </row>
    <row r="116" spans="1:19" ht="16.5" thickBot="1">
      <c r="A116" s="246" t="s">
        <v>71</v>
      </c>
      <c r="B116" s="103" t="s">
        <v>108</v>
      </c>
      <c r="C116" s="103" t="str" cm="1">
        <f t="array" ref="C116:D116">_xlfn.XLOOKUP(E116,Sheet1!A:A,Sheet1!E:F)</f>
        <v>R02</v>
      </c>
      <c r="D116" s="103" t="str">
        <v>D09</v>
      </c>
      <c r="E116" s="99">
        <v>210765</v>
      </c>
      <c r="F116" s="99" t="s">
        <v>114</v>
      </c>
      <c r="G116" s="201" t="s">
        <v>18</v>
      </c>
      <c r="H116" s="278"/>
      <c r="I116" s="250"/>
      <c r="J116" s="250">
        <v>92.20779220779221</v>
      </c>
      <c r="K116" s="218">
        <v>79.220779220779221</v>
      </c>
      <c r="L116" s="251"/>
      <c r="M116" s="233">
        <v>76.623376623376629</v>
      </c>
      <c r="N116" s="231">
        <v>80.519480519480524</v>
      </c>
      <c r="O116" s="105"/>
      <c r="P116" s="462">
        <f t="shared" si="1"/>
        <v>328.57142857142861</v>
      </c>
      <c r="Q116" s="254">
        <f>COUNTA(H116:O116)</f>
        <v>4</v>
      </c>
      <c r="R116" s="12"/>
      <c r="S116" s="12"/>
    </row>
    <row r="117" spans="1:19" ht="16.5" thickBot="1">
      <c r="A117" s="240" t="s">
        <v>71</v>
      </c>
      <c r="B117" s="94" t="s">
        <v>121</v>
      </c>
      <c r="C117" s="94" t="str" cm="1">
        <f t="array" ref="C117:D117">_xlfn.XLOOKUP(E117,Sheet1!A:A,Sheet1!E:F)</f>
        <v>R03</v>
      </c>
      <c r="D117" s="94" t="str">
        <v>D10</v>
      </c>
      <c r="E117" s="93">
        <v>211243</v>
      </c>
      <c r="F117" s="93" t="s">
        <v>140</v>
      </c>
      <c r="G117" s="199" t="s">
        <v>18</v>
      </c>
      <c r="H117" s="279"/>
      <c r="I117" s="255"/>
      <c r="J117" s="255">
        <v>90.909090909090907</v>
      </c>
      <c r="K117" s="213">
        <v>80.519480519480524</v>
      </c>
      <c r="L117" s="223"/>
      <c r="M117" s="234">
        <v>87.012987012987011</v>
      </c>
      <c r="N117" s="228">
        <v>79.220779220779221</v>
      </c>
      <c r="O117" s="164"/>
      <c r="P117" s="462">
        <f t="shared" si="1"/>
        <v>337.66233766233768</v>
      </c>
      <c r="Q117" s="256">
        <f>COUNTA(H117:O117)</f>
        <v>4</v>
      </c>
      <c r="R117" s="12"/>
      <c r="S117" s="12"/>
    </row>
    <row r="118" spans="1:19" ht="16.5" thickBot="1">
      <c r="A118" s="242" t="s">
        <v>71</v>
      </c>
      <c r="B118" s="94" t="s">
        <v>121</v>
      </c>
      <c r="C118" s="94" t="str" cm="1">
        <f t="array" ref="C118:D118">_xlfn.XLOOKUP(E118,Sheet1!A:A,Sheet1!E:F)</f>
        <v>R02</v>
      </c>
      <c r="D118" s="94" t="str">
        <v>D07</v>
      </c>
      <c r="E118" s="95">
        <v>210039</v>
      </c>
      <c r="F118" s="95" t="s">
        <v>133</v>
      </c>
      <c r="G118" s="199" t="s">
        <v>18</v>
      </c>
      <c r="H118" s="277"/>
      <c r="I118" s="209"/>
      <c r="J118" s="209">
        <v>85.714285714285708</v>
      </c>
      <c r="K118" s="214">
        <v>79.220779220779221</v>
      </c>
      <c r="L118" s="223"/>
      <c r="M118" s="211">
        <v>81.818181818181827</v>
      </c>
      <c r="N118" s="230">
        <v>80.519480519480524</v>
      </c>
      <c r="O118" s="164"/>
      <c r="P118" s="462">
        <f t="shared" si="1"/>
        <v>327.27272727272725</v>
      </c>
      <c r="Q118" s="241">
        <f>COUNTA(H118:O118)</f>
        <v>4</v>
      </c>
      <c r="R118" s="12"/>
      <c r="S118" s="12"/>
    </row>
    <row r="119" spans="1:19" ht="16.5" thickBot="1">
      <c r="A119" s="242" t="s">
        <v>71</v>
      </c>
      <c r="B119" s="94" t="s">
        <v>121</v>
      </c>
      <c r="C119" s="94" t="str" cm="1">
        <f t="array" ref="C119:D119">_xlfn.XLOOKUP(E119,Sheet1!A:A,Sheet1!E:F)</f>
        <v>R02</v>
      </c>
      <c r="D119" s="94" t="str">
        <v>D06</v>
      </c>
      <c r="E119" s="95">
        <v>211094</v>
      </c>
      <c r="F119" s="95" t="s">
        <v>125</v>
      </c>
      <c r="G119" s="199" t="s">
        <v>18</v>
      </c>
      <c r="H119" s="277"/>
      <c r="I119" s="209"/>
      <c r="J119" s="209">
        <v>97.402597402597408</v>
      </c>
      <c r="K119" s="212">
        <v>81.818181818181827</v>
      </c>
      <c r="L119" s="223"/>
      <c r="M119" s="211">
        <v>77.922077922077932</v>
      </c>
      <c r="N119" s="229">
        <v>76.623376623376629</v>
      </c>
      <c r="O119" s="164"/>
      <c r="P119" s="462">
        <f t="shared" si="1"/>
        <v>333.76623376623377</v>
      </c>
      <c r="Q119" s="241">
        <f>COUNTA(H119:O119)</f>
        <v>4</v>
      </c>
      <c r="R119" s="12"/>
      <c r="S119" s="12"/>
    </row>
    <row r="120" spans="1:19" ht="16.5" thickBot="1">
      <c r="A120" s="242" t="s">
        <v>71</v>
      </c>
      <c r="B120" s="94" t="s">
        <v>121</v>
      </c>
      <c r="C120" s="94" t="str" cm="1">
        <f t="array" ref="C120:D120">_xlfn.XLOOKUP(E120,Sheet1!A:A,Sheet1!E:F)</f>
        <v>R02</v>
      </c>
      <c r="D120" s="94" t="str">
        <v>D07</v>
      </c>
      <c r="E120" s="95">
        <v>213355</v>
      </c>
      <c r="F120" s="95" t="s">
        <v>128</v>
      </c>
      <c r="G120" s="199" t="s">
        <v>18</v>
      </c>
      <c r="H120" s="277"/>
      <c r="I120" s="209"/>
      <c r="J120" s="209">
        <v>88.3116883116883</v>
      </c>
      <c r="K120" s="213">
        <v>98.701298701298697</v>
      </c>
      <c r="L120" s="223"/>
      <c r="M120" s="211">
        <v>77.922077922077932</v>
      </c>
      <c r="N120" s="228">
        <v>79.220779220779221</v>
      </c>
      <c r="O120" s="164"/>
      <c r="P120" s="462">
        <f t="shared" si="1"/>
        <v>344.15584415584414</v>
      </c>
      <c r="Q120" s="241">
        <f>COUNTA(H120:O120)</f>
        <v>4</v>
      </c>
      <c r="R120" s="12"/>
      <c r="S120" s="12"/>
    </row>
    <row r="121" spans="1:19" ht="16.5" thickBot="1">
      <c r="A121" s="242" t="s">
        <v>71</v>
      </c>
      <c r="B121" s="94" t="s">
        <v>121</v>
      </c>
      <c r="C121" s="94" t="str" cm="1">
        <f t="array" ref="C121:D121">_xlfn.XLOOKUP(E121,Sheet1!A:A,Sheet1!E:F)</f>
        <v>R02</v>
      </c>
      <c r="D121" s="94" t="str">
        <v>D08</v>
      </c>
      <c r="E121" s="95">
        <v>214494</v>
      </c>
      <c r="F121" s="95" t="s">
        <v>134</v>
      </c>
      <c r="G121" s="199" t="s">
        <v>18</v>
      </c>
      <c r="H121" s="277"/>
      <c r="I121" s="209"/>
      <c r="J121" s="209">
        <v>80.51948051948051</v>
      </c>
      <c r="K121" s="212">
        <v>74.025974025974023</v>
      </c>
      <c r="L121" s="223"/>
      <c r="M121" s="211">
        <v>77.922077922077932</v>
      </c>
      <c r="N121" s="229">
        <v>81.818181818181827</v>
      </c>
      <c r="O121" s="164"/>
      <c r="P121" s="462">
        <f t="shared" si="1"/>
        <v>314.28571428571428</v>
      </c>
      <c r="Q121" s="241">
        <f>COUNTA(H121:O121)</f>
        <v>4</v>
      </c>
      <c r="R121" s="12"/>
      <c r="S121" s="12"/>
    </row>
    <row r="122" spans="1:19" ht="16.5" thickBot="1">
      <c r="A122" s="242" t="s">
        <v>71</v>
      </c>
      <c r="B122" s="94" t="s">
        <v>121</v>
      </c>
      <c r="C122" s="94" t="str" cm="1">
        <f t="array" ref="C122:D122">_xlfn.XLOOKUP(E122,Sheet1!A:A,Sheet1!E:F)</f>
        <v>R02</v>
      </c>
      <c r="D122" s="94" t="str">
        <v>D06</v>
      </c>
      <c r="E122" s="95">
        <v>210682</v>
      </c>
      <c r="F122" s="95" t="s">
        <v>123</v>
      </c>
      <c r="G122" s="199" t="s">
        <v>18</v>
      </c>
      <c r="H122" s="277"/>
      <c r="I122" s="209"/>
      <c r="J122" s="209">
        <v>96.103896103896091</v>
      </c>
      <c r="K122" s="213">
        <v>84.415584415584405</v>
      </c>
      <c r="L122" s="223"/>
      <c r="M122" s="211">
        <v>75.324675324675326</v>
      </c>
      <c r="N122" s="228">
        <v>76.623376623376629</v>
      </c>
      <c r="O122" s="164"/>
      <c r="P122" s="462">
        <f t="shared" si="1"/>
        <v>332.46753246753246</v>
      </c>
      <c r="Q122" s="241">
        <f>COUNTA(H122:O122)</f>
        <v>4</v>
      </c>
      <c r="R122" s="12"/>
      <c r="S122" s="12"/>
    </row>
    <row r="123" spans="1:19" ht="16.5" thickBot="1">
      <c r="A123" s="242" t="s">
        <v>71</v>
      </c>
      <c r="B123" s="94" t="s">
        <v>121</v>
      </c>
      <c r="C123" s="94" t="str" cm="1">
        <f t="array" ref="C123:D123">_xlfn.XLOOKUP(E123,Sheet1!A:A,Sheet1!E:F)</f>
        <v>R02</v>
      </c>
      <c r="D123" s="94" t="str">
        <v>D08</v>
      </c>
      <c r="E123" s="95">
        <v>214759</v>
      </c>
      <c r="F123" s="95" t="s">
        <v>300</v>
      </c>
      <c r="G123" s="199" t="s">
        <v>18</v>
      </c>
      <c r="H123" s="277"/>
      <c r="I123" s="209"/>
      <c r="J123" s="209">
        <v>92.20779220779221</v>
      </c>
      <c r="K123" s="214">
        <v>85.714285714285708</v>
      </c>
      <c r="L123" s="223"/>
      <c r="M123" s="211">
        <v>87.012987012987011</v>
      </c>
      <c r="N123" s="230">
        <v>81.818181818181827</v>
      </c>
      <c r="O123" s="164"/>
      <c r="P123" s="462">
        <f t="shared" si="1"/>
        <v>346.75324675324674</v>
      </c>
      <c r="Q123" s="241">
        <f>COUNTA(H123:O123)</f>
        <v>4</v>
      </c>
      <c r="R123" s="12"/>
      <c r="S123" s="12"/>
    </row>
    <row r="124" spans="1:19" ht="16.5" thickBot="1">
      <c r="A124" s="242" t="s">
        <v>71</v>
      </c>
      <c r="B124" s="94" t="s">
        <v>121</v>
      </c>
      <c r="C124" s="94" t="str" cm="1">
        <f t="array" ref="C124:D124">_xlfn.XLOOKUP(E124,Sheet1!A:A,Sheet1!E:F)</f>
        <v>R02</v>
      </c>
      <c r="D124" s="94" t="str">
        <v>D09</v>
      </c>
      <c r="E124" s="95">
        <v>210344</v>
      </c>
      <c r="F124" s="95" t="s">
        <v>112</v>
      </c>
      <c r="G124" s="203" t="s">
        <v>18</v>
      </c>
      <c r="H124" s="277"/>
      <c r="I124" s="209"/>
      <c r="J124" s="209">
        <v>75.324675324675326</v>
      </c>
      <c r="K124" s="214">
        <v>75.324675324675326</v>
      </c>
      <c r="L124" s="223"/>
      <c r="M124" s="211">
        <v>81.818181818181827</v>
      </c>
      <c r="N124" s="230">
        <v>76.623376623376629</v>
      </c>
      <c r="O124" s="164"/>
      <c r="P124" s="462">
        <f t="shared" si="1"/>
        <v>309.09090909090912</v>
      </c>
      <c r="Q124" s="241">
        <f>COUNTA(H124:O124)</f>
        <v>4</v>
      </c>
      <c r="R124" s="12"/>
      <c r="S124" s="12"/>
    </row>
    <row r="125" spans="1:19" ht="16.5" thickBot="1">
      <c r="A125" s="242" t="s">
        <v>71</v>
      </c>
      <c r="B125" s="94" t="s">
        <v>121</v>
      </c>
      <c r="C125" s="94" t="str" cm="1">
        <f t="array" ref="C125:D125">_xlfn.XLOOKUP(E125,Sheet1!A:A,Sheet1!E:F)</f>
        <v>R02</v>
      </c>
      <c r="D125" s="94" t="str">
        <v>D07</v>
      </c>
      <c r="E125" s="95">
        <v>211581</v>
      </c>
      <c r="F125" s="95" t="s">
        <v>126</v>
      </c>
      <c r="G125" s="200" t="s">
        <v>18</v>
      </c>
      <c r="H125" s="277"/>
      <c r="I125" s="209"/>
      <c r="J125" s="209">
        <v>83.116883116883116</v>
      </c>
      <c r="K125" s="212">
        <v>70.129870129870127</v>
      </c>
      <c r="L125" s="223"/>
      <c r="M125" s="211">
        <v>83.116883116883116</v>
      </c>
      <c r="N125" s="229">
        <v>85.714285714285708</v>
      </c>
      <c r="O125" s="164"/>
      <c r="P125" s="462">
        <f t="shared" si="1"/>
        <v>322.0779220779221</v>
      </c>
      <c r="Q125" s="241">
        <f>COUNTA(H125:O125)</f>
        <v>4</v>
      </c>
      <c r="R125" s="12"/>
      <c r="S125" s="12"/>
    </row>
    <row r="126" spans="1:19" ht="16.5" thickBot="1">
      <c r="A126" s="242" t="s">
        <v>71</v>
      </c>
      <c r="B126" s="162" t="s">
        <v>121</v>
      </c>
      <c r="C126" s="162" t="str" cm="1">
        <f t="array" ref="C126:D126">_xlfn.XLOOKUP(E126,Sheet1!A:A,Sheet1!E:F)</f>
        <v>R02</v>
      </c>
      <c r="D126" s="162" t="str">
        <v>D07</v>
      </c>
      <c r="E126" s="95">
        <v>214411</v>
      </c>
      <c r="F126" s="95" t="s">
        <v>129</v>
      </c>
      <c r="G126" s="200" t="s">
        <v>18</v>
      </c>
      <c r="H126" s="277"/>
      <c r="I126" s="209"/>
      <c r="J126" s="209">
        <v>84.415584415584419</v>
      </c>
      <c r="K126" s="212">
        <v>80.519480519480524</v>
      </c>
      <c r="L126" s="223"/>
      <c r="M126" s="211">
        <v>81.818181818181827</v>
      </c>
      <c r="N126" s="229">
        <v>79.220779220779221</v>
      </c>
      <c r="O126" s="164"/>
      <c r="P126" s="462">
        <f t="shared" si="1"/>
        <v>325.97402597402595</v>
      </c>
      <c r="Q126" s="241">
        <f>COUNTA(H126:O126)</f>
        <v>4</v>
      </c>
      <c r="R126" s="12"/>
      <c r="S126" s="12"/>
    </row>
    <row r="127" spans="1:19" ht="16.5" thickBot="1">
      <c r="A127" s="240" t="s">
        <v>71</v>
      </c>
      <c r="B127" s="94" t="s">
        <v>121</v>
      </c>
      <c r="C127" s="94" t="str" cm="1">
        <f t="array" ref="C127:D127">_xlfn.XLOOKUP(E127,Sheet1!A:A,Sheet1!E:F)</f>
        <v>R02</v>
      </c>
      <c r="D127" s="94" t="str">
        <v>D08</v>
      </c>
      <c r="E127" s="93">
        <v>214437</v>
      </c>
      <c r="F127" s="93" t="s">
        <v>113</v>
      </c>
      <c r="G127" s="199" t="s">
        <v>18</v>
      </c>
      <c r="H127" s="277"/>
      <c r="I127" s="209"/>
      <c r="J127" s="209">
        <v>83.116883116883116</v>
      </c>
      <c r="K127" s="212">
        <v>76.623376623376629</v>
      </c>
      <c r="L127" s="223"/>
      <c r="M127" s="211">
        <v>87.012987012987011</v>
      </c>
      <c r="N127" s="229">
        <v>85.714285714285708</v>
      </c>
      <c r="O127" s="164"/>
      <c r="P127" s="462">
        <f t="shared" si="1"/>
        <v>332.46753246753246</v>
      </c>
      <c r="Q127" s="241">
        <f>COUNTA(H127:O127)</f>
        <v>4</v>
      </c>
      <c r="R127" s="12"/>
      <c r="S127" s="12"/>
    </row>
    <row r="128" spans="1:19" ht="16.5" thickBot="1">
      <c r="A128" s="242" t="s">
        <v>71</v>
      </c>
      <c r="B128" s="94" t="s">
        <v>121</v>
      </c>
      <c r="C128" s="94" t="str" cm="1">
        <f t="array" ref="C128:D128">_xlfn.XLOOKUP(E128,Sheet1!A:A,Sheet1!E:F)</f>
        <v>R02</v>
      </c>
      <c r="D128" s="94" t="str">
        <v>D07</v>
      </c>
      <c r="E128" s="95">
        <v>214643</v>
      </c>
      <c r="F128" s="95" t="s">
        <v>130</v>
      </c>
      <c r="G128" s="199" t="s">
        <v>18</v>
      </c>
      <c r="H128" s="277"/>
      <c r="I128" s="209"/>
      <c r="J128" s="209">
        <v>89.610389610389618</v>
      </c>
      <c r="K128" s="213">
        <v>68.831168831168839</v>
      </c>
      <c r="L128" s="223"/>
      <c r="M128" s="211">
        <v>89.610389610389603</v>
      </c>
      <c r="N128" s="228">
        <v>92.20779220779221</v>
      </c>
      <c r="O128" s="164"/>
      <c r="P128" s="462">
        <f t="shared" si="1"/>
        <v>340.25974025974028</v>
      </c>
      <c r="Q128" s="241">
        <f>COUNTA(H128:O128)</f>
        <v>4</v>
      </c>
      <c r="R128" s="12"/>
      <c r="S128" s="12"/>
    </row>
    <row r="129" spans="1:19" ht="16.5" thickBot="1">
      <c r="A129" s="242" t="s">
        <v>71</v>
      </c>
      <c r="B129" s="94" t="s">
        <v>121</v>
      </c>
      <c r="C129" s="94" t="str" cm="1">
        <f t="array" ref="C129:D129">_xlfn.XLOOKUP(E129,Sheet1!A:A,Sheet1!E:F)</f>
        <v>R02</v>
      </c>
      <c r="D129" s="94" t="str">
        <v>D07</v>
      </c>
      <c r="E129" s="95">
        <v>210260</v>
      </c>
      <c r="F129" s="95" t="s">
        <v>122</v>
      </c>
      <c r="G129" s="199" t="s">
        <v>18</v>
      </c>
      <c r="H129" s="277"/>
      <c r="I129" s="209"/>
      <c r="J129" s="209">
        <v>84.415584415584419</v>
      </c>
      <c r="K129" s="214">
        <v>81.818181818181827</v>
      </c>
      <c r="L129" s="223"/>
      <c r="M129" s="211">
        <v>88.311688311688314</v>
      </c>
      <c r="N129" s="230">
        <v>79.220779220779221</v>
      </c>
      <c r="O129" s="164"/>
      <c r="P129" s="462">
        <f t="shared" si="1"/>
        <v>333.76623376623377</v>
      </c>
      <c r="Q129" s="241">
        <f>COUNTA(H129:O129)</f>
        <v>4</v>
      </c>
      <c r="R129" s="12"/>
      <c r="S129" s="12"/>
    </row>
    <row r="130" spans="1:19" ht="16.5" thickBot="1">
      <c r="A130" s="242" t="s">
        <v>71</v>
      </c>
      <c r="B130" s="162" t="s">
        <v>121</v>
      </c>
      <c r="C130" s="162" t="str" cm="1">
        <f t="array" ref="C130:D130">_xlfn.XLOOKUP(E130,Sheet1!A:A,Sheet1!E:F)</f>
        <v>R02</v>
      </c>
      <c r="D130" s="162" t="str">
        <v>D06</v>
      </c>
      <c r="E130" s="95">
        <v>215483</v>
      </c>
      <c r="F130" s="95" t="s">
        <v>132</v>
      </c>
      <c r="G130" s="200" t="s">
        <v>18</v>
      </c>
      <c r="H130" s="277"/>
      <c r="I130" s="209"/>
      <c r="J130" s="209">
        <v>70.129870129870127</v>
      </c>
      <c r="K130" s="214">
        <v>81.818181818181827</v>
      </c>
      <c r="L130" s="259"/>
      <c r="M130" s="211">
        <v>75.324675324675326</v>
      </c>
      <c r="N130" s="230">
        <v>84.415584415584405</v>
      </c>
      <c r="O130" s="163"/>
      <c r="P130" s="462">
        <f t="shared" si="1"/>
        <v>311.68831168831167</v>
      </c>
      <c r="Q130" s="241">
        <f>COUNTA(H130:O130)</f>
        <v>4</v>
      </c>
      <c r="R130" s="12"/>
      <c r="S130" s="12"/>
    </row>
    <row r="131" spans="1:19" ht="16.5" thickBot="1">
      <c r="A131" s="242" t="s">
        <v>71</v>
      </c>
      <c r="B131" s="94" t="s">
        <v>121</v>
      </c>
      <c r="C131" s="94" t="str" cm="1">
        <f t="array" ref="C131:D131">_xlfn.XLOOKUP(E131,Sheet1!A:A,Sheet1!E:F)</f>
        <v>R02</v>
      </c>
      <c r="D131" s="94" t="str">
        <v>D06</v>
      </c>
      <c r="E131" s="95">
        <v>215202</v>
      </c>
      <c r="F131" s="95" t="s">
        <v>131</v>
      </c>
      <c r="G131" s="199" t="s">
        <v>18</v>
      </c>
      <c r="H131" s="277"/>
      <c r="I131" s="209"/>
      <c r="J131" s="209">
        <v>77.922077922077918</v>
      </c>
      <c r="K131" s="212">
        <v>87.012987012987011</v>
      </c>
      <c r="L131" s="223"/>
      <c r="M131" s="211">
        <v>79.220779220779221</v>
      </c>
      <c r="N131" s="229">
        <v>76.623376623376629</v>
      </c>
      <c r="O131" s="164"/>
      <c r="P131" s="462">
        <f t="shared" ref="P131:P194" si="2">SUM(H131:O131)</f>
        <v>320.77922077922074</v>
      </c>
      <c r="Q131" s="241">
        <f>COUNTA(H131:O131)</f>
        <v>4</v>
      </c>
      <c r="R131" s="12"/>
      <c r="S131" s="12"/>
    </row>
    <row r="132" spans="1:19" ht="16.5" thickBot="1">
      <c r="A132" s="245" t="s">
        <v>71</v>
      </c>
      <c r="B132" s="104" t="s">
        <v>121</v>
      </c>
      <c r="C132" s="104" t="str" cm="1">
        <f t="array" ref="C132:D132">_xlfn.XLOOKUP(E132,Sheet1!A:A,Sheet1!E:F)</f>
        <v>R02</v>
      </c>
      <c r="D132" s="104" t="str">
        <v>D07</v>
      </c>
      <c r="E132" s="100">
        <v>215939</v>
      </c>
      <c r="F132" s="100" t="s">
        <v>311</v>
      </c>
      <c r="G132" s="204" t="s">
        <v>18</v>
      </c>
      <c r="H132" s="280"/>
      <c r="I132" s="262"/>
      <c r="J132" s="262">
        <v>80.51948051948051</v>
      </c>
      <c r="K132" s="263">
        <v>85.714285714285708</v>
      </c>
      <c r="L132" s="266"/>
      <c r="M132" s="219">
        <v>83.116883116883116</v>
      </c>
      <c r="N132" s="235">
        <v>79.220779220779221</v>
      </c>
      <c r="O132" s="106"/>
      <c r="P132" s="462">
        <f t="shared" si="2"/>
        <v>328.57142857142856</v>
      </c>
      <c r="Q132" s="265">
        <f>COUNTA(H132:O132)</f>
        <v>4</v>
      </c>
      <c r="R132" s="12"/>
      <c r="S132" s="12"/>
    </row>
    <row r="133" spans="1:19" ht="17.25" thickTop="1" thickBot="1">
      <c r="A133" s="240" t="s">
        <v>135</v>
      </c>
      <c r="B133" s="94" t="s">
        <v>136</v>
      </c>
      <c r="C133" s="94" t="str" cm="1">
        <f t="array" ref="C133:D133">_xlfn.XLOOKUP(E133,Sheet1!A:A,Sheet1!E:F)</f>
        <v>R03</v>
      </c>
      <c r="D133" s="94" t="str">
        <v>D10</v>
      </c>
      <c r="E133" s="93">
        <v>214874</v>
      </c>
      <c r="F133" s="93" t="s">
        <v>160</v>
      </c>
      <c r="G133" s="199" t="s">
        <v>18</v>
      </c>
      <c r="H133" s="279"/>
      <c r="I133" s="255"/>
      <c r="J133" s="255">
        <v>94.805194805194802</v>
      </c>
      <c r="K133" s="217">
        <v>89.610389610389603</v>
      </c>
      <c r="L133" s="223"/>
      <c r="M133" s="216">
        <v>75.324675324675326</v>
      </c>
      <c r="N133" s="232">
        <v>90.909090909090907</v>
      </c>
      <c r="O133" s="164"/>
      <c r="P133" s="462">
        <f t="shared" si="2"/>
        <v>350.64935064935059</v>
      </c>
      <c r="Q133" s="256">
        <f>COUNTA(H133:O133)</f>
        <v>4</v>
      </c>
      <c r="R133" s="12"/>
      <c r="S133" s="12"/>
    </row>
    <row r="134" spans="1:19" ht="16.5" thickBot="1">
      <c r="A134" s="242" t="s">
        <v>135</v>
      </c>
      <c r="B134" s="94" t="s">
        <v>136</v>
      </c>
      <c r="C134" s="94" t="str" cm="1">
        <f t="array" ref="C134:D134">_xlfn.XLOOKUP(E134,Sheet1!A:A,Sheet1!E:F)</f>
        <v>R03</v>
      </c>
      <c r="D134" s="94" t="str">
        <v>D10</v>
      </c>
      <c r="E134" s="95">
        <v>214130</v>
      </c>
      <c r="F134" s="95" t="s">
        <v>142</v>
      </c>
      <c r="G134" s="199" t="s">
        <v>18</v>
      </c>
      <c r="H134" s="277"/>
      <c r="I134" s="209"/>
      <c r="J134" s="209">
        <v>77.922077922077918</v>
      </c>
      <c r="K134" s="214">
        <v>77.922077922077932</v>
      </c>
      <c r="L134" s="223"/>
      <c r="M134" s="211">
        <v>96.103896103896105</v>
      </c>
      <c r="N134" s="230">
        <v>79.220779220779221</v>
      </c>
      <c r="O134" s="164"/>
      <c r="P134" s="462">
        <f t="shared" si="2"/>
        <v>331.16883116883116</v>
      </c>
      <c r="Q134" s="241">
        <f>COUNTA(H134:O134)</f>
        <v>4</v>
      </c>
      <c r="R134" s="12"/>
      <c r="S134" s="12"/>
    </row>
    <row r="135" spans="1:19" ht="16.5" thickBot="1">
      <c r="A135" s="243" t="s">
        <v>135</v>
      </c>
      <c r="B135" s="117" t="s">
        <v>136</v>
      </c>
      <c r="C135" s="117" t="str" cm="1">
        <f t="array" ref="C135:D135">_xlfn.XLOOKUP(E135,Sheet1!A:A,Sheet1!E:F)</f>
        <v>R03</v>
      </c>
      <c r="D135" s="117" t="str">
        <v>D12</v>
      </c>
      <c r="E135" s="116">
        <v>211250</v>
      </c>
      <c r="F135" s="116" t="s">
        <v>154</v>
      </c>
      <c r="G135" s="202" t="s">
        <v>18</v>
      </c>
      <c r="H135" s="277"/>
      <c r="I135" s="209"/>
      <c r="J135" s="209">
        <v>88.3116883116883</v>
      </c>
      <c r="K135" s="214">
        <v>88.311688311688314</v>
      </c>
      <c r="L135" s="223"/>
      <c r="M135" s="211">
        <v>79.220779220779221</v>
      </c>
      <c r="N135" s="230">
        <v>101.29870129870129</v>
      </c>
      <c r="O135" s="164"/>
      <c r="P135" s="462">
        <f t="shared" si="2"/>
        <v>357.14285714285711</v>
      </c>
      <c r="Q135" s="241">
        <f>COUNTA(H135:O135)</f>
        <v>4</v>
      </c>
      <c r="R135" s="12"/>
      <c r="S135" s="12"/>
    </row>
    <row r="136" spans="1:19" ht="16.5" thickBot="1">
      <c r="A136" s="242" t="s">
        <v>135</v>
      </c>
      <c r="B136" s="94" t="s">
        <v>136</v>
      </c>
      <c r="C136" s="94" t="str" cm="1">
        <f t="array" ref="C136:D136">_xlfn.XLOOKUP(E136,Sheet1!A:A,Sheet1!E:F)</f>
        <v>R03</v>
      </c>
      <c r="D136" s="94" t="str">
        <v>D10</v>
      </c>
      <c r="E136" s="95">
        <v>215657</v>
      </c>
      <c r="F136" s="95" t="s">
        <v>150</v>
      </c>
      <c r="G136" s="199" t="s">
        <v>18</v>
      </c>
      <c r="H136" s="277"/>
      <c r="I136" s="209"/>
      <c r="J136" s="209">
        <v>94.805194805194802</v>
      </c>
      <c r="K136" s="212">
        <v>80.519480519480524</v>
      </c>
      <c r="L136" s="223"/>
      <c r="M136" s="211">
        <v>67.532467532467535</v>
      </c>
      <c r="N136" s="229">
        <v>94.805194805194802</v>
      </c>
      <c r="O136" s="164"/>
      <c r="P136" s="462">
        <f t="shared" si="2"/>
        <v>337.66233766233768</v>
      </c>
      <c r="Q136" s="241">
        <f>COUNTA(H136:O136)</f>
        <v>4</v>
      </c>
      <c r="R136" s="12"/>
      <c r="S136" s="12"/>
    </row>
    <row r="137" spans="1:19" ht="16.5" thickBot="1">
      <c r="A137" s="242" t="s">
        <v>135</v>
      </c>
      <c r="B137" s="94" t="s">
        <v>136</v>
      </c>
      <c r="C137" s="94" t="str" cm="1">
        <f t="array" ref="C137:D137">_xlfn.XLOOKUP(E137,Sheet1!A:A,Sheet1!E:F)</f>
        <v>R03</v>
      </c>
      <c r="D137" s="94" t="str">
        <v>D10</v>
      </c>
      <c r="E137" s="95">
        <v>210070</v>
      </c>
      <c r="F137" s="95" t="s">
        <v>152</v>
      </c>
      <c r="G137" s="199" t="s">
        <v>18</v>
      </c>
      <c r="H137" s="277"/>
      <c r="I137" s="209"/>
      <c r="J137" s="209">
        <v>98.701298701298711</v>
      </c>
      <c r="K137" s="213">
        <v>93.506493506493499</v>
      </c>
      <c r="L137" s="223"/>
      <c r="M137" s="211">
        <v>89.610389610389603</v>
      </c>
      <c r="N137" s="228">
        <v>79.220779220779221</v>
      </c>
      <c r="O137" s="164"/>
      <c r="P137" s="462">
        <f t="shared" si="2"/>
        <v>361.03896103896102</v>
      </c>
      <c r="Q137" s="241">
        <f>COUNTA(H137:O137)</f>
        <v>4</v>
      </c>
      <c r="R137" s="12"/>
      <c r="S137" s="12"/>
    </row>
    <row r="138" spans="1:19" ht="16.5" thickBot="1">
      <c r="A138" s="242" t="s">
        <v>135</v>
      </c>
      <c r="B138" s="94" t="s">
        <v>136</v>
      </c>
      <c r="C138" s="94" t="str" cm="1">
        <f t="array" ref="C138:D138">_xlfn.XLOOKUP(E138,Sheet1!A:A,Sheet1!E:F)</f>
        <v>R03</v>
      </c>
      <c r="D138" s="94" t="str">
        <v>D10</v>
      </c>
      <c r="E138" s="95">
        <v>214403</v>
      </c>
      <c r="F138" s="95" t="s">
        <v>302</v>
      </c>
      <c r="G138" s="199" t="s">
        <v>18</v>
      </c>
      <c r="H138" s="277"/>
      <c r="I138" s="209"/>
      <c r="J138" s="209">
        <v>81.818181818181827</v>
      </c>
      <c r="K138" s="214">
        <v>76.623376623376629</v>
      </c>
      <c r="L138" s="223"/>
      <c r="M138" s="211">
        <v>80.519480519480524</v>
      </c>
      <c r="N138" s="230">
        <v>81.818181818181827</v>
      </c>
      <c r="O138" s="164"/>
      <c r="P138" s="462">
        <f t="shared" si="2"/>
        <v>320.77922077922079</v>
      </c>
      <c r="Q138" s="241">
        <f>COUNTA(H138:O138)</f>
        <v>4</v>
      </c>
      <c r="R138" s="12"/>
      <c r="S138" s="12"/>
    </row>
    <row r="139" spans="1:19" ht="16.5" thickBot="1">
      <c r="A139" s="242" t="s">
        <v>135</v>
      </c>
      <c r="B139" s="94" t="s">
        <v>136</v>
      </c>
      <c r="C139" s="94" t="str" cm="1">
        <f t="array" ref="C139:D139">_xlfn.XLOOKUP(E139,Sheet1!A:A,Sheet1!E:F)</f>
        <v>R03</v>
      </c>
      <c r="D139" s="94" t="str">
        <v>D10</v>
      </c>
      <c r="E139" s="95">
        <v>213322</v>
      </c>
      <c r="F139" s="95" t="s">
        <v>141</v>
      </c>
      <c r="G139" s="199" t="s">
        <v>18</v>
      </c>
      <c r="H139" s="277"/>
      <c r="I139" s="209"/>
      <c r="J139" s="209">
        <v>84.415584415584419</v>
      </c>
      <c r="K139" s="212">
        <v>87.012987012987011</v>
      </c>
      <c r="L139" s="223"/>
      <c r="M139" s="211">
        <v>83.116883116883116</v>
      </c>
      <c r="N139" s="229">
        <v>92.20779220779221</v>
      </c>
      <c r="O139" s="164"/>
      <c r="P139" s="462">
        <f t="shared" si="2"/>
        <v>346.7532467532468</v>
      </c>
      <c r="Q139" s="241">
        <f>COUNTA(H139:O139)</f>
        <v>4</v>
      </c>
      <c r="R139" s="12"/>
      <c r="S139" s="12"/>
    </row>
    <row r="140" spans="1:19" ht="16.5" thickBot="1">
      <c r="A140" s="242" t="s">
        <v>135</v>
      </c>
      <c r="B140" s="162" t="s">
        <v>136</v>
      </c>
      <c r="C140" s="162" t="str" cm="1">
        <f t="array" ref="C140:D140">_xlfn.XLOOKUP(E140,Sheet1!A:A,Sheet1!E:F)</f>
        <v>R03</v>
      </c>
      <c r="D140" s="162" t="str">
        <v>D10</v>
      </c>
      <c r="E140" s="95">
        <v>215566</v>
      </c>
      <c r="F140" s="95" t="s">
        <v>146</v>
      </c>
      <c r="G140" s="200" t="s">
        <v>18</v>
      </c>
      <c r="H140" s="277"/>
      <c r="I140" s="209"/>
      <c r="J140" s="209">
        <v>88.3116883116883</v>
      </c>
      <c r="K140" s="213">
        <v>85.714285714285708</v>
      </c>
      <c r="L140" s="223"/>
      <c r="M140" s="211">
        <v>76.623376623376629</v>
      </c>
      <c r="N140" s="228">
        <v>79.220779220779221</v>
      </c>
      <c r="O140" s="164"/>
      <c r="P140" s="462">
        <f t="shared" si="2"/>
        <v>329.87012987012986</v>
      </c>
      <c r="Q140" s="241">
        <f>COUNTA(H140:O140)</f>
        <v>4</v>
      </c>
      <c r="R140" s="12"/>
      <c r="S140" s="12"/>
    </row>
    <row r="141" spans="1:19" ht="16.5" thickBot="1">
      <c r="A141" s="240" t="s">
        <v>135</v>
      </c>
      <c r="B141" s="94" t="s">
        <v>136</v>
      </c>
      <c r="C141" s="94" t="str" cm="1">
        <f t="array" ref="C141:D141">_xlfn.XLOOKUP(E141,Sheet1!A:A,Sheet1!E:F)</f>
        <v>R03</v>
      </c>
      <c r="D141" s="94" t="str">
        <v>D10</v>
      </c>
      <c r="E141" s="93">
        <v>210294</v>
      </c>
      <c r="F141" s="93" t="s">
        <v>138</v>
      </c>
      <c r="G141" s="199" t="s">
        <v>18</v>
      </c>
      <c r="H141" s="277"/>
      <c r="I141" s="209"/>
      <c r="J141" s="209">
        <v>75.324675324675326</v>
      </c>
      <c r="K141" s="212">
        <v>79.220779220779221</v>
      </c>
      <c r="L141" s="223"/>
      <c r="M141" s="211">
        <v>84.415584415584405</v>
      </c>
      <c r="N141" s="229">
        <v>85.714285714285708</v>
      </c>
      <c r="O141" s="164"/>
      <c r="P141" s="462">
        <f t="shared" si="2"/>
        <v>324.6753246753247</v>
      </c>
      <c r="Q141" s="241">
        <f>COUNTA(H141:O141)</f>
        <v>4</v>
      </c>
      <c r="R141" s="12"/>
      <c r="S141" s="12"/>
    </row>
    <row r="142" spans="1:19" ht="16.5" thickBot="1">
      <c r="A142" s="242" t="s">
        <v>135</v>
      </c>
      <c r="B142" s="162" t="s">
        <v>136</v>
      </c>
      <c r="C142" s="94" t="str" cm="1">
        <f t="array" ref="C142:D142">_xlfn.XLOOKUP(E142,Sheet1!A:A,Sheet1!E:F)</f>
        <v>R03</v>
      </c>
      <c r="D142" s="94" t="str">
        <v>D10</v>
      </c>
      <c r="E142" s="93">
        <v>215780</v>
      </c>
      <c r="F142" s="95" t="s">
        <v>301</v>
      </c>
      <c r="G142" s="199" t="s">
        <v>18</v>
      </c>
      <c r="H142" s="277"/>
      <c r="I142" s="209"/>
      <c r="J142" s="209">
        <v>71.428571428571431</v>
      </c>
      <c r="K142" s="212">
        <v>81.818181818181827</v>
      </c>
      <c r="L142" s="223"/>
      <c r="M142" s="211">
        <v>77.922077922077932</v>
      </c>
      <c r="N142" s="229">
        <v>81.818181818181827</v>
      </c>
      <c r="O142" s="164"/>
      <c r="P142" s="462">
        <f t="shared" si="2"/>
        <v>312.98701298701303</v>
      </c>
      <c r="Q142" s="241">
        <f>COUNTA(H142:O142)</f>
        <v>4</v>
      </c>
      <c r="R142" s="12"/>
      <c r="S142" s="12"/>
    </row>
    <row r="143" spans="1:19" ht="16.5" thickBot="1">
      <c r="A143" s="242" t="s">
        <v>135</v>
      </c>
      <c r="B143" s="94" t="s">
        <v>136</v>
      </c>
      <c r="C143" s="94" t="str" cm="1">
        <f t="array" ref="C143:D143">_xlfn.XLOOKUP(E143,Sheet1!A:A,Sheet1!E:F)</f>
        <v>R03</v>
      </c>
      <c r="D143" s="94" t="str">
        <v>D10</v>
      </c>
      <c r="E143" s="95">
        <v>214791</v>
      </c>
      <c r="F143" s="95" t="s">
        <v>144</v>
      </c>
      <c r="G143" s="199" t="s">
        <v>18</v>
      </c>
      <c r="H143" s="277"/>
      <c r="I143" s="209"/>
      <c r="J143" s="209">
        <v>84.415584415584419</v>
      </c>
      <c r="K143" s="213">
        <v>85.714285714285708</v>
      </c>
      <c r="L143" s="223"/>
      <c r="M143" s="211">
        <v>75.324675324675326</v>
      </c>
      <c r="N143" s="228">
        <v>87.012987012987011</v>
      </c>
      <c r="O143" s="164"/>
      <c r="P143" s="462">
        <f t="shared" si="2"/>
        <v>332.46753246753246</v>
      </c>
      <c r="Q143" s="241">
        <f>COUNTA(H143:O143)</f>
        <v>4</v>
      </c>
      <c r="R143" s="12"/>
      <c r="S143" s="12"/>
    </row>
    <row r="144" spans="1:19" ht="16.5" thickBot="1">
      <c r="A144" s="242" t="s">
        <v>135</v>
      </c>
      <c r="B144" s="94" t="s">
        <v>136</v>
      </c>
      <c r="C144" s="94" t="str" cm="1">
        <f t="array" ref="C144:D144">_xlfn.XLOOKUP(E144,Sheet1!A:A,Sheet1!E:F)</f>
        <v>R03</v>
      </c>
      <c r="D144" s="94" t="str">
        <v>D10</v>
      </c>
      <c r="E144" s="95">
        <v>210112</v>
      </c>
      <c r="F144" s="95" t="s">
        <v>153</v>
      </c>
      <c r="G144" s="199" t="s">
        <v>18</v>
      </c>
      <c r="H144" s="277"/>
      <c r="I144" s="209"/>
      <c r="J144" s="209">
        <v>97.402597402597408</v>
      </c>
      <c r="K144" s="214">
        <v>96.103896103896105</v>
      </c>
      <c r="L144" s="223"/>
      <c r="M144" s="211">
        <v>93.506493506493499</v>
      </c>
      <c r="N144" s="230">
        <v>93.506493506493499</v>
      </c>
      <c r="O144" s="164"/>
      <c r="P144" s="462">
        <f t="shared" si="2"/>
        <v>380.51948051948051</v>
      </c>
      <c r="Q144" s="241">
        <f>COUNTA(H144:O144)</f>
        <v>4</v>
      </c>
      <c r="R144" s="12"/>
      <c r="S144" s="12"/>
    </row>
    <row r="145" spans="1:19" ht="16.5" thickBot="1">
      <c r="A145" s="242" t="s">
        <v>135</v>
      </c>
      <c r="B145" s="94" t="s">
        <v>136</v>
      </c>
      <c r="C145" s="94" t="str" cm="1">
        <f t="array" ref="C145:D145">_xlfn.XLOOKUP(E145,Sheet1!A:A,Sheet1!E:F)</f>
        <v>R03</v>
      </c>
      <c r="D145" s="94" t="str">
        <v>D10</v>
      </c>
      <c r="E145" s="95">
        <v>212472</v>
      </c>
      <c r="F145" s="95" t="s">
        <v>159</v>
      </c>
      <c r="G145" s="199" t="s">
        <v>18</v>
      </c>
      <c r="H145" s="277"/>
      <c r="I145" s="209"/>
      <c r="J145" s="209">
        <v>81.818181818181827</v>
      </c>
      <c r="K145" s="214">
        <v>68.831168831168839</v>
      </c>
      <c r="L145" s="223"/>
      <c r="M145" s="211">
        <v>77.922077922077932</v>
      </c>
      <c r="N145" s="230">
        <v>80.519480519480524</v>
      </c>
      <c r="O145" s="164"/>
      <c r="P145" s="462">
        <f t="shared" si="2"/>
        <v>309.09090909090912</v>
      </c>
      <c r="Q145" s="241">
        <f>COUNTA(H145:O145)</f>
        <v>4</v>
      </c>
      <c r="R145" s="12"/>
      <c r="S145" s="12"/>
    </row>
    <row r="146" spans="1:19" ht="16.5" thickBot="1">
      <c r="A146" s="242" t="s">
        <v>135</v>
      </c>
      <c r="B146" s="94" t="s">
        <v>136</v>
      </c>
      <c r="C146" s="94" t="str" cm="1">
        <f t="array" ref="C146:D146">_xlfn.XLOOKUP(E146,Sheet1!A:A,Sheet1!E:F)</f>
        <v>R03</v>
      </c>
      <c r="D146" s="94" t="str">
        <v>D10</v>
      </c>
      <c r="E146" s="95">
        <v>211060</v>
      </c>
      <c r="F146" s="95" t="s">
        <v>139</v>
      </c>
      <c r="G146" s="199" t="s">
        <v>18</v>
      </c>
      <c r="H146" s="277"/>
      <c r="I146" s="209"/>
      <c r="J146" s="209">
        <v>83.116883116883116</v>
      </c>
      <c r="K146" s="214">
        <v>97.402597402597408</v>
      </c>
      <c r="L146" s="223"/>
      <c r="M146" s="211">
        <v>84.415584415584405</v>
      </c>
      <c r="N146" s="230">
        <v>79.220779220779221</v>
      </c>
      <c r="O146" s="164"/>
      <c r="P146" s="462">
        <f t="shared" si="2"/>
        <v>344.15584415584414</v>
      </c>
      <c r="Q146" s="241">
        <f>COUNTA(H146:O146)</f>
        <v>4</v>
      </c>
      <c r="R146" s="12"/>
      <c r="S146" s="12"/>
    </row>
    <row r="147" spans="1:19" ht="16.5" thickBot="1">
      <c r="A147" s="242" t="s">
        <v>135</v>
      </c>
      <c r="B147" s="162" t="s">
        <v>136</v>
      </c>
      <c r="C147" s="162" t="str" cm="1">
        <f t="array" ref="C147:D147">_xlfn.XLOOKUP(E147,Sheet1!A:A,Sheet1!E:F)</f>
        <v>R03</v>
      </c>
      <c r="D147" s="162" t="str">
        <v>D10</v>
      </c>
      <c r="E147" s="95">
        <v>214965</v>
      </c>
      <c r="F147" s="95" t="s">
        <v>161</v>
      </c>
      <c r="G147" s="200" t="s">
        <v>18</v>
      </c>
      <c r="H147" s="277"/>
      <c r="I147" s="209"/>
      <c r="J147" s="209">
        <v>92.20779220779221</v>
      </c>
      <c r="K147" s="212">
        <v>67.532467532467535</v>
      </c>
      <c r="L147" s="259"/>
      <c r="M147" s="211">
        <v>84.415584415584405</v>
      </c>
      <c r="N147" s="229">
        <v>87.012987012987011</v>
      </c>
      <c r="O147" s="163"/>
      <c r="P147" s="462">
        <f t="shared" si="2"/>
        <v>331.16883116883116</v>
      </c>
      <c r="Q147" s="241">
        <f>COUNTA(H147:O147)</f>
        <v>4</v>
      </c>
      <c r="R147" s="12"/>
      <c r="S147" s="12"/>
    </row>
    <row r="148" spans="1:19" ht="16.5" thickBot="1">
      <c r="A148" s="246" t="s">
        <v>135</v>
      </c>
      <c r="B148" s="103" t="s">
        <v>136</v>
      </c>
      <c r="C148" s="103" t="str" cm="1">
        <f t="array" ref="C148:D148">_xlfn.XLOOKUP(E148,Sheet1!A:A,Sheet1!E:F)</f>
        <v>R03</v>
      </c>
      <c r="D148" s="103" t="str">
        <v>D12</v>
      </c>
      <c r="E148" s="99">
        <v>215269</v>
      </c>
      <c r="F148" s="99" t="s">
        <v>158</v>
      </c>
      <c r="G148" s="201" t="s">
        <v>18</v>
      </c>
      <c r="H148" s="278"/>
      <c r="I148" s="250"/>
      <c r="J148" s="250">
        <v>89.610389610389618</v>
      </c>
      <c r="K148" s="218">
        <v>67.532467532467535</v>
      </c>
      <c r="L148" s="251"/>
      <c r="M148" s="215">
        <v>98.701298701298697</v>
      </c>
      <c r="N148" s="231">
        <v>84.415584415584405</v>
      </c>
      <c r="O148" s="105"/>
      <c r="P148" s="462">
        <f t="shared" si="2"/>
        <v>340.25974025974028</v>
      </c>
      <c r="Q148" s="254">
        <f>COUNTA(H148:O148)</f>
        <v>4</v>
      </c>
      <c r="R148" s="12"/>
      <c r="S148" s="12"/>
    </row>
    <row r="149" spans="1:19" ht="16.5" thickBot="1">
      <c r="A149" s="240" t="s">
        <v>135</v>
      </c>
      <c r="B149" s="94" t="s">
        <v>151</v>
      </c>
      <c r="C149" s="94" t="str" cm="1">
        <f t="array" ref="C149:D149">_xlfn.XLOOKUP(E149,Sheet1!A:A,Sheet1!E:F)</f>
        <v>R03</v>
      </c>
      <c r="D149" s="94" t="str">
        <v>D11</v>
      </c>
      <c r="E149" s="93">
        <v>213611</v>
      </c>
      <c r="F149" s="93" t="s">
        <v>319</v>
      </c>
      <c r="G149" s="199" t="s">
        <v>18</v>
      </c>
      <c r="H149" s="279">
        <v>80.51948051948051</v>
      </c>
      <c r="I149" s="255"/>
      <c r="J149" s="255">
        <v>87.012987012987011</v>
      </c>
      <c r="K149" s="217"/>
      <c r="L149" s="223">
        <v>81.818181818181827</v>
      </c>
      <c r="M149" s="216">
        <v>75.324675324675326</v>
      </c>
      <c r="N149" s="232"/>
      <c r="O149" s="164">
        <v>85.714285714285708</v>
      </c>
      <c r="P149" s="462">
        <f t="shared" si="2"/>
        <v>410.38961038961037</v>
      </c>
      <c r="Q149" s="256">
        <f>COUNTA(H149:O149)</f>
        <v>5</v>
      </c>
      <c r="R149" s="12"/>
      <c r="S149" s="12"/>
    </row>
    <row r="150" spans="1:19" ht="16.5" thickBot="1">
      <c r="A150" s="242" t="s">
        <v>135</v>
      </c>
      <c r="B150" s="94" t="s">
        <v>151</v>
      </c>
      <c r="C150" s="94" t="str" cm="1">
        <f t="array" ref="C150:D150">_xlfn.XLOOKUP(E150,Sheet1!A:A,Sheet1!E:F)</f>
        <v>R03</v>
      </c>
      <c r="D150" s="94" t="str">
        <v>D11</v>
      </c>
      <c r="E150" s="95">
        <v>215582</v>
      </c>
      <c r="F150" s="95" t="s">
        <v>169</v>
      </c>
      <c r="G150" s="199" t="s">
        <v>18</v>
      </c>
      <c r="H150" s="277"/>
      <c r="I150" s="209"/>
      <c r="J150" s="209">
        <v>85.714285714285708</v>
      </c>
      <c r="K150" s="213">
        <v>72.727272727272734</v>
      </c>
      <c r="L150" s="223"/>
      <c r="M150" s="211">
        <v>74.025974025974023</v>
      </c>
      <c r="N150" s="228">
        <v>84.415584415584405</v>
      </c>
      <c r="O150" s="164"/>
      <c r="P150" s="462">
        <f t="shared" si="2"/>
        <v>316.88311688311688</v>
      </c>
      <c r="Q150" s="241">
        <f>COUNTA(H150:O150)</f>
        <v>4</v>
      </c>
      <c r="R150" s="12"/>
      <c r="S150" s="12"/>
    </row>
    <row r="151" spans="1:19" ht="16.5" thickBot="1">
      <c r="A151" s="243" t="s">
        <v>135</v>
      </c>
      <c r="B151" s="117" t="s">
        <v>151</v>
      </c>
      <c r="C151" s="117" t="str" cm="1">
        <f t="array" ref="C151:D151">_xlfn.XLOOKUP(E151,Sheet1!A:A,Sheet1!E:F)</f>
        <v>R03</v>
      </c>
      <c r="D151" s="117" t="str">
        <v>D11</v>
      </c>
      <c r="E151" s="116">
        <v>214775</v>
      </c>
      <c r="F151" s="116" t="s">
        <v>157</v>
      </c>
      <c r="G151" s="202" t="s">
        <v>18</v>
      </c>
      <c r="H151" s="277"/>
      <c r="I151" s="209"/>
      <c r="J151" s="209">
        <v>90.909090909090907</v>
      </c>
      <c r="K151" s="214">
        <v>74.025974025974023</v>
      </c>
      <c r="L151" s="223"/>
      <c r="M151" s="211">
        <v>79.220779220779221</v>
      </c>
      <c r="N151" s="230">
        <v>88.311688311688314</v>
      </c>
      <c r="O151" s="164"/>
      <c r="P151" s="462">
        <f t="shared" si="2"/>
        <v>332.46753246753246</v>
      </c>
      <c r="Q151" s="241">
        <f>COUNTA(H151:O151)</f>
        <v>4</v>
      </c>
      <c r="R151" s="12"/>
      <c r="S151" s="12"/>
    </row>
    <row r="152" spans="1:19" ht="16.5" thickBot="1">
      <c r="A152" s="242" t="s">
        <v>135</v>
      </c>
      <c r="B152" s="94" t="s">
        <v>151</v>
      </c>
      <c r="C152" s="94" t="str" cm="1">
        <f t="array" ref="C152:D152">_xlfn.XLOOKUP(E152,Sheet1!A:A,Sheet1!E:F)</f>
        <v>R03</v>
      </c>
      <c r="D152" s="94" t="str">
        <v>D12</v>
      </c>
      <c r="E152" s="95">
        <v>215848</v>
      </c>
      <c r="F152" s="95" t="s">
        <v>303</v>
      </c>
      <c r="G152" s="199" t="s">
        <v>18</v>
      </c>
      <c r="H152" s="277"/>
      <c r="I152" s="209"/>
      <c r="J152" s="209">
        <v>94.805194805194802</v>
      </c>
      <c r="K152" s="214">
        <v>74.025974025974023</v>
      </c>
      <c r="L152" s="223"/>
      <c r="M152" s="211">
        <v>75.324675324675326</v>
      </c>
      <c r="N152" s="230">
        <v>77.922077922077932</v>
      </c>
      <c r="O152" s="164"/>
      <c r="P152" s="462">
        <f t="shared" si="2"/>
        <v>322.0779220779221</v>
      </c>
      <c r="Q152" s="241">
        <f>COUNTA(H152:O152)</f>
        <v>4</v>
      </c>
      <c r="R152" s="12"/>
      <c r="S152" s="12"/>
    </row>
    <row r="153" spans="1:19" ht="16.5" thickBot="1">
      <c r="A153" s="242" t="s">
        <v>135</v>
      </c>
      <c r="B153" s="162" t="s">
        <v>151</v>
      </c>
      <c r="C153" s="162" t="str" cm="1">
        <f t="array" ref="C153:D153">_xlfn.XLOOKUP(E153,Sheet1!A:A,Sheet1!E:F)</f>
        <v>R03</v>
      </c>
      <c r="D153" s="162" t="str">
        <v>D12</v>
      </c>
      <c r="E153" s="95">
        <v>213280</v>
      </c>
      <c r="F153" s="95" t="s">
        <v>156</v>
      </c>
      <c r="G153" s="200" t="s">
        <v>18</v>
      </c>
      <c r="H153" s="277"/>
      <c r="I153" s="209"/>
      <c r="J153" s="209">
        <v>98.701298701298711</v>
      </c>
      <c r="K153" s="214">
        <v>96.103896103896105</v>
      </c>
      <c r="L153" s="223"/>
      <c r="M153" s="211">
        <v>88.311688311688314</v>
      </c>
      <c r="N153" s="230">
        <v>85.714285714285708</v>
      </c>
      <c r="O153" s="164"/>
      <c r="P153" s="462">
        <f t="shared" si="2"/>
        <v>368.83116883116884</v>
      </c>
      <c r="Q153" s="241">
        <f>COUNTA(H153:O153)</f>
        <v>4</v>
      </c>
      <c r="R153" s="12"/>
      <c r="S153" s="12"/>
    </row>
    <row r="154" spans="1:19" ht="16.5" thickBot="1">
      <c r="A154" s="240" t="s">
        <v>135</v>
      </c>
      <c r="B154" s="94" t="s">
        <v>151</v>
      </c>
      <c r="C154" s="94" t="str" cm="1">
        <f t="array" ref="C154:D154">_xlfn.XLOOKUP(E154,Sheet1!A:A,Sheet1!E:F)</f>
        <v>R03</v>
      </c>
      <c r="D154" s="94" t="str">
        <v>D11</v>
      </c>
      <c r="E154" s="93">
        <v>213579</v>
      </c>
      <c r="F154" s="93" t="s">
        <v>167</v>
      </c>
      <c r="G154" s="199" t="s">
        <v>18</v>
      </c>
      <c r="H154" s="277"/>
      <c r="I154" s="209"/>
      <c r="J154" s="209">
        <v>72.72727272727272</v>
      </c>
      <c r="K154" s="212">
        <v>89.610389610389603</v>
      </c>
      <c r="L154" s="223"/>
      <c r="M154" s="211">
        <v>71.428571428571431</v>
      </c>
      <c r="N154" s="229">
        <v>90.909090909090907</v>
      </c>
      <c r="O154" s="164"/>
      <c r="P154" s="462">
        <f t="shared" si="2"/>
        <v>324.67532467532465</v>
      </c>
      <c r="Q154" s="241">
        <f>COUNTA(H154:O154)</f>
        <v>4</v>
      </c>
      <c r="R154" s="12"/>
      <c r="S154" s="12"/>
    </row>
    <row r="155" spans="1:19" ht="16.5" thickBot="1">
      <c r="A155" s="242" t="s">
        <v>135</v>
      </c>
      <c r="B155" s="94" t="s">
        <v>151</v>
      </c>
      <c r="C155" s="94" t="str" cm="1">
        <f t="array" ref="C155:D155">_xlfn.XLOOKUP(E155,Sheet1!A:A,Sheet1!E:F)</f>
        <v>R03</v>
      </c>
      <c r="D155" s="94" t="str">
        <v>D12</v>
      </c>
      <c r="E155" s="95">
        <v>215624</v>
      </c>
      <c r="F155" s="95" t="s">
        <v>172</v>
      </c>
      <c r="G155" s="199" t="s">
        <v>18</v>
      </c>
      <c r="H155" s="277"/>
      <c r="I155" s="209"/>
      <c r="J155" s="209">
        <v>97.402597402597408</v>
      </c>
      <c r="K155" s="213">
        <v>75.324675324675326</v>
      </c>
      <c r="L155" s="223"/>
      <c r="M155" s="211">
        <v>94.805194805194802</v>
      </c>
      <c r="N155" s="228">
        <v>75.324675324675326</v>
      </c>
      <c r="O155" s="164"/>
      <c r="P155" s="462">
        <f t="shared" si="2"/>
        <v>342.85714285714289</v>
      </c>
      <c r="Q155" s="241">
        <f>COUNTA(H155:O155)</f>
        <v>4</v>
      </c>
      <c r="R155" s="12"/>
      <c r="S155" s="12"/>
    </row>
    <row r="156" spans="1:19" ht="16.5" thickBot="1">
      <c r="A156" s="242" t="s">
        <v>135</v>
      </c>
      <c r="B156" s="94" t="s">
        <v>151</v>
      </c>
      <c r="C156" s="94" t="str" cm="1">
        <f t="array" ref="C156:D156">_xlfn.XLOOKUP(E156,Sheet1!A:A,Sheet1!E:F)</f>
        <v>R03</v>
      </c>
      <c r="D156" s="94" t="str">
        <v>D11</v>
      </c>
      <c r="E156" s="95">
        <v>212233</v>
      </c>
      <c r="F156" s="95" t="s">
        <v>165</v>
      </c>
      <c r="G156" s="199" t="s">
        <v>18</v>
      </c>
      <c r="H156" s="277"/>
      <c r="I156" s="209"/>
      <c r="J156" s="209">
        <v>75.324675324675326</v>
      </c>
      <c r="K156" s="214">
        <v>89.610389610389603</v>
      </c>
      <c r="L156" s="223"/>
      <c r="M156" s="211">
        <v>71.428571428571431</v>
      </c>
      <c r="N156" s="230">
        <v>76.623376623376629</v>
      </c>
      <c r="O156" s="164"/>
      <c r="P156" s="462">
        <f t="shared" si="2"/>
        <v>312.98701298701303</v>
      </c>
      <c r="Q156" s="241">
        <f>COUNTA(H156:O156)</f>
        <v>4</v>
      </c>
      <c r="R156" s="12"/>
      <c r="S156" s="12"/>
    </row>
    <row r="157" spans="1:19" ht="16.5" thickBot="1">
      <c r="A157" s="243" t="s">
        <v>135</v>
      </c>
      <c r="B157" s="117" t="s">
        <v>151</v>
      </c>
      <c r="C157" s="117" t="str" cm="1">
        <f t="array" ref="C157:D157">_xlfn.XLOOKUP(E157,Sheet1!A:A,Sheet1!E:F)</f>
        <v>R03</v>
      </c>
      <c r="D157" s="117" t="str">
        <v>D12</v>
      </c>
      <c r="E157" s="116">
        <v>214320</v>
      </c>
      <c r="F157" s="116" t="s">
        <v>170</v>
      </c>
      <c r="G157" s="202" t="s">
        <v>18</v>
      </c>
      <c r="H157" s="277"/>
      <c r="I157" s="209"/>
      <c r="J157" s="209">
        <v>101.29870129870129</v>
      </c>
      <c r="K157" s="214">
        <v>83.116883116883116</v>
      </c>
      <c r="L157" s="223"/>
      <c r="M157" s="211">
        <v>83.116883116883116</v>
      </c>
      <c r="N157" s="230">
        <v>76.623376623376629</v>
      </c>
      <c r="O157" s="164"/>
      <c r="P157" s="462">
        <f t="shared" si="2"/>
        <v>344.15584415584419</v>
      </c>
      <c r="Q157" s="241">
        <f>COUNTA(H157:O157)</f>
        <v>4</v>
      </c>
      <c r="R157" s="12"/>
      <c r="S157" s="12"/>
    </row>
    <row r="158" spans="1:19" ht="16.5" thickBot="1">
      <c r="A158" s="242" t="s">
        <v>135</v>
      </c>
      <c r="B158" s="94" t="s">
        <v>151</v>
      </c>
      <c r="C158" s="94" t="str" cm="1">
        <f t="array" ref="C158:D158">_xlfn.XLOOKUP(E158,Sheet1!A:A,Sheet1!E:F)</f>
        <v>R03</v>
      </c>
      <c r="D158" s="94" t="str">
        <v>D11</v>
      </c>
      <c r="E158" s="95">
        <v>210963</v>
      </c>
      <c r="F158" s="95" t="s">
        <v>164</v>
      </c>
      <c r="G158" s="199" t="s">
        <v>18</v>
      </c>
      <c r="H158" s="277"/>
      <c r="I158" s="209"/>
      <c r="J158" s="209">
        <v>88.3116883116883</v>
      </c>
      <c r="K158" s="214">
        <v>88.311688311688314</v>
      </c>
      <c r="L158" s="223"/>
      <c r="M158" s="211">
        <v>74.025974025974023</v>
      </c>
      <c r="N158" s="230">
        <v>79.220779220779221</v>
      </c>
      <c r="O158" s="164"/>
      <c r="P158" s="462">
        <f t="shared" si="2"/>
        <v>329.87012987012986</v>
      </c>
      <c r="Q158" s="241">
        <f>COUNTA(H158:O158)</f>
        <v>4</v>
      </c>
      <c r="R158" s="12"/>
      <c r="S158" s="12"/>
    </row>
    <row r="159" spans="1:19" ht="16.5" thickBot="1">
      <c r="A159" s="242" t="s">
        <v>135</v>
      </c>
      <c r="B159" s="94" t="s">
        <v>151</v>
      </c>
      <c r="C159" s="94" t="str" cm="1">
        <f t="array" ref="C159:D159">_xlfn.XLOOKUP(E159,Sheet1!A:A,Sheet1!E:F)</f>
        <v>R03</v>
      </c>
      <c r="D159" s="94" t="str">
        <v>D11</v>
      </c>
      <c r="E159" s="95">
        <v>212936</v>
      </c>
      <c r="F159" s="95" t="s">
        <v>166</v>
      </c>
      <c r="G159" s="199" t="s">
        <v>18</v>
      </c>
      <c r="H159" s="277"/>
      <c r="I159" s="209"/>
      <c r="J159" s="209">
        <v>77.922077922077918</v>
      </c>
      <c r="K159" s="214">
        <v>89.610389610389603</v>
      </c>
      <c r="L159" s="223"/>
      <c r="M159" s="211">
        <v>74.025974025974023</v>
      </c>
      <c r="N159" s="230">
        <v>80.519480519480524</v>
      </c>
      <c r="O159" s="164"/>
      <c r="P159" s="462">
        <f t="shared" si="2"/>
        <v>322.0779220779221</v>
      </c>
      <c r="Q159" s="241">
        <f>COUNTA(H159:O159)</f>
        <v>4</v>
      </c>
      <c r="R159" s="12"/>
      <c r="S159" s="12"/>
    </row>
    <row r="160" spans="1:19" ht="16.5" thickBot="1">
      <c r="A160" s="242" t="s">
        <v>135</v>
      </c>
      <c r="B160" s="94" t="s">
        <v>151</v>
      </c>
      <c r="C160" s="94" t="str" cm="1">
        <f t="array" ref="C160:D160">_xlfn.XLOOKUP(E160,Sheet1!A:A,Sheet1!E:F)</f>
        <v>R03</v>
      </c>
      <c r="D160" s="94" t="str">
        <v>D12</v>
      </c>
      <c r="E160" s="95">
        <v>210617</v>
      </c>
      <c r="F160" s="95" t="s">
        <v>175</v>
      </c>
      <c r="G160" s="199" t="s">
        <v>18</v>
      </c>
      <c r="H160" s="277"/>
      <c r="I160" s="209"/>
      <c r="J160" s="209">
        <v>97.402597402597408</v>
      </c>
      <c r="K160" s="214">
        <v>84.415584415584405</v>
      </c>
      <c r="L160" s="223"/>
      <c r="M160" s="211">
        <v>85.714285714285708</v>
      </c>
      <c r="N160" s="230">
        <v>75.324675324675326</v>
      </c>
      <c r="O160" s="164"/>
      <c r="P160" s="462">
        <f t="shared" si="2"/>
        <v>342.85714285714289</v>
      </c>
      <c r="Q160" s="241">
        <f>COUNTA(H160:O160)</f>
        <v>4</v>
      </c>
      <c r="R160" s="12"/>
      <c r="S160" s="12"/>
    </row>
    <row r="161" spans="1:19" ht="16.5" thickBot="1">
      <c r="A161" s="242" t="s">
        <v>135</v>
      </c>
      <c r="B161" s="94" t="s">
        <v>151</v>
      </c>
      <c r="C161" s="94" t="str" cm="1">
        <f t="array" ref="C161:D161">_xlfn.XLOOKUP(E161,Sheet1!A:A,Sheet1!E:F)</f>
        <v>R03</v>
      </c>
      <c r="D161" s="94" t="str">
        <v>D11</v>
      </c>
      <c r="E161" s="95">
        <v>210310</v>
      </c>
      <c r="F161" s="95" t="s">
        <v>163</v>
      </c>
      <c r="G161" s="199" t="s">
        <v>18</v>
      </c>
      <c r="H161" s="277"/>
      <c r="I161" s="209"/>
      <c r="J161" s="209">
        <v>76.623376623376629</v>
      </c>
      <c r="K161" s="212">
        <v>89.610389610389603</v>
      </c>
      <c r="L161" s="223"/>
      <c r="M161" s="211">
        <v>101.29870129870129</v>
      </c>
      <c r="N161" s="229">
        <v>84.415584415584405</v>
      </c>
      <c r="O161" s="164"/>
      <c r="P161" s="462">
        <f t="shared" si="2"/>
        <v>351.94805194805195</v>
      </c>
      <c r="Q161" s="241">
        <f>COUNTA(H161:O161)</f>
        <v>4</v>
      </c>
      <c r="R161" s="12"/>
      <c r="S161" s="12"/>
    </row>
    <row r="162" spans="1:19" ht="16.5" thickBot="1">
      <c r="A162" s="242" t="s">
        <v>135</v>
      </c>
      <c r="B162" s="94" t="s">
        <v>151</v>
      </c>
      <c r="C162" s="94" t="str" cm="1">
        <f t="array" ref="C162:D162">_xlfn.XLOOKUP(E162,Sheet1!A:A,Sheet1!E:F)</f>
        <v>R03</v>
      </c>
      <c r="D162" s="94" t="str">
        <v>D11</v>
      </c>
      <c r="E162" s="95">
        <v>211722</v>
      </c>
      <c r="F162" s="95" t="s">
        <v>155</v>
      </c>
      <c r="G162" s="199" t="s">
        <v>18</v>
      </c>
      <c r="H162" s="277"/>
      <c r="I162" s="209"/>
      <c r="J162" s="209">
        <v>85.714285714285708</v>
      </c>
      <c r="K162" s="213">
        <v>79.220779220779221</v>
      </c>
      <c r="L162" s="223"/>
      <c r="M162" s="211">
        <v>84.415584415584405</v>
      </c>
      <c r="N162" s="228">
        <v>88.311688311688314</v>
      </c>
      <c r="O162" s="164"/>
      <c r="P162" s="462">
        <f t="shared" si="2"/>
        <v>337.66233766233768</v>
      </c>
      <c r="Q162" s="241">
        <f>COUNTA(H162:O162)</f>
        <v>4</v>
      </c>
      <c r="R162" s="12"/>
      <c r="S162" s="12"/>
    </row>
    <row r="163" spans="1:19" ht="16.5" thickBot="1">
      <c r="A163" s="242" t="s">
        <v>135</v>
      </c>
      <c r="B163" s="94" t="s">
        <v>151</v>
      </c>
      <c r="C163" s="94" t="str" cm="1">
        <f t="array" ref="C163:D163">_xlfn.XLOOKUP(E163,Sheet1!A:A,Sheet1!E:F)</f>
        <v>R03</v>
      </c>
      <c r="D163" s="94" t="str">
        <v>D12</v>
      </c>
      <c r="E163" s="95">
        <v>213298</v>
      </c>
      <c r="F163" s="95" t="s">
        <v>173</v>
      </c>
      <c r="G163" s="199" t="s">
        <v>18</v>
      </c>
      <c r="H163" s="277"/>
      <c r="I163" s="209"/>
      <c r="J163" s="209">
        <v>88.3116883116883</v>
      </c>
      <c r="K163" s="212">
        <v>72.727272727272734</v>
      </c>
      <c r="L163" s="223"/>
      <c r="M163" s="211">
        <v>81.818181818181827</v>
      </c>
      <c r="N163" s="229">
        <v>79.220779220779221</v>
      </c>
      <c r="O163" s="164"/>
      <c r="P163" s="462">
        <f t="shared" si="2"/>
        <v>322.07792207792204</v>
      </c>
      <c r="Q163" s="241">
        <f>COUNTA(H163:O163)</f>
        <v>4</v>
      </c>
      <c r="R163" s="12"/>
      <c r="S163" s="12"/>
    </row>
    <row r="164" spans="1:19" ht="16.5" thickBot="1">
      <c r="A164" s="242" t="s">
        <v>135</v>
      </c>
      <c r="B164" s="162" t="s">
        <v>151</v>
      </c>
      <c r="C164" s="162" t="str" cm="1">
        <f t="array" ref="C164:D164">_xlfn.XLOOKUP(E164,Sheet1!A:A,Sheet1!E:F)</f>
        <v>R03</v>
      </c>
      <c r="D164" s="162" t="str">
        <v>D12</v>
      </c>
      <c r="E164" s="95">
        <v>213652</v>
      </c>
      <c r="F164" s="95" t="s">
        <v>174</v>
      </c>
      <c r="G164" s="200" t="s">
        <v>18</v>
      </c>
      <c r="H164" s="277"/>
      <c r="I164" s="209"/>
      <c r="J164" s="209">
        <v>98.701298701298711</v>
      </c>
      <c r="K164" s="212">
        <v>76.623376623376629</v>
      </c>
      <c r="L164" s="259"/>
      <c r="M164" s="211">
        <v>80.519480519480524</v>
      </c>
      <c r="N164" s="229">
        <v>76.623376623376629</v>
      </c>
      <c r="O164" s="163"/>
      <c r="P164" s="462">
        <f t="shared" si="2"/>
        <v>332.46753246753246</v>
      </c>
      <c r="Q164" s="241">
        <f>COUNTA(H164:O164)</f>
        <v>4</v>
      </c>
      <c r="R164" s="12"/>
      <c r="S164" s="12"/>
    </row>
    <row r="165" spans="1:19" ht="16.5" thickBot="1">
      <c r="A165" s="246" t="s">
        <v>135</v>
      </c>
      <c r="B165" s="103" t="s">
        <v>151</v>
      </c>
      <c r="C165" s="103" t="str" cm="1">
        <f t="array" ref="C165:D165">_xlfn.XLOOKUP(E165,Sheet1!A:A,Sheet1!E:F)</f>
        <v>R03</v>
      </c>
      <c r="D165" s="103" t="str">
        <v>D11</v>
      </c>
      <c r="E165" s="99">
        <v>214395</v>
      </c>
      <c r="F165" s="99" t="s">
        <v>168</v>
      </c>
      <c r="G165" s="201" t="s">
        <v>18</v>
      </c>
      <c r="H165" s="278"/>
      <c r="I165" s="250"/>
      <c r="J165" s="250">
        <v>67.532467532467535</v>
      </c>
      <c r="K165" s="267">
        <v>89.610389610389603</v>
      </c>
      <c r="L165" s="251"/>
      <c r="M165" s="233">
        <v>79.220779220779221</v>
      </c>
      <c r="N165" s="231">
        <v>83.116883116883116</v>
      </c>
      <c r="O165" s="105"/>
      <c r="P165" s="462">
        <f t="shared" si="2"/>
        <v>319.48051948051949</v>
      </c>
      <c r="Q165" s="254">
        <f>COUNTA(H165:O165)</f>
        <v>4</v>
      </c>
      <c r="R165" s="12"/>
      <c r="S165" s="12"/>
    </row>
    <row r="166" spans="1:19" ht="16.5" thickBot="1">
      <c r="A166" s="240" t="s">
        <v>135</v>
      </c>
      <c r="B166" s="94" t="s">
        <v>162</v>
      </c>
      <c r="C166" s="94" t="str" cm="1">
        <f t="array" ref="C166:D166">_xlfn.XLOOKUP(E166,Sheet1!A:A,Sheet1!E:F)</f>
        <v>R03</v>
      </c>
      <c r="D166" s="94" t="str">
        <v>D12</v>
      </c>
      <c r="E166" s="93">
        <v>213843</v>
      </c>
      <c r="F166" s="93" t="s">
        <v>181</v>
      </c>
      <c r="G166" s="199" t="s">
        <v>18</v>
      </c>
      <c r="H166" s="279"/>
      <c r="I166" s="255"/>
      <c r="J166" s="255">
        <v>81.818181818181827</v>
      </c>
      <c r="K166" s="213">
        <v>84.415584415584405</v>
      </c>
      <c r="L166" s="223"/>
      <c r="M166" s="234">
        <v>90.909090909090907</v>
      </c>
      <c r="N166" s="228">
        <v>77.922077922077932</v>
      </c>
      <c r="O166" s="164"/>
      <c r="P166" s="462">
        <f t="shared" si="2"/>
        <v>335.06493506493507</v>
      </c>
      <c r="Q166" s="256">
        <f>COUNTA(H166:O166)</f>
        <v>4</v>
      </c>
      <c r="R166" s="12"/>
      <c r="S166" s="12"/>
    </row>
    <row r="167" spans="1:19" ht="16.5" thickBot="1">
      <c r="A167" s="242" t="s">
        <v>135</v>
      </c>
      <c r="B167" s="94" t="s">
        <v>162</v>
      </c>
      <c r="C167" s="94" t="str" cm="1">
        <f t="array" ref="C167:D167">_xlfn.XLOOKUP(E167,Sheet1!A:A,Sheet1!E:F)</f>
        <v>R03</v>
      </c>
      <c r="D167" s="94" t="str">
        <v>D11</v>
      </c>
      <c r="E167" s="95">
        <v>212001</v>
      </c>
      <c r="F167" s="95" t="s">
        <v>185</v>
      </c>
      <c r="G167" s="199" t="s">
        <v>18</v>
      </c>
      <c r="H167" s="277"/>
      <c r="I167" s="209"/>
      <c r="J167" s="209">
        <v>88.3116883116883</v>
      </c>
      <c r="K167" s="212">
        <v>75.324675324675326</v>
      </c>
      <c r="L167" s="223"/>
      <c r="M167" s="211">
        <v>94.805194805194802</v>
      </c>
      <c r="N167" s="229">
        <v>72.727272727272734</v>
      </c>
      <c r="O167" s="164"/>
      <c r="P167" s="462">
        <f t="shared" si="2"/>
        <v>331.16883116883116</v>
      </c>
      <c r="Q167" s="241">
        <f>COUNTA(H167:O167)</f>
        <v>4</v>
      </c>
      <c r="R167" s="12"/>
      <c r="S167" s="12"/>
    </row>
    <row r="168" spans="1:19" ht="16.5" thickBot="1">
      <c r="A168" s="242" t="s">
        <v>135</v>
      </c>
      <c r="B168" s="162" t="s">
        <v>162</v>
      </c>
      <c r="C168" s="162" t="str" cm="1">
        <f t="array" ref="C168:D168">_xlfn.XLOOKUP(E168,Sheet1!A:A,Sheet1!E:F)</f>
        <v>R03</v>
      </c>
      <c r="D168" s="162" t="str">
        <v>D11</v>
      </c>
      <c r="E168" s="95">
        <v>211920</v>
      </c>
      <c r="F168" s="95" t="s">
        <v>189</v>
      </c>
      <c r="G168" s="200" t="s">
        <v>18</v>
      </c>
      <c r="H168" s="277"/>
      <c r="I168" s="209"/>
      <c r="J168" s="209">
        <v>76.623376623376629</v>
      </c>
      <c r="K168" s="213">
        <v>77.922077922077932</v>
      </c>
      <c r="L168" s="223"/>
      <c r="M168" s="211">
        <v>98.701298701298697</v>
      </c>
      <c r="N168" s="228">
        <v>94.805194805194802</v>
      </c>
      <c r="O168" s="164"/>
      <c r="P168" s="462">
        <f t="shared" si="2"/>
        <v>348.05194805194805</v>
      </c>
      <c r="Q168" s="241">
        <f>COUNTA(H168:O168)</f>
        <v>4</v>
      </c>
      <c r="R168" s="12"/>
      <c r="S168" s="12"/>
    </row>
    <row r="169" spans="1:19" ht="16.5" thickBot="1">
      <c r="A169" s="240" t="s">
        <v>135</v>
      </c>
      <c r="B169" s="94" t="s">
        <v>162</v>
      </c>
      <c r="C169" s="94" t="str" cm="1">
        <f t="array" ref="C169:D169">_xlfn.XLOOKUP(E169,Sheet1!A:A,Sheet1!E:F)</f>
        <v>R03</v>
      </c>
      <c r="D169" s="94" t="str">
        <v>D11</v>
      </c>
      <c r="E169" s="93">
        <v>211755</v>
      </c>
      <c r="F169" s="93" t="s">
        <v>190</v>
      </c>
      <c r="G169" s="199" t="s">
        <v>18</v>
      </c>
      <c r="H169" s="277"/>
      <c r="I169" s="209"/>
      <c r="J169" s="209">
        <v>97.402597402597408</v>
      </c>
      <c r="K169" s="212">
        <v>92.20779220779221</v>
      </c>
      <c r="L169" s="223"/>
      <c r="M169" s="211">
        <v>98.701298701298697</v>
      </c>
      <c r="N169" s="229">
        <v>81.818181818181827</v>
      </c>
      <c r="O169" s="164"/>
      <c r="P169" s="462">
        <f t="shared" si="2"/>
        <v>370.12987012987014</v>
      </c>
      <c r="Q169" s="241">
        <f>COUNTA(H169:O169)</f>
        <v>4</v>
      </c>
      <c r="R169" s="12"/>
      <c r="S169" s="12"/>
    </row>
    <row r="170" spans="1:19" ht="16.5" thickBot="1">
      <c r="A170" s="242" t="s">
        <v>135</v>
      </c>
      <c r="B170" s="94" t="s">
        <v>162</v>
      </c>
      <c r="C170" s="94" t="str" cm="1">
        <f t="array" ref="C170:D170">_xlfn.XLOOKUP(E170,Sheet1!A:A,Sheet1!E:F)</f>
        <v>R03</v>
      </c>
      <c r="D170" s="94" t="str">
        <v>D11</v>
      </c>
      <c r="E170" s="95">
        <v>213272</v>
      </c>
      <c r="F170" s="95" t="s">
        <v>188</v>
      </c>
      <c r="G170" s="199" t="s">
        <v>18</v>
      </c>
      <c r="H170" s="277"/>
      <c r="I170" s="209"/>
      <c r="J170" s="209">
        <v>80.51948051948051</v>
      </c>
      <c r="K170" s="212">
        <v>94.805194805194802</v>
      </c>
      <c r="L170" s="223"/>
      <c r="M170" s="211">
        <v>87.012987012987011</v>
      </c>
      <c r="N170" s="229">
        <v>74.025974025974023</v>
      </c>
      <c r="O170" s="164"/>
      <c r="P170" s="462">
        <f t="shared" si="2"/>
        <v>336.36363636363637</v>
      </c>
      <c r="Q170" s="241">
        <f>COUNTA(H170:O170)</f>
        <v>4</v>
      </c>
      <c r="R170" s="12"/>
      <c r="S170" s="12"/>
    </row>
    <row r="171" spans="1:19" ht="16.5" thickBot="1">
      <c r="A171" s="242" t="s">
        <v>135</v>
      </c>
      <c r="B171" s="94" t="s">
        <v>162</v>
      </c>
      <c r="C171" s="94" t="str" cm="1">
        <f t="array" ref="C171:D171">_xlfn.XLOOKUP(E171,Sheet1!A:A,Sheet1!E:F)</f>
        <v>R03</v>
      </c>
      <c r="D171" s="94" t="str">
        <v>D12</v>
      </c>
      <c r="E171" s="95">
        <v>214593</v>
      </c>
      <c r="F171" s="95" t="s">
        <v>184</v>
      </c>
      <c r="G171" s="199" t="s">
        <v>18</v>
      </c>
      <c r="H171" s="277"/>
      <c r="I171" s="209"/>
      <c r="J171" s="209">
        <v>83.116883116883116</v>
      </c>
      <c r="K171" s="212">
        <v>75.324675324675326</v>
      </c>
      <c r="L171" s="223"/>
      <c r="M171" s="211">
        <v>92.20779220779221</v>
      </c>
      <c r="N171" s="229">
        <v>89.610389610389603</v>
      </c>
      <c r="O171" s="164"/>
      <c r="P171" s="462">
        <f t="shared" si="2"/>
        <v>340.25974025974028</v>
      </c>
      <c r="Q171" s="241">
        <f>COUNTA(H171:O171)</f>
        <v>4</v>
      </c>
      <c r="R171" s="12"/>
      <c r="S171" s="12"/>
    </row>
    <row r="172" spans="1:19" ht="16.5" thickBot="1">
      <c r="A172" s="242" t="s">
        <v>135</v>
      </c>
      <c r="B172" s="94" t="s">
        <v>162</v>
      </c>
      <c r="C172" s="94" t="str" cm="1">
        <f t="array" ref="C172:D172">_xlfn.XLOOKUP(E172,Sheet1!A:A,Sheet1!E:F)</f>
        <v>R03</v>
      </c>
      <c r="D172" s="94" t="str">
        <v>D12</v>
      </c>
      <c r="E172" s="95">
        <v>213827</v>
      </c>
      <c r="F172" s="95" t="s">
        <v>171</v>
      </c>
      <c r="G172" s="199" t="s">
        <v>18</v>
      </c>
      <c r="H172" s="277"/>
      <c r="I172" s="209"/>
      <c r="J172" s="209">
        <v>97.402597402597408</v>
      </c>
      <c r="K172" s="212">
        <v>85.714285714285708</v>
      </c>
      <c r="L172" s="223"/>
      <c r="M172" s="211">
        <v>88.311688311688314</v>
      </c>
      <c r="N172" s="229">
        <v>90.909090909090907</v>
      </c>
      <c r="O172" s="164"/>
      <c r="P172" s="462">
        <f t="shared" si="2"/>
        <v>362.33766233766232</v>
      </c>
      <c r="Q172" s="241">
        <f>COUNTA(H172:O172)</f>
        <v>4</v>
      </c>
      <c r="R172" s="12"/>
      <c r="S172" s="12"/>
    </row>
    <row r="173" spans="1:19" ht="16.5" thickBot="1">
      <c r="A173" s="242" t="s">
        <v>135</v>
      </c>
      <c r="B173" s="94" t="s">
        <v>162</v>
      </c>
      <c r="C173" s="94" t="str" cm="1">
        <f t="array" ref="C173:D173">_xlfn.XLOOKUP(E173,Sheet1!A:A,Sheet1!E:F)</f>
        <v>R03</v>
      </c>
      <c r="D173" s="94" t="str">
        <v>D11</v>
      </c>
      <c r="E173" s="95">
        <v>211532</v>
      </c>
      <c r="F173" s="95" t="s">
        <v>187</v>
      </c>
      <c r="G173" s="199" t="s">
        <v>18</v>
      </c>
      <c r="H173" s="277"/>
      <c r="I173" s="209"/>
      <c r="J173" s="209">
        <v>77.922077922077918</v>
      </c>
      <c r="K173" s="213">
        <v>66.233766233766232</v>
      </c>
      <c r="L173" s="223"/>
      <c r="M173" s="211">
        <v>81.818181818181827</v>
      </c>
      <c r="N173" s="228">
        <v>81.818181818181827</v>
      </c>
      <c r="O173" s="164"/>
      <c r="P173" s="462">
        <f t="shared" si="2"/>
        <v>307.79220779220776</v>
      </c>
      <c r="Q173" s="241">
        <f>COUNTA(H173:O173)</f>
        <v>4</v>
      </c>
      <c r="R173" s="12"/>
      <c r="S173" s="12"/>
    </row>
    <row r="174" spans="1:19" ht="16.5" thickBot="1">
      <c r="A174" s="242" t="s">
        <v>135</v>
      </c>
      <c r="B174" s="94" t="s">
        <v>162</v>
      </c>
      <c r="C174" s="94" t="str" cm="1">
        <f t="array" ref="C174:D174">_xlfn.XLOOKUP(E174,Sheet1!A:A,Sheet1!E:F)</f>
        <v>R03</v>
      </c>
      <c r="D174" s="94" t="str">
        <v>D12</v>
      </c>
      <c r="E174" s="95">
        <v>213413</v>
      </c>
      <c r="F174" s="95" t="s">
        <v>180</v>
      </c>
      <c r="G174" s="199" t="s">
        <v>18</v>
      </c>
      <c r="H174" s="277"/>
      <c r="I174" s="209"/>
      <c r="J174" s="209">
        <v>96.103896103896091</v>
      </c>
      <c r="K174" s="214">
        <v>88.311688311688314</v>
      </c>
      <c r="L174" s="223"/>
      <c r="M174" s="211">
        <v>83.116883116883116</v>
      </c>
      <c r="N174" s="230">
        <v>79.220779220779221</v>
      </c>
      <c r="O174" s="164"/>
      <c r="P174" s="462">
        <f t="shared" si="2"/>
        <v>346.75324675324674</v>
      </c>
      <c r="Q174" s="241">
        <f>COUNTA(H174:O174)</f>
        <v>4</v>
      </c>
      <c r="R174" s="12"/>
      <c r="S174" s="12"/>
    </row>
    <row r="175" spans="1:19" ht="16.5" thickBot="1">
      <c r="A175" s="242" t="s">
        <v>135</v>
      </c>
      <c r="B175" s="94" t="s">
        <v>162</v>
      </c>
      <c r="C175" s="94" t="str" cm="1">
        <f t="array" ref="C175:D175">_xlfn.XLOOKUP(E175,Sheet1!A:A,Sheet1!E:F)</f>
        <v>R03</v>
      </c>
      <c r="D175" s="94" t="str">
        <v>D12</v>
      </c>
      <c r="E175" s="95">
        <v>212951</v>
      </c>
      <c r="F175" s="95" t="s">
        <v>178</v>
      </c>
      <c r="G175" s="199" t="s">
        <v>18</v>
      </c>
      <c r="H175" s="277"/>
      <c r="I175" s="209"/>
      <c r="J175" s="209">
        <v>87.012987012987011</v>
      </c>
      <c r="K175" s="214">
        <v>81.818181818181827</v>
      </c>
      <c r="L175" s="223"/>
      <c r="M175" s="211">
        <v>90.909090909090907</v>
      </c>
      <c r="N175" s="230">
        <v>92.20779220779221</v>
      </c>
      <c r="O175" s="164"/>
      <c r="P175" s="462">
        <f t="shared" si="2"/>
        <v>351.9480519480519</v>
      </c>
      <c r="Q175" s="241">
        <f>COUNTA(H175:O175)</f>
        <v>4</v>
      </c>
      <c r="R175" s="12"/>
      <c r="S175" s="12"/>
    </row>
    <row r="176" spans="1:19" ht="16.5" thickBot="1">
      <c r="A176" s="242" t="s">
        <v>135</v>
      </c>
      <c r="B176" s="94" t="s">
        <v>162</v>
      </c>
      <c r="C176" s="94" t="str" cm="1">
        <f t="array" ref="C176:D176">_xlfn.XLOOKUP(E176,Sheet1!A:A,Sheet1!E:F)</f>
        <v>R03</v>
      </c>
      <c r="D176" s="94" t="str">
        <v>D11</v>
      </c>
      <c r="E176" s="95">
        <v>215665</v>
      </c>
      <c r="F176" s="95" t="s">
        <v>304</v>
      </c>
      <c r="G176" s="199" t="s">
        <v>18</v>
      </c>
      <c r="H176" s="277"/>
      <c r="I176" s="209"/>
      <c r="J176" s="209">
        <v>90.909090909090907</v>
      </c>
      <c r="K176" s="212">
        <v>77.922077922077932</v>
      </c>
      <c r="L176" s="223"/>
      <c r="M176" s="211">
        <v>63.636363636363633</v>
      </c>
      <c r="N176" s="229">
        <v>80.519480519480524</v>
      </c>
      <c r="O176" s="164"/>
      <c r="P176" s="462">
        <f t="shared" si="2"/>
        <v>312.98701298701297</v>
      </c>
      <c r="Q176" s="241">
        <f>COUNTA(H176:O176)</f>
        <v>4</v>
      </c>
      <c r="R176" s="12"/>
      <c r="S176" s="12"/>
    </row>
    <row r="177" spans="1:19" ht="16.5" thickBot="1">
      <c r="A177" s="242" t="s">
        <v>135</v>
      </c>
      <c r="B177" s="94" t="s">
        <v>162</v>
      </c>
      <c r="C177" s="94" t="str" cm="1">
        <f t="array" ref="C177:D177">_xlfn.XLOOKUP(E177,Sheet1!A:A,Sheet1!E:F)</f>
        <v>R03</v>
      </c>
      <c r="D177" s="94" t="str">
        <v>D11</v>
      </c>
      <c r="E177" s="95">
        <v>213264</v>
      </c>
      <c r="F177" s="95" t="s">
        <v>186</v>
      </c>
      <c r="G177" s="199" t="s">
        <v>18</v>
      </c>
      <c r="H177" s="277"/>
      <c r="I177" s="209"/>
      <c r="J177" s="209">
        <v>90.909090909090907</v>
      </c>
      <c r="K177" s="213">
        <v>79.220779220779221</v>
      </c>
      <c r="L177" s="223"/>
      <c r="M177" s="211">
        <v>88.311688311688314</v>
      </c>
      <c r="N177" s="228">
        <v>76.623376623376629</v>
      </c>
      <c r="O177" s="164"/>
      <c r="P177" s="462">
        <f t="shared" si="2"/>
        <v>335.06493506493507</v>
      </c>
      <c r="Q177" s="241">
        <f>COUNTA(H177:O177)</f>
        <v>4</v>
      </c>
      <c r="R177" s="12"/>
      <c r="S177" s="12"/>
    </row>
    <row r="178" spans="1:19" ht="16.5" thickBot="1">
      <c r="A178" s="242" t="s">
        <v>135</v>
      </c>
      <c r="B178" s="162" t="s">
        <v>162</v>
      </c>
      <c r="C178" s="162" t="str" cm="1">
        <f t="array" ref="C178:D178">_xlfn.XLOOKUP(E178,Sheet1!A:A,Sheet1!E:F)</f>
        <v>R03</v>
      </c>
      <c r="D178" s="162" t="str">
        <v>D12</v>
      </c>
      <c r="E178" s="95">
        <v>210104</v>
      </c>
      <c r="F178" s="95" t="s">
        <v>177</v>
      </c>
      <c r="G178" s="200" t="s">
        <v>18</v>
      </c>
      <c r="H178" s="277"/>
      <c r="I178" s="209"/>
      <c r="J178" s="209">
        <v>81.818181818181827</v>
      </c>
      <c r="K178" s="214">
        <v>79.220779220779221</v>
      </c>
      <c r="L178" s="259"/>
      <c r="M178" s="211">
        <v>90.909090909090907</v>
      </c>
      <c r="N178" s="230">
        <v>77.922077922077932</v>
      </c>
      <c r="O178" s="163"/>
      <c r="P178" s="462">
        <f t="shared" si="2"/>
        <v>329.87012987012986</v>
      </c>
      <c r="Q178" s="241">
        <f>COUNTA(H178:O178)</f>
        <v>4</v>
      </c>
      <c r="R178" s="12"/>
      <c r="S178" s="12"/>
    </row>
    <row r="179" spans="1:19" ht="16.5" thickBot="1">
      <c r="A179" s="242" t="s">
        <v>135</v>
      </c>
      <c r="B179" s="94" t="s">
        <v>162</v>
      </c>
      <c r="C179" s="94" t="str" cm="1">
        <f t="array" ref="C179:D179">_xlfn.XLOOKUP(E179,Sheet1!A:A,Sheet1!E:F)</f>
        <v>R03</v>
      </c>
      <c r="D179" s="94" t="str">
        <v>D12</v>
      </c>
      <c r="E179" s="95">
        <v>213991</v>
      </c>
      <c r="F179" s="95" t="s">
        <v>182</v>
      </c>
      <c r="G179" s="199" t="s">
        <v>18</v>
      </c>
      <c r="H179" s="277"/>
      <c r="I179" s="209"/>
      <c r="J179" s="209">
        <v>98.701298701298711</v>
      </c>
      <c r="K179" s="212">
        <v>85.714285714285708</v>
      </c>
      <c r="L179" s="223"/>
      <c r="M179" s="211">
        <v>90.909090909090907</v>
      </c>
      <c r="N179" s="229">
        <v>85.714285714285708</v>
      </c>
      <c r="O179" s="164"/>
      <c r="P179" s="462">
        <f t="shared" si="2"/>
        <v>361.03896103896108</v>
      </c>
      <c r="Q179" s="241">
        <f>COUNTA(H179:O179)</f>
        <v>4</v>
      </c>
      <c r="R179" s="12"/>
      <c r="S179" s="12"/>
    </row>
    <row r="180" spans="1:19" ht="16.5" thickBot="1">
      <c r="A180" s="242" t="s">
        <v>135</v>
      </c>
      <c r="B180" s="94" t="s">
        <v>162</v>
      </c>
      <c r="C180" s="94" t="str" cm="1">
        <f t="array" ref="C180:D180">_xlfn.XLOOKUP(E180,Sheet1!A:A,Sheet1!E:F)</f>
        <v>R01</v>
      </c>
      <c r="D180" s="94" t="str">
        <v>D01</v>
      </c>
      <c r="E180" s="95">
        <v>213397</v>
      </c>
      <c r="F180" s="95" t="s">
        <v>179</v>
      </c>
      <c r="G180" s="199" t="s">
        <v>18</v>
      </c>
      <c r="H180" s="277">
        <v>83.116883116883116</v>
      </c>
      <c r="I180" s="209"/>
      <c r="J180" s="209">
        <v>84.415584415584419</v>
      </c>
      <c r="K180" s="213"/>
      <c r="L180" s="223">
        <v>77.922077922077932</v>
      </c>
      <c r="M180" s="211">
        <v>90.909090909090907</v>
      </c>
      <c r="N180" s="228"/>
      <c r="O180" s="164">
        <v>84.415584415584405</v>
      </c>
      <c r="P180" s="462">
        <f t="shared" si="2"/>
        <v>420.77922077922079</v>
      </c>
      <c r="Q180" s="241">
        <f>COUNTA(H180:O180)</f>
        <v>5</v>
      </c>
      <c r="R180" s="12"/>
      <c r="S180" s="12"/>
    </row>
    <row r="181" spans="1:19" ht="16.5" thickBot="1">
      <c r="A181" s="246" t="s">
        <v>135</v>
      </c>
      <c r="B181" s="103" t="s">
        <v>162</v>
      </c>
      <c r="C181" s="103" t="str" cm="1">
        <f t="array" ref="C181:D181">_xlfn.XLOOKUP(E181,Sheet1!A:A,Sheet1!E:F)</f>
        <v>R01</v>
      </c>
      <c r="D181" s="103" t="str">
        <v>D01</v>
      </c>
      <c r="E181" s="99">
        <v>215467</v>
      </c>
      <c r="F181" s="99" t="s">
        <v>183</v>
      </c>
      <c r="G181" s="201" t="s">
        <v>18</v>
      </c>
      <c r="H181" s="278"/>
      <c r="I181" s="250"/>
      <c r="J181" s="250">
        <v>79.220779220779221</v>
      </c>
      <c r="K181" s="218">
        <v>88.311688311688314</v>
      </c>
      <c r="L181" s="251"/>
      <c r="M181" s="233">
        <v>83.116883116883116</v>
      </c>
      <c r="N181" s="231">
        <v>87.012987012987011</v>
      </c>
      <c r="O181" s="105"/>
      <c r="P181" s="462">
        <f t="shared" si="2"/>
        <v>337.66233766233768</v>
      </c>
      <c r="Q181" s="254">
        <f>COUNTA(H181:O181)</f>
        <v>4</v>
      </c>
      <c r="R181" s="12"/>
      <c r="S181" s="12"/>
    </row>
    <row r="182" spans="1:19" ht="16.5" thickBot="1">
      <c r="A182" s="240" t="s">
        <v>135</v>
      </c>
      <c r="B182" s="94" t="s">
        <v>176</v>
      </c>
      <c r="C182" s="94" t="str" cm="1">
        <f t="array" ref="C182:D182">_xlfn.XLOOKUP(E182,Sheet1!A:A,Sheet1!E:F)</f>
        <v>R03</v>
      </c>
      <c r="D182" s="94" t="str">
        <v>D13</v>
      </c>
      <c r="E182" s="93">
        <v>211839</v>
      </c>
      <c r="F182" s="93" t="s">
        <v>193</v>
      </c>
      <c r="G182" s="199" t="s">
        <v>18</v>
      </c>
      <c r="H182" s="279"/>
      <c r="I182" s="255"/>
      <c r="J182" s="255">
        <v>94.805194805194802</v>
      </c>
      <c r="K182" s="213">
        <v>70.129870129870127</v>
      </c>
      <c r="L182" s="223"/>
      <c r="M182" s="234">
        <v>84.415584415584405</v>
      </c>
      <c r="N182" s="228">
        <v>81.818181818181827</v>
      </c>
      <c r="O182" s="164"/>
      <c r="P182" s="462">
        <f t="shared" si="2"/>
        <v>331.16883116883116</v>
      </c>
      <c r="Q182" s="256">
        <f>COUNTA(H182:O182)</f>
        <v>4</v>
      </c>
      <c r="R182" s="12"/>
      <c r="S182" s="12"/>
    </row>
    <row r="183" spans="1:19" ht="16.5" thickBot="1">
      <c r="A183" s="242" t="s">
        <v>135</v>
      </c>
      <c r="B183" s="162" t="s">
        <v>176</v>
      </c>
      <c r="C183" s="162" t="str" cm="1">
        <f t="array" ref="C183:D183">_xlfn.XLOOKUP(E183,Sheet1!A:A,Sheet1!E:F)</f>
        <v>R03</v>
      </c>
      <c r="D183" s="162" t="str">
        <v>D13</v>
      </c>
      <c r="E183" s="95">
        <v>212134</v>
      </c>
      <c r="F183" s="95" t="s">
        <v>194</v>
      </c>
      <c r="G183" s="200" t="s">
        <v>18</v>
      </c>
      <c r="H183" s="277"/>
      <c r="I183" s="209"/>
      <c r="J183" s="209">
        <v>88.3116883116883</v>
      </c>
      <c r="K183" s="214">
        <v>84.415584415584405</v>
      </c>
      <c r="L183" s="223"/>
      <c r="M183" s="211">
        <v>96.103896103896105</v>
      </c>
      <c r="N183" s="230">
        <v>87.012987012987011</v>
      </c>
      <c r="O183" s="164"/>
      <c r="P183" s="462">
        <f t="shared" si="2"/>
        <v>355.84415584415581</v>
      </c>
      <c r="Q183" s="241">
        <f>COUNTA(H183:O183)</f>
        <v>4</v>
      </c>
      <c r="R183" s="12"/>
      <c r="S183" s="12"/>
    </row>
    <row r="184" spans="1:19" ht="16.5" thickBot="1">
      <c r="A184" s="240" t="s">
        <v>135</v>
      </c>
      <c r="B184" s="94" t="s">
        <v>176</v>
      </c>
      <c r="C184" s="94" t="str" cm="1">
        <f t="array" ref="C184:D184">_xlfn.XLOOKUP(E184,Sheet1!A:A,Sheet1!E:F)</f>
        <v>R03</v>
      </c>
      <c r="D184" s="94" t="str">
        <v>D13</v>
      </c>
      <c r="E184" s="93">
        <v>212852</v>
      </c>
      <c r="F184" s="93" t="s">
        <v>196</v>
      </c>
      <c r="G184" s="199" t="s">
        <v>18</v>
      </c>
      <c r="H184" s="277"/>
      <c r="I184" s="209"/>
      <c r="J184" s="209">
        <v>83.116883116883116</v>
      </c>
      <c r="K184" s="214">
        <v>72.727272727272734</v>
      </c>
      <c r="L184" s="223"/>
      <c r="M184" s="211">
        <v>77.922077922077932</v>
      </c>
      <c r="N184" s="230">
        <v>84.415584415584405</v>
      </c>
      <c r="O184" s="164"/>
      <c r="P184" s="462">
        <f t="shared" si="2"/>
        <v>318.18181818181819</v>
      </c>
      <c r="Q184" s="241">
        <f>COUNTA(H184:O184)</f>
        <v>4</v>
      </c>
      <c r="R184" s="12"/>
      <c r="S184" s="12"/>
    </row>
    <row r="185" spans="1:19" ht="16.5" thickBot="1">
      <c r="A185" s="242" t="s">
        <v>135</v>
      </c>
      <c r="B185" s="94" t="s">
        <v>176</v>
      </c>
      <c r="C185" s="94" t="str" cm="1">
        <f t="array" ref="C185:D185">_xlfn.XLOOKUP(E185,Sheet1!A:A,Sheet1!E:F)</f>
        <v>R03</v>
      </c>
      <c r="D185" s="94" t="str">
        <v>D13</v>
      </c>
      <c r="E185" s="95">
        <v>212142</v>
      </c>
      <c r="F185" s="95" t="s">
        <v>195</v>
      </c>
      <c r="G185" s="199" t="s">
        <v>18</v>
      </c>
      <c r="H185" s="277"/>
      <c r="I185" s="209"/>
      <c r="J185" s="209">
        <v>89.610389610389618</v>
      </c>
      <c r="K185" s="212">
        <v>79.220779220779221</v>
      </c>
      <c r="L185" s="223"/>
      <c r="M185" s="211">
        <v>79.220779220779221</v>
      </c>
      <c r="N185" s="229">
        <v>90.909090909090907</v>
      </c>
      <c r="O185" s="164"/>
      <c r="P185" s="462">
        <f t="shared" si="2"/>
        <v>338.96103896103898</v>
      </c>
      <c r="Q185" s="241">
        <f>COUNTA(H185:O185)</f>
        <v>4</v>
      </c>
      <c r="R185" s="12"/>
      <c r="S185" s="12"/>
    </row>
    <row r="186" spans="1:19" ht="16.5" thickBot="1">
      <c r="A186" s="242" t="s">
        <v>135</v>
      </c>
      <c r="B186" s="94" t="s">
        <v>176</v>
      </c>
      <c r="C186" s="94" t="str" cm="1">
        <f t="array" ref="C186:D186">_xlfn.XLOOKUP(E186,Sheet1!A:A,Sheet1!E:F)</f>
        <v>R03</v>
      </c>
      <c r="D186" s="94" t="str">
        <v>D13</v>
      </c>
      <c r="E186" s="95">
        <v>213108</v>
      </c>
      <c r="F186" s="95" t="s">
        <v>197</v>
      </c>
      <c r="G186" s="199" t="s">
        <v>18</v>
      </c>
      <c r="H186" s="277"/>
      <c r="I186" s="209"/>
      <c r="J186" s="209">
        <v>94.805194805194802</v>
      </c>
      <c r="K186" s="212">
        <v>81.818181818181827</v>
      </c>
      <c r="L186" s="223"/>
      <c r="M186" s="211">
        <v>85.714285714285708</v>
      </c>
      <c r="N186" s="229">
        <v>87.012987012987011</v>
      </c>
      <c r="O186" s="164"/>
      <c r="P186" s="462">
        <f t="shared" si="2"/>
        <v>349.35064935064935</v>
      </c>
      <c r="Q186" s="241">
        <f>COUNTA(H186:O186)</f>
        <v>4</v>
      </c>
      <c r="R186" s="12"/>
      <c r="S186" s="12"/>
    </row>
    <row r="187" spans="1:19" ht="16.5" thickBot="1">
      <c r="A187" s="242" t="s">
        <v>135</v>
      </c>
      <c r="B187" s="94" t="s">
        <v>176</v>
      </c>
      <c r="C187" s="94" t="str" cm="1">
        <f t="array" ref="C187:D187">_xlfn.XLOOKUP(E187,Sheet1!A:A,Sheet1!E:F)</f>
        <v>R03</v>
      </c>
      <c r="D187" s="94" t="str">
        <v>D13</v>
      </c>
      <c r="E187" s="95">
        <v>213587</v>
      </c>
      <c r="F187" s="95" t="s">
        <v>199</v>
      </c>
      <c r="G187" s="199" t="s">
        <v>18</v>
      </c>
      <c r="H187" s="277"/>
      <c r="I187" s="209"/>
      <c r="J187" s="209">
        <v>93.506493506493499</v>
      </c>
      <c r="K187" s="212">
        <v>93.506493506493499</v>
      </c>
      <c r="L187" s="223"/>
      <c r="M187" s="211">
        <v>92.20779220779221</v>
      </c>
      <c r="N187" s="229">
        <v>88.311688311688314</v>
      </c>
      <c r="O187" s="164"/>
      <c r="P187" s="462">
        <f t="shared" si="2"/>
        <v>367.53246753246754</v>
      </c>
      <c r="Q187" s="241">
        <f>COUNTA(H187:O187)</f>
        <v>4</v>
      </c>
      <c r="R187" s="12"/>
      <c r="S187" s="12"/>
    </row>
    <row r="188" spans="1:19" ht="16.5" thickBot="1">
      <c r="A188" s="242" t="s">
        <v>135</v>
      </c>
      <c r="B188" s="94" t="s">
        <v>176</v>
      </c>
      <c r="C188" s="94" t="str" cm="1">
        <f t="array" ref="C188:D188">_xlfn.XLOOKUP(E188,Sheet1!A:A,Sheet1!E:F)</f>
        <v>R03</v>
      </c>
      <c r="D188" s="94" t="str">
        <v>D13</v>
      </c>
      <c r="E188" s="95">
        <v>214742</v>
      </c>
      <c r="F188" s="95" t="s">
        <v>201</v>
      </c>
      <c r="G188" s="199" t="s">
        <v>18</v>
      </c>
      <c r="H188" s="277">
        <v>71.428571428571431</v>
      </c>
      <c r="I188" s="209"/>
      <c r="J188" s="209">
        <v>79.220779220779221</v>
      </c>
      <c r="K188" s="213"/>
      <c r="L188" s="223">
        <v>77.922077922077932</v>
      </c>
      <c r="M188" s="211">
        <v>88.311688311688314</v>
      </c>
      <c r="N188" s="228"/>
      <c r="O188" s="164">
        <v>75.324675324675326</v>
      </c>
      <c r="P188" s="462">
        <f t="shared" si="2"/>
        <v>392.20779220779218</v>
      </c>
      <c r="Q188" s="241">
        <f>COUNTA(H188:O188)</f>
        <v>5</v>
      </c>
      <c r="R188" s="12"/>
      <c r="S188" s="12"/>
    </row>
    <row r="189" spans="1:19" ht="16.5" thickBot="1">
      <c r="A189" s="242" t="s">
        <v>135</v>
      </c>
      <c r="B189" s="94" t="s">
        <v>176</v>
      </c>
      <c r="C189" s="94" t="str" cm="1">
        <f t="array" ref="C189:D189">_xlfn.XLOOKUP(E189,Sheet1!A:A,Sheet1!E:F)</f>
        <v>R03</v>
      </c>
      <c r="D189" s="94" t="str">
        <v>D13</v>
      </c>
      <c r="E189" s="95">
        <v>215731</v>
      </c>
      <c r="F189" s="95" t="s">
        <v>291</v>
      </c>
      <c r="G189" s="199" t="s">
        <v>18</v>
      </c>
      <c r="H189" s="277"/>
      <c r="I189" s="209"/>
      <c r="J189" s="209">
        <v>84.4</v>
      </c>
      <c r="K189" s="212">
        <v>92.2</v>
      </c>
      <c r="L189" s="223"/>
      <c r="M189" s="211">
        <v>88.3</v>
      </c>
      <c r="N189" s="229">
        <v>87.012987012987011</v>
      </c>
      <c r="O189" s="164"/>
      <c r="P189" s="462">
        <f t="shared" si="2"/>
        <v>351.91298701298706</v>
      </c>
      <c r="Q189" s="241">
        <f>COUNTA(H189:O189)</f>
        <v>4</v>
      </c>
      <c r="R189" s="12"/>
      <c r="S189" s="12"/>
    </row>
    <row r="190" spans="1:19" ht="16.5" thickBot="1">
      <c r="A190" s="242" t="s">
        <v>135</v>
      </c>
      <c r="B190" s="94" t="s">
        <v>176</v>
      </c>
      <c r="C190" s="94" t="str" cm="1">
        <f t="array" ref="C190:D190">_xlfn.XLOOKUP(E190,Sheet1!A:A,Sheet1!E:F)</f>
        <v>R03</v>
      </c>
      <c r="D190" s="94" t="str">
        <v>D13</v>
      </c>
      <c r="E190" s="95">
        <v>215715</v>
      </c>
      <c r="F190" s="95" t="s">
        <v>290</v>
      </c>
      <c r="G190" s="199" t="s">
        <v>18</v>
      </c>
      <c r="H190" s="277"/>
      <c r="I190" s="209"/>
      <c r="J190" s="209">
        <v>97.402597402597408</v>
      </c>
      <c r="K190" s="213">
        <v>89.610389610389603</v>
      </c>
      <c r="L190" s="223"/>
      <c r="M190" s="211">
        <v>93.506493506493499</v>
      </c>
      <c r="N190" s="228">
        <v>80.519480519480524</v>
      </c>
      <c r="O190" s="164"/>
      <c r="P190" s="462">
        <f t="shared" si="2"/>
        <v>361.03896103896102</v>
      </c>
      <c r="Q190" s="241">
        <f>COUNTA(H190:O190)</f>
        <v>4</v>
      </c>
      <c r="R190" s="12"/>
      <c r="S190" s="12"/>
    </row>
    <row r="191" spans="1:19" ht="16.5" thickBot="1">
      <c r="A191" s="242" t="s">
        <v>135</v>
      </c>
      <c r="B191" s="94" t="s">
        <v>176</v>
      </c>
      <c r="C191" s="94" t="str" cm="1">
        <f t="array" ref="C191:D191">_xlfn.XLOOKUP(E191,Sheet1!A:A,Sheet1!E:F)</f>
        <v>R03</v>
      </c>
      <c r="D191" s="94" t="str">
        <v>D13</v>
      </c>
      <c r="E191" s="95">
        <v>210435</v>
      </c>
      <c r="F191" s="95" t="s">
        <v>192</v>
      </c>
      <c r="G191" s="199" t="s">
        <v>18</v>
      </c>
      <c r="H191" s="277"/>
      <c r="I191" s="209"/>
      <c r="J191" s="209">
        <v>80.51948051948051</v>
      </c>
      <c r="K191" s="214">
        <v>79.220779220779221</v>
      </c>
      <c r="L191" s="223"/>
      <c r="M191" s="211">
        <v>94.805194805194802</v>
      </c>
      <c r="N191" s="230">
        <v>88.311688311688314</v>
      </c>
      <c r="O191" s="164"/>
      <c r="P191" s="462">
        <f t="shared" si="2"/>
        <v>342.85714285714283</v>
      </c>
      <c r="Q191" s="241">
        <f>COUNTA(H191:O191)</f>
        <v>4</v>
      </c>
      <c r="R191" s="12"/>
      <c r="S191" s="12"/>
    </row>
    <row r="192" spans="1:19" ht="16.5" thickBot="1">
      <c r="A192" s="242" t="s">
        <v>135</v>
      </c>
      <c r="B192" s="94" t="s">
        <v>176</v>
      </c>
      <c r="C192" s="94" t="str" cm="1">
        <f t="array" ref="C192:D192">_xlfn.XLOOKUP(E192,Sheet1!A:A,Sheet1!E:F)</f>
        <v>R03</v>
      </c>
      <c r="D192" s="94" t="str">
        <v>D13</v>
      </c>
      <c r="E192" s="95">
        <v>213553</v>
      </c>
      <c r="F192" s="95" t="s">
        <v>198</v>
      </c>
      <c r="G192" s="199" t="s">
        <v>18</v>
      </c>
      <c r="H192" s="277"/>
      <c r="I192" s="209"/>
      <c r="J192" s="209">
        <v>80.51948051948051</v>
      </c>
      <c r="K192" s="212">
        <v>87.012987012987011</v>
      </c>
      <c r="L192" s="223"/>
      <c r="M192" s="211">
        <v>97.402597402597408</v>
      </c>
      <c r="N192" s="229">
        <v>84.415584415584405</v>
      </c>
      <c r="O192" s="164"/>
      <c r="P192" s="462">
        <f t="shared" si="2"/>
        <v>349.35064935064935</v>
      </c>
      <c r="Q192" s="241">
        <f>COUNTA(H192:O192)</f>
        <v>4</v>
      </c>
      <c r="R192" s="12"/>
      <c r="S192" s="12"/>
    </row>
    <row r="193" spans="1:19" ht="16.5" thickBot="1">
      <c r="A193" s="242" t="s">
        <v>135</v>
      </c>
      <c r="B193" s="162" t="s">
        <v>176</v>
      </c>
      <c r="C193" s="162" t="str" cm="1">
        <f t="array" ref="C193:D193">_xlfn.XLOOKUP(E193,Sheet1!A:A,Sheet1!E:F)</f>
        <v>R03</v>
      </c>
      <c r="D193" s="162" t="str">
        <v>D13</v>
      </c>
      <c r="E193" s="95">
        <v>215863</v>
      </c>
      <c r="F193" s="95" t="s">
        <v>305</v>
      </c>
      <c r="G193" s="200" t="s">
        <v>18</v>
      </c>
      <c r="H193" s="277"/>
      <c r="I193" s="209"/>
      <c r="J193" s="209">
        <v>85.714285714285708</v>
      </c>
      <c r="K193" s="214">
        <v>75.324675324675326</v>
      </c>
      <c r="L193" s="259"/>
      <c r="M193" s="211">
        <v>81.818181818181827</v>
      </c>
      <c r="N193" s="230">
        <v>87.012987012987011</v>
      </c>
      <c r="O193" s="163"/>
      <c r="P193" s="462">
        <f t="shared" si="2"/>
        <v>329.87012987012986</v>
      </c>
      <c r="Q193" s="241">
        <f>COUNTA(H193:O193)</f>
        <v>4</v>
      </c>
      <c r="R193" s="12"/>
      <c r="S193" s="12"/>
    </row>
    <row r="194" spans="1:19" ht="16.5" thickBot="1">
      <c r="A194" s="245" t="s">
        <v>135</v>
      </c>
      <c r="B194" s="104" t="s">
        <v>176</v>
      </c>
      <c r="C194" s="104" t="str" cm="1">
        <f t="array" ref="C194:D194">_xlfn.XLOOKUP(E194,Sheet1!A:A,Sheet1!E:F)</f>
        <v>R03</v>
      </c>
      <c r="D194" s="104" t="str">
        <v>D13</v>
      </c>
      <c r="E194" s="100">
        <v>214429</v>
      </c>
      <c r="F194" s="100" t="s">
        <v>200</v>
      </c>
      <c r="G194" s="204" t="s">
        <v>18</v>
      </c>
      <c r="H194" s="280"/>
      <c r="I194" s="262"/>
      <c r="J194" s="262">
        <v>90.909090909090907</v>
      </c>
      <c r="K194" s="222">
        <v>76.623376623376629</v>
      </c>
      <c r="L194" s="225"/>
      <c r="M194" s="236">
        <v>76.623376623376629</v>
      </c>
      <c r="N194" s="235">
        <v>94.805194805194802</v>
      </c>
      <c r="O194" s="106"/>
      <c r="P194" s="462">
        <f t="shared" si="2"/>
        <v>338.96103896103898</v>
      </c>
      <c r="Q194" s="265">
        <f>COUNTA(H194:O194)</f>
        <v>4</v>
      </c>
      <c r="R194" s="12"/>
      <c r="S194" s="12"/>
    </row>
    <row r="195" spans="1:19" ht="17.25" thickTop="1" thickBot="1">
      <c r="A195" s="249" t="s">
        <v>202</v>
      </c>
      <c r="B195" s="161" t="s">
        <v>191</v>
      </c>
      <c r="C195" s="161" t="str" cm="1">
        <f t="array" ref="C195:D195">_xlfn.XLOOKUP(E195,Sheet1!A:A,Sheet1!E:F)</f>
        <v>R04</v>
      </c>
      <c r="D195" s="161" t="str">
        <v>D14</v>
      </c>
      <c r="E195" s="208">
        <v>212571</v>
      </c>
      <c r="F195" s="208" t="s">
        <v>205</v>
      </c>
      <c r="G195" s="206" t="s">
        <v>18</v>
      </c>
      <c r="H195" s="279"/>
      <c r="I195" s="255"/>
      <c r="J195" s="255">
        <v>72.72727272727272</v>
      </c>
      <c r="K195" s="213">
        <v>85.714285714285708</v>
      </c>
      <c r="L195" s="223"/>
      <c r="M195" s="234">
        <v>94.805194805194802</v>
      </c>
      <c r="N195" s="228">
        <v>71.428571428571431</v>
      </c>
      <c r="O195" s="164"/>
      <c r="P195" s="462">
        <f t="shared" ref="P195:P258" si="3">SUM(H195:O195)</f>
        <v>324.67532467532465</v>
      </c>
      <c r="Q195" s="256">
        <f>COUNTA(H195:O195)</f>
        <v>4</v>
      </c>
      <c r="R195" s="12"/>
      <c r="S195" s="12"/>
    </row>
    <row r="196" spans="1:19" ht="16.5" thickBot="1">
      <c r="A196" s="242" t="s">
        <v>202</v>
      </c>
      <c r="B196" s="162" t="s">
        <v>191</v>
      </c>
      <c r="C196" s="162" t="str" cm="1">
        <f t="array" ref="C196:D196">_xlfn.XLOOKUP(E196,Sheet1!A:A,Sheet1!E:F)</f>
        <v>R04</v>
      </c>
      <c r="D196" s="162" t="str">
        <v>D14</v>
      </c>
      <c r="E196" s="95">
        <v>215400</v>
      </c>
      <c r="F196" s="95" t="s">
        <v>219</v>
      </c>
      <c r="G196" s="200" t="s">
        <v>18</v>
      </c>
      <c r="H196" s="277"/>
      <c r="I196" s="209"/>
      <c r="J196" s="209">
        <v>85.714285714285708</v>
      </c>
      <c r="K196" s="214">
        <v>83.116883116883116</v>
      </c>
      <c r="L196" s="223"/>
      <c r="M196" s="211">
        <v>79.220779220779221</v>
      </c>
      <c r="N196" s="230">
        <v>79.220779220779221</v>
      </c>
      <c r="O196" s="164"/>
      <c r="P196" s="462">
        <f t="shared" si="3"/>
        <v>327.27272727272725</v>
      </c>
      <c r="Q196" s="241">
        <f>COUNTA(H196:O196)</f>
        <v>4</v>
      </c>
      <c r="R196" s="12"/>
      <c r="S196" s="12"/>
    </row>
    <row r="197" spans="1:19" ht="16.5" thickBot="1">
      <c r="A197" s="240" t="s">
        <v>202</v>
      </c>
      <c r="B197" s="94" t="s">
        <v>191</v>
      </c>
      <c r="C197" s="94" t="str" cm="1">
        <f t="array" ref="C197:D197">_xlfn.XLOOKUP(E197,Sheet1!A:A,Sheet1!E:F)</f>
        <v>R04</v>
      </c>
      <c r="D197" s="94" t="str">
        <v>D14</v>
      </c>
      <c r="E197" s="93">
        <v>211326</v>
      </c>
      <c r="F197" s="93" t="s">
        <v>204</v>
      </c>
      <c r="G197" s="199" t="s">
        <v>18</v>
      </c>
      <c r="H197" s="277"/>
      <c r="I197" s="209"/>
      <c r="J197" s="209">
        <v>71.428571428571431</v>
      </c>
      <c r="K197" s="214">
        <v>68.831168831168839</v>
      </c>
      <c r="L197" s="223"/>
      <c r="M197" s="211">
        <v>83.116883116883116</v>
      </c>
      <c r="N197" s="230">
        <v>85.714285714285708</v>
      </c>
      <c r="O197" s="164"/>
      <c r="P197" s="462">
        <f t="shared" si="3"/>
        <v>309.09090909090912</v>
      </c>
      <c r="Q197" s="241">
        <f>COUNTA(H197:O197)</f>
        <v>4</v>
      </c>
      <c r="R197" s="12"/>
      <c r="S197" s="12"/>
    </row>
    <row r="198" spans="1:19" ht="16.5" thickBot="1">
      <c r="A198" s="242" t="s">
        <v>202</v>
      </c>
      <c r="B198" s="94" t="s">
        <v>191</v>
      </c>
      <c r="C198" s="94" t="str" cm="1">
        <f t="array" ref="C198:D198">_xlfn.XLOOKUP(E198,Sheet1!A:A,Sheet1!E:F)</f>
        <v>R04</v>
      </c>
      <c r="D198" s="94" t="str">
        <v>D14</v>
      </c>
      <c r="E198" s="95">
        <v>215574</v>
      </c>
      <c r="F198" s="95" t="s">
        <v>214</v>
      </c>
      <c r="G198" s="199" t="s">
        <v>18</v>
      </c>
      <c r="H198" s="277"/>
      <c r="I198" s="209"/>
      <c r="J198" s="209">
        <v>64.935064935064929</v>
      </c>
      <c r="K198" s="212">
        <v>81.818181818181827</v>
      </c>
      <c r="L198" s="223"/>
      <c r="M198" s="211">
        <v>92.20779220779221</v>
      </c>
      <c r="N198" s="229">
        <v>77.922077922077932</v>
      </c>
      <c r="O198" s="164"/>
      <c r="P198" s="462">
        <f t="shared" si="3"/>
        <v>316.88311688311688</v>
      </c>
      <c r="Q198" s="241">
        <f>COUNTA(H198:O198)</f>
        <v>4</v>
      </c>
      <c r="R198" s="12"/>
      <c r="S198" s="12"/>
    </row>
    <row r="199" spans="1:19" ht="16.5" thickBot="1">
      <c r="A199" s="242" t="s">
        <v>202</v>
      </c>
      <c r="B199" s="94" t="s">
        <v>191</v>
      </c>
      <c r="C199" s="94" t="str" cm="1">
        <f t="array" ref="C199:D199">_xlfn.XLOOKUP(E199,Sheet1!A:A,Sheet1!E:F)</f>
        <v>R04</v>
      </c>
      <c r="D199" s="94" t="str">
        <v>D14</v>
      </c>
      <c r="E199" s="95">
        <v>215525</v>
      </c>
      <c r="F199" s="95" t="s">
        <v>213</v>
      </c>
      <c r="G199" s="199" t="s">
        <v>18</v>
      </c>
      <c r="H199" s="277"/>
      <c r="I199" s="209"/>
      <c r="J199" s="209">
        <v>79.220779220779221</v>
      </c>
      <c r="K199" s="212">
        <v>74.025974025974023</v>
      </c>
      <c r="L199" s="223"/>
      <c r="M199" s="211">
        <v>90.909090909090907</v>
      </c>
      <c r="N199" s="229">
        <v>98.701298701298697</v>
      </c>
      <c r="O199" s="164"/>
      <c r="P199" s="462">
        <f t="shared" si="3"/>
        <v>342.85714285714289</v>
      </c>
      <c r="Q199" s="241">
        <f>COUNTA(H199:O199)</f>
        <v>4</v>
      </c>
      <c r="R199" s="12"/>
      <c r="S199" s="12"/>
    </row>
    <row r="200" spans="1:19" ht="16.5" thickBot="1">
      <c r="A200" s="242" t="s">
        <v>202</v>
      </c>
      <c r="B200" s="94" t="s">
        <v>191</v>
      </c>
      <c r="C200" s="94" t="str" cm="1">
        <f t="array" ref="C200:D200">_xlfn.XLOOKUP(E200,Sheet1!A:A,Sheet1!E:F)</f>
        <v>R04</v>
      </c>
      <c r="D200" s="94" t="str">
        <v>D14</v>
      </c>
      <c r="E200" s="95">
        <v>214890</v>
      </c>
      <c r="F200" s="95" t="s">
        <v>209</v>
      </c>
      <c r="G200" s="199" t="s">
        <v>18</v>
      </c>
      <c r="H200" s="277"/>
      <c r="I200" s="209"/>
      <c r="J200" s="209">
        <v>93.506493506493499</v>
      </c>
      <c r="K200" s="213">
        <v>84.415584415584405</v>
      </c>
      <c r="L200" s="223"/>
      <c r="M200" s="211">
        <v>79.220779220779221</v>
      </c>
      <c r="N200" s="228">
        <v>68.831168831168839</v>
      </c>
      <c r="O200" s="164"/>
      <c r="P200" s="462">
        <f t="shared" si="3"/>
        <v>325.97402597402595</v>
      </c>
      <c r="Q200" s="241">
        <f>COUNTA(H200:O200)</f>
        <v>4</v>
      </c>
      <c r="R200" s="12"/>
      <c r="S200" s="12"/>
    </row>
    <row r="201" spans="1:19" ht="16.5" thickBot="1">
      <c r="A201" s="242" t="s">
        <v>202</v>
      </c>
      <c r="B201" s="94" t="s">
        <v>191</v>
      </c>
      <c r="C201" s="94" t="str" cm="1">
        <f t="array" ref="C201:D201">_xlfn.XLOOKUP(E201,Sheet1!A:A,Sheet1!E:F)</f>
        <v>R04</v>
      </c>
      <c r="D201" s="94" t="str">
        <v>D14</v>
      </c>
      <c r="E201" s="95">
        <v>214114</v>
      </c>
      <c r="F201" s="95" t="s">
        <v>207</v>
      </c>
      <c r="G201" s="199" t="s">
        <v>18</v>
      </c>
      <c r="H201" s="277"/>
      <c r="I201" s="209"/>
      <c r="J201" s="209">
        <v>72.72727272727272</v>
      </c>
      <c r="K201" s="214">
        <v>83.116883116883116</v>
      </c>
      <c r="L201" s="223"/>
      <c r="M201" s="211">
        <v>88.311688311688314</v>
      </c>
      <c r="N201" s="230">
        <v>87.012987012987011</v>
      </c>
      <c r="O201" s="164"/>
      <c r="P201" s="462">
        <f t="shared" si="3"/>
        <v>331.16883116883116</v>
      </c>
      <c r="Q201" s="241">
        <f>COUNTA(H201:O201)</f>
        <v>4</v>
      </c>
      <c r="R201" s="12"/>
      <c r="S201" s="12"/>
    </row>
    <row r="202" spans="1:19" ht="16.5" thickBot="1">
      <c r="A202" s="242" t="s">
        <v>202</v>
      </c>
      <c r="B202" s="94" t="s">
        <v>191</v>
      </c>
      <c r="C202" s="94" t="str" cm="1">
        <f t="array" ref="C202:D202">_xlfn.XLOOKUP(E202,Sheet1!A:A,Sheet1!E:F)</f>
        <v>R04</v>
      </c>
      <c r="D202" s="94" t="str">
        <v>D14</v>
      </c>
      <c r="E202" s="95">
        <v>212910</v>
      </c>
      <c r="F202" s="95" t="s">
        <v>217</v>
      </c>
      <c r="G202" s="199" t="s">
        <v>18</v>
      </c>
      <c r="H202" s="277"/>
      <c r="I202" s="209"/>
      <c r="J202" s="209">
        <v>88.3116883116883</v>
      </c>
      <c r="K202" s="214">
        <v>81.818181818181827</v>
      </c>
      <c r="L202" s="223"/>
      <c r="M202" s="211">
        <v>75.324675324675326</v>
      </c>
      <c r="N202" s="230">
        <v>90.909090909090907</v>
      </c>
      <c r="O202" s="164"/>
      <c r="P202" s="462">
        <f t="shared" si="3"/>
        <v>336.36363636363637</v>
      </c>
      <c r="Q202" s="241">
        <f>COUNTA(H202:O202)</f>
        <v>4</v>
      </c>
      <c r="R202" s="12"/>
      <c r="S202" s="12"/>
    </row>
    <row r="203" spans="1:19" ht="16.5" thickBot="1">
      <c r="A203" s="242" t="s">
        <v>202</v>
      </c>
      <c r="B203" s="94" t="s">
        <v>191</v>
      </c>
      <c r="C203" s="94" t="str" cm="1">
        <f t="array" ref="C203:D203">_xlfn.XLOOKUP(E203,Sheet1!A:A,Sheet1!E:F)</f>
        <v>R04</v>
      </c>
      <c r="D203" s="94" t="str">
        <v>D14</v>
      </c>
      <c r="E203" s="95">
        <v>213777</v>
      </c>
      <c r="F203" s="95" t="s">
        <v>206</v>
      </c>
      <c r="G203" s="199" t="s">
        <v>18</v>
      </c>
      <c r="H203" s="277"/>
      <c r="I203" s="209"/>
      <c r="J203" s="209">
        <v>79.220779220779221</v>
      </c>
      <c r="K203" s="212">
        <v>83.116883116883116</v>
      </c>
      <c r="L203" s="223"/>
      <c r="M203" s="211">
        <v>85.714285714285708</v>
      </c>
      <c r="N203" s="229">
        <v>75.324675324675326</v>
      </c>
      <c r="O203" s="164"/>
      <c r="P203" s="462">
        <f t="shared" si="3"/>
        <v>323.37662337662334</v>
      </c>
      <c r="Q203" s="241">
        <f>COUNTA(H203:O203)</f>
        <v>4</v>
      </c>
      <c r="R203" s="12"/>
      <c r="S203" s="12"/>
    </row>
    <row r="204" spans="1:19" ht="16.5" thickBot="1">
      <c r="A204" s="242" t="s">
        <v>202</v>
      </c>
      <c r="B204" s="94" t="s">
        <v>191</v>
      </c>
      <c r="C204" s="94" t="str" cm="1">
        <f t="array" ref="C204:D204">_xlfn.XLOOKUP(E204,Sheet1!A:A,Sheet1!E:F)</f>
        <v>R04</v>
      </c>
      <c r="D204" s="94" t="str">
        <v>D15</v>
      </c>
      <c r="E204" s="95">
        <v>214650</v>
      </c>
      <c r="F204" s="95" t="s">
        <v>215</v>
      </c>
      <c r="G204" s="199" t="s">
        <v>18</v>
      </c>
      <c r="H204" s="277"/>
      <c r="I204" s="209"/>
      <c r="J204" s="209">
        <v>75.324675324675326</v>
      </c>
      <c r="K204" s="212">
        <v>85.714285714285708</v>
      </c>
      <c r="L204" s="223"/>
      <c r="M204" s="211">
        <v>80.519480519480524</v>
      </c>
      <c r="N204" s="229">
        <v>87.012987012987011</v>
      </c>
      <c r="O204" s="164"/>
      <c r="P204" s="462">
        <f t="shared" si="3"/>
        <v>328.57142857142856</v>
      </c>
      <c r="Q204" s="241">
        <f>COUNTA(H204:O204)</f>
        <v>4</v>
      </c>
      <c r="R204" s="12"/>
      <c r="S204" s="12"/>
    </row>
    <row r="205" spans="1:19" ht="16.5" thickBot="1">
      <c r="A205" s="242" t="s">
        <v>202</v>
      </c>
      <c r="B205" s="94" t="s">
        <v>191</v>
      </c>
      <c r="C205" s="94" t="str" cm="1">
        <f t="array" ref="C205:D205">_xlfn.XLOOKUP(E205,Sheet1!A:A,Sheet1!E:F)</f>
        <v>R04</v>
      </c>
      <c r="D205" s="94" t="str">
        <v>D15</v>
      </c>
      <c r="E205" s="95">
        <v>215608</v>
      </c>
      <c r="F205" s="95" t="s">
        <v>216</v>
      </c>
      <c r="G205" s="199" t="s">
        <v>18</v>
      </c>
      <c r="H205" s="277"/>
      <c r="I205" s="209"/>
      <c r="J205" s="209">
        <v>76.623376623376629</v>
      </c>
      <c r="K205" s="212">
        <v>97.402597402597408</v>
      </c>
      <c r="L205" s="223"/>
      <c r="M205" s="211">
        <v>79.220779220779221</v>
      </c>
      <c r="N205" s="229">
        <v>90.909090909090907</v>
      </c>
      <c r="O205" s="164"/>
      <c r="P205" s="462">
        <f t="shared" si="3"/>
        <v>344.15584415584419</v>
      </c>
      <c r="Q205" s="241">
        <f>COUNTA(H205:O205)</f>
        <v>4</v>
      </c>
      <c r="R205" s="12"/>
      <c r="S205" s="12"/>
    </row>
    <row r="206" spans="1:19" ht="16.5" thickBot="1">
      <c r="A206" s="242" t="s">
        <v>202</v>
      </c>
      <c r="B206" s="94" t="s">
        <v>191</v>
      </c>
      <c r="C206" s="94" t="str" cm="1">
        <f t="array" ref="C206:D206">_xlfn.XLOOKUP(E206,Sheet1!A:A,Sheet1!E:F)</f>
        <v>R04</v>
      </c>
      <c r="D206" s="94" t="str">
        <v>D14</v>
      </c>
      <c r="E206" s="95">
        <v>211342</v>
      </c>
      <c r="F206" s="95" t="s">
        <v>218</v>
      </c>
      <c r="G206" s="199" t="s">
        <v>18</v>
      </c>
      <c r="H206" s="277"/>
      <c r="I206" s="209"/>
      <c r="J206" s="209">
        <v>88.3116883116883</v>
      </c>
      <c r="K206" s="213">
        <v>85.714285714285708</v>
      </c>
      <c r="L206" s="223"/>
      <c r="M206" s="211">
        <v>76.623376623376629</v>
      </c>
      <c r="N206" s="228">
        <v>71.428571428571431</v>
      </c>
      <c r="O206" s="164"/>
      <c r="P206" s="462">
        <f t="shared" si="3"/>
        <v>322.07792207792204</v>
      </c>
      <c r="Q206" s="241">
        <f>COUNTA(H206:O206)</f>
        <v>4</v>
      </c>
      <c r="R206" s="12"/>
      <c r="S206" s="12"/>
    </row>
    <row r="207" spans="1:19" ht="16.5" thickBot="1">
      <c r="A207" s="242" t="s">
        <v>202</v>
      </c>
      <c r="B207" s="94" t="s">
        <v>191</v>
      </c>
      <c r="C207" s="94" t="str" cm="1">
        <f t="array" ref="C207:D207">_xlfn.XLOOKUP(E207,Sheet1!A:A,Sheet1!E:F)</f>
        <v>R04</v>
      </c>
      <c r="D207" s="94" t="str">
        <v>D14</v>
      </c>
      <c r="E207" s="95">
        <v>214999</v>
      </c>
      <c r="F207" s="95" t="s">
        <v>210</v>
      </c>
      <c r="G207" s="199" t="s">
        <v>18</v>
      </c>
      <c r="H207" s="277"/>
      <c r="I207" s="209"/>
      <c r="J207" s="209">
        <v>90.909090909090907</v>
      </c>
      <c r="K207" s="214">
        <v>87.012987012987011</v>
      </c>
      <c r="L207" s="223"/>
      <c r="M207" s="211">
        <v>76.623376623376629</v>
      </c>
      <c r="N207" s="230">
        <v>74.025974025974023</v>
      </c>
      <c r="O207" s="164"/>
      <c r="P207" s="462">
        <f t="shared" si="3"/>
        <v>328.57142857142856</v>
      </c>
      <c r="Q207" s="241">
        <f>COUNTA(H207:O207)</f>
        <v>4</v>
      </c>
      <c r="R207" s="12"/>
      <c r="S207" s="12"/>
    </row>
    <row r="208" spans="1:19" ht="16.5" thickBot="1">
      <c r="A208" s="242" t="s">
        <v>202</v>
      </c>
      <c r="B208" s="94" t="s">
        <v>191</v>
      </c>
      <c r="C208" s="94" t="str" cm="1">
        <f t="array" ref="C208:D208">_xlfn.XLOOKUP(E208,Sheet1!A:A,Sheet1!E:F)</f>
        <v>R04</v>
      </c>
      <c r="D208" s="94" t="str">
        <v>D14</v>
      </c>
      <c r="E208" s="95">
        <v>215301</v>
      </c>
      <c r="F208" s="95" t="s">
        <v>212</v>
      </c>
      <c r="G208" s="199" t="s">
        <v>18</v>
      </c>
      <c r="H208" s="277"/>
      <c r="I208" s="209"/>
      <c r="J208" s="209">
        <v>93.506493506493499</v>
      </c>
      <c r="K208" s="214">
        <v>85.714285714285708</v>
      </c>
      <c r="L208" s="223"/>
      <c r="M208" s="211">
        <v>75.324675324675326</v>
      </c>
      <c r="N208" s="230">
        <v>68.831168831168839</v>
      </c>
      <c r="O208" s="164"/>
      <c r="P208" s="462">
        <f t="shared" si="3"/>
        <v>323.37662337662334</v>
      </c>
      <c r="Q208" s="241">
        <f>COUNTA(H208:O208)</f>
        <v>4</v>
      </c>
      <c r="R208" s="12"/>
      <c r="S208" s="12"/>
    </row>
    <row r="209" spans="1:19" ht="16.5" thickBot="1">
      <c r="A209" s="242" t="s">
        <v>202</v>
      </c>
      <c r="B209" s="162" t="s">
        <v>191</v>
      </c>
      <c r="C209" s="162" t="str" cm="1">
        <f t="array" ref="C209:D209">_xlfn.XLOOKUP(E209,Sheet1!A:A,Sheet1!E:F)</f>
        <v>R04</v>
      </c>
      <c r="D209" s="162" t="str">
        <v>D14</v>
      </c>
      <c r="E209" s="95">
        <v>214064</v>
      </c>
      <c r="F209" s="95" t="s">
        <v>292</v>
      </c>
      <c r="G209" s="200" t="s">
        <v>18</v>
      </c>
      <c r="H209" s="277"/>
      <c r="I209" s="209"/>
      <c r="J209" s="209">
        <v>90.909090909090907</v>
      </c>
      <c r="K209" s="212">
        <v>81.818181818181827</v>
      </c>
      <c r="L209" s="259"/>
      <c r="M209" s="211">
        <v>71.428571428571431</v>
      </c>
      <c r="N209" s="229">
        <v>75.324675324675326</v>
      </c>
      <c r="O209" s="163"/>
      <c r="P209" s="462">
        <f t="shared" si="3"/>
        <v>319.48051948051955</v>
      </c>
      <c r="Q209" s="241">
        <f>COUNTA(H209:O209)</f>
        <v>4</v>
      </c>
      <c r="R209" s="12"/>
      <c r="S209" s="12"/>
    </row>
    <row r="210" spans="1:19" ht="16.5" thickBot="1">
      <c r="A210" s="242" t="s">
        <v>202</v>
      </c>
      <c r="B210" s="94" t="s">
        <v>191</v>
      </c>
      <c r="C210" s="94" t="str" cm="1">
        <f t="array" ref="C210:D210">_xlfn.XLOOKUP(E210,Sheet1!A:A,Sheet1!E:F)</f>
        <v>R04</v>
      </c>
      <c r="D210" s="94" t="str">
        <v>D14</v>
      </c>
      <c r="E210" s="95">
        <v>214262</v>
      </c>
      <c r="F210" s="95" t="s">
        <v>208</v>
      </c>
      <c r="G210" s="199" t="s">
        <v>18</v>
      </c>
      <c r="H210" s="277"/>
      <c r="I210" s="209"/>
      <c r="J210" s="209">
        <v>85.714285714285708</v>
      </c>
      <c r="K210" s="213">
        <v>87.012987012987011</v>
      </c>
      <c r="L210" s="223"/>
      <c r="M210" s="211">
        <v>74.025974025974023</v>
      </c>
      <c r="N210" s="228">
        <v>76.623376623376629</v>
      </c>
      <c r="O210" s="164"/>
      <c r="P210" s="462">
        <f t="shared" si="3"/>
        <v>323.37662337662334</v>
      </c>
      <c r="Q210" s="241">
        <f>COUNTA(H210:O210)</f>
        <v>4</v>
      </c>
      <c r="R210" s="12"/>
      <c r="S210" s="12"/>
    </row>
    <row r="211" spans="1:19" ht="16.5" thickBot="1">
      <c r="A211" s="246" t="s">
        <v>202</v>
      </c>
      <c r="B211" s="103" t="s">
        <v>191</v>
      </c>
      <c r="C211" s="103" t="str" cm="1">
        <f t="array" ref="C211:D211">_xlfn.XLOOKUP(E211,Sheet1!A:A,Sheet1!E:F)</f>
        <v>R04</v>
      </c>
      <c r="D211" s="103" t="str">
        <v>D14</v>
      </c>
      <c r="E211" s="99">
        <v>215087</v>
      </c>
      <c r="F211" s="99" t="s">
        <v>211</v>
      </c>
      <c r="G211" s="201" t="s">
        <v>18</v>
      </c>
      <c r="H211" s="278"/>
      <c r="I211" s="250"/>
      <c r="J211" s="250">
        <v>94.805194805194802</v>
      </c>
      <c r="K211" s="218">
        <v>83.116883116883116</v>
      </c>
      <c r="L211" s="251"/>
      <c r="M211" s="233">
        <v>87.012987012987011</v>
      </c>
      <c r="N211" s="231">
        <v>75.324675324675326</v>
      </c>
      <c r="O211" s="252"/>
      <c r="P211" s="462">
        <f t="shared" si="3"/>
        <v>340.25974025974028</v>
      </c>
      <c r="Q211" s="254">
        <f>COUNTA(H211:O211)</f>
        <v>4</v>
      </c>
      <c r="R211" s="12"/>
      <c r="S211" s="12"/>
    </row>
    <row r="212" spans="1:19" ht="16.5" thickBot="1">
      <c r="A212" s="240" t="s">
        <v>202</v>
      </c>
      <c r="B212" s="94" t="s">
        <v>203</v>
      </c>
      <c r="C212" s="94" t="str" cm="1">
        <f t="array" ref="C212:D212">_xlfn.XLOOKUP(E212,Sheet1!A:A,Sheet1!E:F)</f>
        <v>R04</v>
      </c>
      <c r="D212" s="94" t="str">
        <v>D15</v>
      </c>
      <c r="E212" s="93">
        <v>210955</v>
      </c>
      <c r="F212" s="93" t="s">
        <v>226</v>
      </c>
      <c r="G212" s="199" t="s">
        <v>18</v>
      </c>
      <c r="H212" s="279"/>
      <c r="I212" s="255"/>
      <c r="J212" s="255">
        <v>83.116883116883116</v>
      </c>
      <c r="K212" s="217">
        <v>96.103896103896105</v>
      </c>
      <c r="L212" s="223"/>
      <c r="M212" s="234">
        <v>75.324675324675326</v>
      </c>
      <c r="N212" s="232">
        <v>93.506493506493499</v>
      </c>
      <c r="O212" s="164"/>
      <c r="P212" s="462">
        <f t="shared" si="3"/>
        <v>348.05194805194805</v>
      </c>
      <c r="Q212" s="256">
        <f>COUNTA(H212:O212)</f>
        <v>4</v>
      </c>
      <c r="R212" s="12"/>
      <c r="S212" s="12"/>
    </row>
    <row r="213" spans="1:19" ht="16.5" thickBot="1">
      <c r="A213" s="242" t="s">
        <v>202</v>
      </c>
      <c r="B213" s="162" t="s">
        <v>203</v>
      </c>
      <c r="C213" s="162" t="str" cm="1">
        <f t="array" ref="C213:D213">_xlfn.XLOOKUP(E213,Sheet1!A:A,Sheet1!E:F)</f>
        <v>R04</v>
      </c>
      <c r="D213" s="162" t="str">
        <v>D15</v>
      </c>
      <c r="E213" s="95">
        <v>214379</v>
      </c>
      <c r="F213" s="95" t="s">
        <v>223</v>
      </c>
      <c r="G213" s="200" t="s">
        <v>18</v>
      </c>
      <c r="H213" s="277"/>
      <c r="I213" s="209"/>
      <c r="J213" s="209">
        <v>84.415584415584419</v>
      </c>
      <c r="K213" s="213">
        <v>93.506493506493499</v>
      </c>
      <c r="L213" s="223"/>
      <c r="M213" s="211">
        <v>92.20779220779221</v>
      </c>
      <c r="N213" s="228">
        <v>80.519480519480524</v>
      </c>
      <c r="O213" s="164"/>
      <c r="P213" s="462">
        <f t="shared" si="3"/>
        <v>350.64935064935065</v>
      </c>
      <c r="Q213" s="241">
        <f>COUNTA(H213:O213)</f>
        <v>4</v>
      </c>
      <c r="R213" s="12"/>
      <c r="S213" s="12"/>
    </row>
    <row r="214" spans="1:19" ht="16.5" thickBot="1">
      <c r="A214" s="240" t="s">
        <v>202</v>
      </c>
      <c r="B214" s="94" t="s">
        <v>203</v>
      </c>
      <c r="C214" s="94" t="str" cm="1">
        <f t="array" ref="C214:D214">_xlfn.XLOOKUP(E214,Sheet1!A:A,Sheet1!E:F)</f>
        <v>R04</v>
      </c>
      <c r="D214" s="94" t="str">
        <v>D15</v>
      </c>
      <c r="E214" s="93">
        <v>211854</v>
      </c>
      <c r="F214" s="93" t="s">
        <v>227</v>
      </c>
      <c r="G214" s="199" t="s">
        <v>18</v>
      </c>
      <c r="H214" s="277"/>
      <c r="I214" s="209"/>
      <c r="J214" s="209">
        <v>77.922077922077918</v>
      </c>
      <c r="K214" s="214">
        <v>87.012987012987011</v>
      </c>
      <c r="L214" s="223"/>
      <c r="M214" s="211">
        <v>76.623376623376629</v>
      </c>
      <c r="N214" s="230">
        <v>87.012987012987011</v>
      </c>
      <c r="O214" s="164"/>
      <c r="P214" s="462">
        <f t="shared" si="3"/>
        <v>328.57142857142856</v>
      </c>
      <c r="Q214" s="241">
        <f>COUNTA(H214:O214)</f>
        <v>4</v>
      </c>
      <c r="R214" s="12"/>
      <c r="S214" s="12"/>
    </row>
    <row r="215" spans="1:19" ht="16.5" thickBot="1">
      <c r="A215" s="242" t="s">
        <v>202</v>
      </c>
      <c r="B215" s="94" t="s">
        <v>203</v>
      </c>
      <c r="C215" s="94" t="str" cm="1">
        <f t="array" ref="C215:D215">_xlfn.XLOOKUP(E215,Sheet1!A:A,Sheet1!E:F)</f>
        <v>R04</v>
      </c>
      <c r="D215" s="94" t="str">
        <v>D15</v>
      </c>
      <c r="E215" s="95">
        <v>215434</v>
      </c>
      <c r="F215" s="95" t="s">
        <v>232</v>
      </c>
      <c r="G215" s="199" t="s">
        <v>18</v>
      </c>
      <c r="H215" s="277"/>
      <c r="I215" s="209"/>
      <c r="J215" s="209">
        <v>75.324675324675326</v>
      </c>
      <c r="K215" s="212">
        <v>93.506493506493499</v>
      </c>
      <c r="L215" s="223"/>
      <c r="M215" s="211">
        <v>88.311688311688314</v>
      </c>
      <c r="N215" s="229">
        <v>87.012987012987011</v>
      </c>
      <c r="O215" s="164"/>
      <c r="P215" s="462">
        <f t="shared" si="3"/>
        <v>344.15584415584419</v>
      </c>
      <c r="Q215" s="241">
        <f>COUNTA(H215:O215)</f>
        <v>4</v>
      </c>
      <c r="R215" s="12"/>
      <c r="S215" s="12"/>
    </row>
    <row r="216" spans="1:19" ht="16.5" thickBot="1">
      <c r="A216" s="242" t="s">
        <v>202</v>
      </c>
      <c r="B216" s="94" t="s">
        <v>203</v>
      </c>
      <c r="C216" s="94" t="str" cm="1">
        <f t="array" ref="C216:D216">_xlfn.XLOOKUP(E216,Sheet1!A:A,Sheet1!E:F)</f>
        <v>R04</v>
      </c>
      <c r="D216" s="94" t="str">
        <v>D15</v>
      </c>
      <c r="E216" s="95">
        <v>215186</v>
      </c>
      <c r="F216" s="95" t="s">
        <v>233</v>
      </c>
      <c r="G216" s="199" t="s">
        <v>18</v>
      </c>
      <c r="H216" s="277"/>
      <c r="I216" s="209"/>
      <c r="J216" s="209">
        <v>83.116883116883116</v>
      </c>
      <c r="K216" s="212">
        <v>92.20779220779221</v>
      </c>
      <c r="L216" s="223"/>
      <c r="M216" s="211">
        <v>79.220779220779221</v>
      </c>
      <c r="N216" s="229">
        <v>74.025974025974023</v>
      </c>
      <c r="O216" s="164"/>
      <c r="P216" s="462">
        <f t="shared" si="3"/>
        <v>328.57142857142856</v>
      </c>
      <c r="Q216" s="241">
        <f>COUNTA(H216:O216)</f>
        <v>4</v>
      </c>
      <c r="R216" s="12"/>
      <c r="S216" s="12"/>
    </row>
    <row r="217" spans="1:19" ht="16.5" thickBot="1">
      <c r="A217" s="242" t="s">
        <v>202</v>
      </c>
      <c r="B217" s="94" t="s">
        <v>203</v>
      </c>
      <c r="C217" s="94" t="str" cm="1">
        <f t="array" ref="C217:D217">_xlfn.XLOOKUP(E217,Sheet1!A:A,Sheet1!E:F)</f>
        <v>R04</v>
      </c>
      <c r="D217" s="94" t="str">
        <v>D15</v>
      </c>
      <c r="E217" s="95">
        <v>210542</v>
      </c>
      <c r="F217" s="95" t="s">
        <v>221</v>
      </c>
      <c r="G217" s="199" t="s">
        <v>18</v>
      </c>
      <c r="H217" s="277"/>
      <c r="I217" s="209"/>
      <c r="J217" s="209">
        <v>84.415584415584419</v>
      </c>
      <c r="K217" s="213">
        <v>92.20779220779221</v>
      </c>
      <c r="L217" s="223"/>
      <c r="M217" s="211">
        <v>62.337662337662337</v>
      </c>
      <c r="N217" s="228">
        <v>80.519480519480524</v>
      </c>
      <c r="O217" s="164"/>
      <c r="P217" s="462">
        <f t="shared" si="3"/>
        <v>319.48051948051949</v>
      </c>
      <c r="Q217" s="241">
        <f>COUNTA(H217:O217)</f>
        <v>4</v>
      </c>
      <c r="R217" s="12"/>
      <c r="S217" s="12"/>
    </row>
    <row r="218" spans="1:19" ht="16.5" thickBot="1">
      <c r="A218" s="242" t="s">
        <v>202</v>
      </c>
      <c r="B218" s="94" t="s">
        <v>203</v>
      </c>
      <c r="C218" s="94" t="str" cm="1">
        <f t="array" ref="C218:D218">_xlfn.XLOOKUP(E218,Sheet1!A:A,Sheet1!E:F)</f>
        <v>R04</v>
      </c>
      <c r="D218" s="94" t="str">
        <v>D15</v>
      </c>
      <c r="E218" s="95">
        <v>213710</v>
      </c>
      <c r="F218" s="95" t="s">
        <v>222</v>
      </c>
      <c r="G218" s="199" t="s">
        <v>18</v>
      </c>
      <c r="H218" s="277"/>
      <c r="I218" s="209"/>
      <c r="J218" s="209">
        <v>93.506493506493499</v>
      </c>
      <c r="K218" s="212">
        <v>96.103896103896105</v>
      </c>
      <c r="L218" s="223"/>
      <c r="M218" s="211">
        <v>96.103896103896105</v>
      </c>
      <c r="N218" s="229">
        <v>81.818181818181827</v>
      </c>
      <c r="O218" s="164"/>
      <c r="P218" s="462">
        <f t="shared" si="3"/>
        <v>367.53246753246754</v>
      </c>
      <c r="Q218" s="241">
        <f>COUNTA(H218:O218)</f>
        <v>4</v>
      </c>
      <c r="R218" s="12"/>
      <c r="S218" s="12"/>
    </row>
    <row r="219" spans="1:19" ht="16.5" thickBot="1">
      <c r="A219" s="242" t="s">
        <v>202</v>
      </c>
      <c r="B219" s="94" t="s">
        <v>203</v>
      </c>
      <c r="C219" s="94" t="str" cm="1">
        <f t="array" ref="C219:D219">_xlfn.XLOOKUP(E219,Sheet1!A:A,Sheet1!E:F)</f>
        <v>R04</v>
      </c>
      <c r="D219" s="94" t="str">
        <v>D15</v>
      </c>
      <c r="E219" s="95">
        <v>210930</v>
      </c>
      <c r="F219" s="95" t="s">
        <v>225</v>
      </c>
      <c r="G219" s="199" t="s">
        <v>18</v>
      </c>
      <c r="H219" s="277"/>
      <c r="I219" s="209"/>
      <c r="J219" s="209">
        <v>84.415584415584419</v>
      </c>
      <c r="K219" s="213">
        <v>93.506493506493499</v>
      </c>
      <c r="L219" s="223"/>
      <c r="M219" s="211">
        <v>94.805194805194802</v>
      </c>
      <c r="N219" s="228">
        <v>71.428571428571431</v>
      </c>
      <c r="O219" s="164"/>
      <c r="P219" s="462">
        <f t="shared" si="3"/>
        <v>344.15584415584414</v>
      </c>
      <c r="Q219" s="241">
        <f>COUNTA(H219:O219)</f>
        <v>4</v>
      </c>
      <c r="R219" s="12"/>
      <c r="S219" s="12"/>
    </row>
    <row r="220" spans="1:19" ht="16.5" thickBot="1">
      <c r="A220" s="242" t="s">
        <v>202</v>
      </c>
      <c r="B220" s="94" t="s">
        <v>203</v>
      </c>
      <c r="C220" s="94" t="str" cm="1">
        <f t="array" ref="C220:D220">_xlfn.XLOOKUP(E220,Sheet1!A:A,Sheet1!E:F)</f>
        <v>R04</v>
      </c>
      <c r="D220" s="94" t="str">
        <v>D15</v>
      </c>
      <c r="E220" s="95">
        <v>214619</v>
      </c>
      <c r="F220" s="95" t="s">
        <v>229</v>
      </c>
      <c r="G220" s="199" t="s">
        <v>18</v>
      </c>
      <c r="H220" s="277"/>
      <c r="I220" s="209"/>
      <c r="J220" s="209">
        <v>90.909090909090907</v>
      </c>
      <c r="K220" s="214">
        <v>89.610389610389603</v>
      </c>
      <c r="L220" s="223"/>
      <c r="M220" s="211">
        <v>77.922077922077932</v>
      </c>
      <c r="N220" s="230">
        <v>97.402597402597408</v>
      </c>
      <c r="O220" s="164"/>
      <c r="P220" s="462">
        <f t="shared" si="3"/>
        <v>355.84415584415581</v>
      </c>
      <c r="Q220" s="241">
        <f>COUNTA(H220:O220)</f>
        <v>4</v>
      </c>
      <c r="R220" s="12"/>
      <c r="S220" s="12"/>
    </row>
    <row r="221" spans="1:19" ht="16.5" thickBot="1">
      <c r="A221" s="242" t="s">
        <v>202</v>
      </c>
      <c r="B221" s="94" t="s">
        <v>203</v>
      </c>
      <c r="C221" s="94" t="str" cm="1">
        <f t="array" ref="C221:D221">_xlfn.XLOOKUP(E221,Sheet1!A:A,Sheet1!E:F)</f>
        <v>R04</v>
      </c>
      <c r="D221" s="94" t="str">
        <v>D15</v>
      </c>
      <c r="E221" s="95">
        <v>215046</v>
      </c>
      <c r="F221" s="95" t="s">
        <v>231</v>
      </c>
      <c r="G221" s="199" t="s">
        <v>18</v>
      </c>
      <c r="H221" s="277"/>
      <c r="I221" s="209"/>
      <c r="J221" s="209">
        <v>83.116883116883116</v>
      </c>
      <c r="K221" s="212">
        <v>90.909090909090907</v>
      </c>
      <c r="L221" s="223"/>
      <c r="M221" s="211">
        <v>68.831168831168839</v>
      </c>
      <c r="N221" s="229">
        <v>81.818181818181827</v>
      </c>
      <c r="O221" s="164"/>
      <c r="P221" s="462">
        <f t="shared" si="3"/>
        <v>324.6753246753247</v>
      </c>
      <c r="Q221" s="241">
        <f>COUNTA(H221:O221)</f>
        <v>4</v>
      </c>
      <c r="R221" s="12"/>
      <c r="S221" s="12"/>
    </row>
    <row r="222" spans="1:19" ht="16.5" thickBot="1">
      <c r="A222" s="242" t="s">
        <v>202</v>
      </c>
      <c r="B222" s="94" t="s">
        <v>203</v>
      </c>
      <c r="C222" s="94" t="str" cm="1">
        <f t="array" ref="C222:D222">_xlfn.XLOOKUP(E222,Sheet1!A:A,Sheet1!E:F)</f>
        <v>R04</v>
      </c>
      <c r="D222" s="94" t="str">
        <v>D15</v>
      </c>
      <c r="E222" s="95">
        <v>215038</v>
      </c>
      <c r="F222" s="95" t="s">
        <v>230</v>
      </c>
      <c r="G222" s="199" t="s">
        <v>18</v>
      </c>
      <c r="H222" s="277"/>
      <c r="I222" s="209"/>
      <c r="J222" s="209">
        <v>93.506493506493499</v>
      </c>
      <c r="K222" s="213">
        <v>90.909090909090907</v>
      </c>
      <c r="L222" s="223"/>
      <c r="M222" s="211">
        <v>79.220779220779221</v>
      </c>
      <c r="N222" s="228">
        <v>74.025974025974023</v>
      </c>
      <c r="O222" s="164"/>
      <c r="P222" s="462">
        <f t="shared" si="3"/>
        <v>337.66233766233768</v>
      </c>
      <c r="Q222" s="241">
        <f>COUNTA(H222:O222)</f>
        <v>4</v>
      </c>
      <c r="R222" s="12"/>
      <c r="S222" s="12"/>
    </row>
    <row r="223" spans="1:19" ht="16.5" thickBot="1">
      <c r="A223" s="242" t="s">
        <v>202</v>
      </c>
      <c r="B223" s="162" t="s">
        <v>203</v>
      </c>
      <c r="C223" s="162" t="str" cm="1">
        <f t="array" ref="C223:D223">_xlfn.XLOOKUP(E223,Sheet1!A:A,Sheet1!E:F)</f>
        <v>R04</v>
      </c>
      <c r="D223" s="162" t="str">
        <v>D15</v>
      </c>
      <c r="E223" s="95">
        <v>211003</v>
      </c>
      <c r="F223" s="95" t="s">
        <v>234</v>
      </c>
      <c r="G223" s="200" t="s">
        <v>18</v>
      </c>
      <c r="H223" s="277"/>
      <c r="I223" s="209"/>
      <c r="J223" s="209">
        <v>74.025974025974037</v>
      </c>
      <c r="K223" s="212">
        <v>92.20779220779221</v>
      </c>
      <c r="L223" s="259"/>
      <c r="M223" s="211">
        <v>90.909090909090907</v>
      </c>
      <c r="N223" s="229">
        <v>94.805194805194802</v>
      </c>
      <c r="O223" s="163"/>
      <c r="P223" s="462">
        <f t="shared" si="3"/>
        <v>351.9480519480519</v>
      </c>
      <c r="Q223" s="241">
        <f>COUNTA(H223:O223)</f>
        <v>4</v>
      </c>
      <c r="R223" s="12"/>
      <c r="S223" s="12"/>
    </row>
    <row r="224" spans="1:19" ht="16.5" thickBot="1">
      <c r="A224" s="242" t="s">
        <v>202</v>
      </c>
      <c r="B224" s="94" t="s">
        <v>203</v>
      </c>
      <c r="C224" s="94" t="str" cm="1">
        <f t="array" ref="C224:D224">_xlfn.XLOOKUP(E224,Sheet1!A:A,Sheet1!E:F)</f>
        <v>R04</v>
      </c>
      <c r="D224" s="94" t="str">
        <v>D15</v>
      </c>
      <c r="E224" s="95">
        <v>214601</v>
      </c>
      <c r="F224" s="95" t="s">
        <v>320</v>
      </c>
      <c r="G224" s="199" t="s">
        <v>18</v>
      </c>
      <c r="H224" s="277"/>
      <c r="I224" s="209"/>
      <c r="J224" s="209">
        <v>90.909090909090907</v>
      </c>
      <c r="K224" s="214">
        <v>90.909090909090907</v>
      </c>
      <c r="L224" s="223"/>
      <c r="M224" s="211">
        <v>75.324675324675326</v>
      </c>
      <c r="N224" s="230">
        <v>92.20779220779221</v>
      </c>
      <c r="O224" s="164"/>
      <c r="P224" s="462">
        <f t="shared" si="3"/>
        <v>349.35064935064929</v>
      </c>
      <c r="Q224" s="241">
        <f>COUNTA(H224:O224)</f>
        <v>4</v>
      </c>
      <c r="R224" s="12"/>
      <c r="S224" s="12"/>
    </row>
    <row r="225" spans="1:19" ht="16.5" thickBot="1">
      <c r="A225" s="242" t="s">
        <v>202</v>
      </c>
      <c r="B225" s="94" t="s">
        <v>203</v>
      </c>
      <c r="C225" s="94" t="str" cm="1">
        <f t="array" ref="C225:D225">_xlfn.XLOOKUP(E225,Sheet1!A:A,Sheet1!E:F)</f>
        <v>R04</v>
      </c>
      <c r="D225" s="94" t="str">
        <v>D15</v>
      </c>
      <c r="E225" s="95">
        <v>212126</v>
      </c>
      <c r="F225" s="95" t="s">
        <v>228</v>
      </c>
      <c r="G225" s="199" t="s">
        <v>18</v>
      </c>
      <c r="H225" s="277"/>
      <c r="I225" s="209"/>
      <c r="J225" s="209">
        <v>84.415584415584419</v>
      </c>
      <c r="K225" s="212">
        <v>96.103896103896105</v>
      </c>
      <c r="L225" s="223"/>
      <c r="M225" s="211">
        <v>87.012987012987011</v>
      </c>
      <c r="N225" s="229">
        <v>89.610389610389603</v>
      </c>
      <c r="O225" s="164"/>
      <c r="P225" s="462">
        <f t="shared" si="3"/>
        <v>357.14285714285711</v>
      </c>
      <c r="Q225" s="241">
        <f>COUNTA(H225:O225)</f>
        <v>4</v>
      </c>
      <c r="R225" s="12"/>
      <c r="S225" s="12"/>
    </row>
    <row r="226" spans="1:19" ht="16.5" thickBot="1">
      <c r="A226" s="246" t="s">
        <v>202</v>
      </c>
      <c r="B226" s="103" t="s">
        <v>203</v>
      </c>
      <c r="C226" s="103" t="str" cm="1">
        <f t="array" ref="C226:D226">_xlfn.XLOOKUP(E226,Sheet1!A:A,Sheet1!E:F)</f>
        <v>R04</v>
      </c>
      <c r="D226" s="103" t="str">
        <v>D15</v>
      </c>
      <c r="E226" s="99">
        <v>215384</v>
      </c>
      <c r="F226" s="99" t="s">
        <v>224</v>
      </c>
      <c r="G226" s="201" t="s">
        <v>18</v>
      </c>
      <c r="H226" s="278"/>
      <c r="I226" s="250"/>
      <c r="J226" s="250">
        <v>77.922077922077918</v>
      </c>
      <c r="K226" s="267">
        <v>90.909090909090907</v>
      </c>
      <c r="L226" s="227"/>
      <c r="M226" s="233">
        <v>72.727272727272734</v>
      </c>
      <c r="N226" s="231">
        <v>77.922077922077932</v>
      </c>
      <c r="O226" s="105"/>
      <c r="P226" s="462">
        <f t="shared" si="3"/>
        <v>319.48051948051955</v>
      </c>
      <c r="Q226" s="254">
        <f>COUNTA(H226:O226)</f>
        <v>4</v>
      </c>
      <c r="R226" s="12"/>
      <c r="S226" s="12"/>
    </row>
    <row r="227" spans="1:19" ht="16.5" thickBot="1">
      <c r="A227" s="240" t="s">
        <v>202</v>
      </c>
      <c r="B227" s="94" t="s">
        <v>220</v>
      </c>
      <c r="C227" s="94" t="str" cm="1">
        <f t="array" ref="C227:D227">_xlfn.XLOOKUP(E227,Sheet1!A:A,Sheet1!E:F)</f>
        <v>R04</v>
      </c>
      <c r="D227" s="94" t="str">
        <v>D16</v>
      </c>
      <c r="E227" s="93">
        <v>212357</v>
      </c>
      <c r="F227" s="93" t="s">
        <v>239</v>
      </c>
      <c r="G227" s="199" t="s">
        <v>18</v>
      </c>
      <c r="H227" s="279"/>
      <c r="I227" s="255"/>
      <c r="J227" s="255">
        <v>83.116883116883116</v>
      </c>
      <c r="K227" s="213">
        <v>88.311688311688314</v>
      </c>
      <c r="L227" s="223"/>
      <c r="M227" s="234">
        <v>68.831168831168839</v>
      </c>
      <c r="N227" s="228">
        <v>87.012987012987011</v>
      </c>
      <c r="O227" s="164"/>
      <c r="P227" s="462">
        <f t="shared" si="3"/>
        <v>327.27272727272731</v>
      </c>
      <c r="Q227" s="256">
        <f>COUNTA(H227:O227)</f>
        <v>4</v>
      </c>
      <c r="R227" s="12"/>
      <c r="S227" s="12"/>
    </row>
    <row r="228" spans="1:19" ht="16.5" thickBot="1">
      <c r="A228" s="242" t="s">
        <v>202</v>
      </c>
      <c r="B228" s="162" t="s">
        <v>220</v>
      </c>
      <c r="C228" s="162" t="str" cm="1">
        <f t="array" ref="C228:D228">_xlfn.XLOOKUP(E228,Sheet1!A:A,Sheet1!E:F)</f>
        <v>R04</v>
      </c>
      <c r="D228" s="162" t="str">
        <v>D16</v>
      </c>
      <c r="E228" s="95">
        <v>215293</v>
      </c>
      <c r="F228" s="95" t="s">
        <v>245</v>
      </c>
      <c r="G228" s="200" t="s">
        <v>18</v>
      </c>
      <c r="H228" s="277"/>
      <c r="I228" s="209"/>
      <c r="J228" s="209">
        <v>72.72727272727272</v>
      </c>
      <c r="K228" s="212">
        <v>89.610389610389603</v>
      </c>
      <c r="L228" s="223"/>
      <c r="M228" s="211">
        <v>98.701298701298697</v>
      </c>
      <c r="N228" s="229">
        <v>87.012987012987011</v>
      </c>
      <c r="O228" s="164"/>
      <c r="P228" s="462">
        <f t="shared" si="3"/>
        <v>348.05194805194805</v>
      </c>
      <c r="Q228" s="241">
        <f>COUNTA(H228:O228)</f>
        <v>4</v>
      </c>
      <c r="R228" s="12"/>
      <c r="S228" s="12"/>
    </row>
    <row r="229" spans="1:19" ht="16.5" thickBot="1">
      <c r="A229" s="240" t="s">
        <v>202</v>
      </c>
      <c r="B229" s="94" t="s">
        <v>220</v>
      </c>
      <c r="C229" s="94" t="str" cm="1">
        <f t="array" ref="C229:D229">_xlfn.XLOOKUP(E229,Sheet1!A:A,Sheet1!E:F)</f>
        <v>R04</v>
      </c>
      <c r="D229" s="94" t="str">
        <v>D16</v>
      </c>
      <c r="E229" s="93">
        <v>214254</v>
      </c>
      <c r="F229" s="93" t="s">
        <v>242</v>
      </c>
      <c r="G229" s="199" t="s">
        <v>18</v>
      </c>
      <c r="H229" s="277">
        <v>77.922077922077918</v>
      </c>
      <c r="I229" s="209"/>
      <c r="J229" s="209">
        <v>93.506493506493499</v>
      </c>
      <c r="K229" s="213"/>
      <c r="L229" s="223">
        <v>75.324675324675326</v>
      </c>
      <c r="M229" s="211">
        <v>66.233766233766232</v>
      </c>
      <c r="N229" s="228"/>
      <c r="O229" s="164">
        <v>89.610389610389603</v>
      </c>
      <c r="P229" s="462">
        <f t="shared" si="3"/>
        <v>402.59740259740261</v>
      </c>
      <c r="Q229" s="241">
        <f>COUNTA(H229:O229)</f>
        <v>5</v>
      </c>
      <c r="R229" s="12"/>
      <c r="S229" s="12"/>
    </row>
    <row r="230" spans="1:19" ht="16.5" thickBot="1">
      <c r="A230" s="242" t="s">
        <v>202</v>
      </c>
      <c r="B230" s="94" t="s">
        <v>220</v>
      </c>
      <c r="C230" s="94" t="str" cm="1">
        <f t="array" ref="C230:D230">_xlfn.XLOOKUP(E230,Sheet1!A:A,Sheet1!E:F)</f>
        <v>R04</v>
      </c>
      <c r="D230" s="94" t="str">
        <v>D16</v>
      </c>
      <c r="E230" s="95">
        <v>211946</v>
      </c>
      <c r="F230" s="95" t="s">
        <v>238</v>
      </c>
      <c r="G230" s="199" t="s">
        <v>18</v>
      </c>
      <c r="H230" s="277"/>
      <c r="I230" s="209"/>
      <c r="J230" s="209">
        <v>87.012987012987011</v>
      </c>
      <c r="K230" s="214">
        <v>80.519480519480524</v>
      </c>
      <c r="L230" s="223"/>
      <c r="M230" s="211">
        <v>72.727272727272734</v>
      </c>
      <c r="N230" s="230">
        <v>89.610389610389603</v>
      </c>
      <c r="O230" s="164"/>
      <c r="P230" s="462">
        <f t="shared" si="3"/>
        <v>329.87012987012986</v>
      </c>
      <c r="Q230" s="241">
        <f>COUNTA(H230:O230)</f>
        <v>4</v>
      </c>
      <c r="R230" s="12"/>
      <c r="S230" s="12"/>
    </row>
    <row r="231" spans="1:19" ht="16.5" thickBot="1">
      <c r="A231" s="242" t="s">
        <v>202</v>
      </c>
      <c r="B231" s="94" t="s">
        <v>220</v>
      </c>
      <c r="C231" s="94" t="str" cm="1">
        <f t="array" ref="C231:D231">_xlfn.XLOOKUP(E231,Sheet1!A:A,Sheet1!E:F)</f>
        <v>R04</v>
      </c>
      <c r="D231" s="94" t="str">
        <v>D16</v>
      </c>
      <c r="E231" s="95">
        <v>213389</v>
      </c>
      <c r="F231" s="95" t="s">
        <v>241</v>
      </c>
      <c r="G231" s="199" t="s">
        <v>18</v>
      </c>
      <c r="H231" s="277"/>
      <c r="I231" s="209"/>
      <c r="J231" s="209">
        <v>92.20779220779221</v>
      </c>
      <c r="K231" s="214">
        <v>75.324675324675326</v>
      </c>
      <c r="L231" s="223"/>
      <c r="M231" s="211">
        <v>76.623376623376629</v>
      </c>
      <c r="N231" s="230">
        <v>87.012987012987011</v>
      </c>
      <c r="O231" s="164"/>
      <c r="P231" s="462">
        <f t="shared" si="3"/>
        <v>331.16883116883116</v>
      </c>
      <c r="Q231" s="241">
        <f>COUNTA(H231:O231)</f>
        <v>4</v>
      </c>
      <c r="R231" s="12"/>
      <c r="S231" s="12"/>
    </row>
    <row r="232" spans="1:19" ht="16.5" thickBot="1">
      <c r="A232" s="242" t="s">
        <v>202</v>
      </c>
      <c r="B232" s="94" t="s">
        <v>220</v>
      </c>
      <c r="C232" s="94" t="str" cm="1">
        <f t="array" ref="C232:D232">_xlfn.XLOOKUP(E232,Sheet1!A:A,Sheet1!E:F)</f>
        <v>R04</v>
      </c>
      <c r="D232" s="94" t="str">
        <v>D16</v>
      </c>
      <c r="E232" s="95">
        <v>213140</v>
      </c>
      <c r="F232" s="95" t="s">
        <v>240</v>
      </c>
      <c r="G232" s="199" t="s">
        <v>18</v>
      </c>
      <c r="H232" s="277"/>
      <c r="I232" s="209"/>
      <c r="J232" s="209">
        <v>75.324675324675326</v>
      </c>
      <c r="K232" s="212">
        <v>77.922077922077932</v>
      </c>
      <c r="L232" s="223"/>
      <c r="M232" s="211">
        <v>76.623376623376629</v>
      </c>
      <c r="N232" s="229">
        <v>90.909090909090907</v>
      </c>
      <c r="O232" s="164"/>
      <c r="P232" s="462">
        <f t="shared" si="3"/>
        <v>320.77922077922079</v>
      </c>
      <c r="Q232" s="241">
        <f>COUNTA(H232:O232)</f>
        <v>4</v>
      </c>
      <c r="R232" s="12"/>
      <c r="S232" s="12"/>
    </row>
    <row r="233" spans="1:19" ht="16.5" thickBot="1">
      <c r="A233" s="242" t="s">
        <v>202</v>
      </c>
      <c r="B233" s="94" t="s">
        <v>220</v>
      </c>
      <c r="C233" s="94" t="str" cm="1">
        <f t="array" ref="C233:D233">_xlfn.XLOOKUP(E233,Sheet1!A:A,Sheet1!E:F)</f>
        <v>R04</v>
      </c>
      <c r="D233" s="94" t="str">
        <v>D16</v>
      </c>
      <c r="E233" s="95">
        <v>210716</v>
      </c>
      <c r="F233" s="95" t="s">
        <v>236</v>
      </c>
      <c r="G233" s="199" t="s">
        <v>18</v>
      </c>
      <c r="H233" s="277"/>
      <c r="I233" s="209"/>
      <c r="J233" s="209">
        <v>75.324675324675326</v>
      </c>
      <c r="K233" s="212">
        <v>83.116883116883116</v>
      </c>
      <c r="L233" s="223"/>
      <c r="M233" s="211">
        <v>71.428571428571431</v>
      </c>
      <c r="N233" s="229">
        <v>89.610389610389603</v>
      </c>
      <c r="O233" s="164"/>
      <c r="P233" s="462">
        <f t="shared" si="3"/>
        <v>319.48051948051943</v>
      </c>
      <c r="Q233" s="241">
        <f>COUNTA(H233:O233)</f>
        <v>4</v>
      </c>
      <c r="R233" s="12"/>
      <c r="S233" s="12"/>
    </row>
    <row r="234" spans="1:19" ht="16.5" thickBot="1">
      <c r="A234" s="242" t="s">
        <v>202</v>
      </c>
      <c r="B234" s="94" t="s">
        <v>220</v>
      </c>
      <c r="C234" s="94" t="str" cm="1">
        <f t="array" ref="C234:D234">_xlfn.XLOOKUP(E234,Sheet1!A:A,Sheet1!E:F)</f>
        <v>R04</v>
      </c>
      <c r="D234" s="94" t="str">
        <v>D16</v>
      </c>
      <c r="E234" s="95">
        <v>215814</v>
      </c>
      <c r="F234" s="95" t="s">
        <v>306</v>
      </c>
      <c r="G234" s="199" t="s">
        <v>18</v>
      </c>
      <c r="H234" s="277"/>
      <c r="I234" s="209"/>
      <c r="J234" s="209">
        <v>100</v>
      </c>
      <c r="K234" s="212">
        <v>81.818181818181827</v>
      </c>
      <c r="L234" s="223"/>
      <c r="M234" s="211">
        <v>71.428571428571431</v>
      </c>
      <c r="N234" s="229">
        <v>88.311688311688314</v>
      </c>
      <c r="O234" s="164"/>
      <c r="P234" s="462">
        <f t="shared" si="3"/>
        <v>341.55844155844159</v>
      </c>
      <c r="Q234" s="241">
        <f>COUNTA(H234:O234)</f>
        <v>4</v>
      </c>
      <c r="R234" s="12"/>
      <c r="S234" s="12"/>
    </row>
    <row r="235" spans="1:19" ht="16.5" thickBot="1">
      <c r="A235" s="242" t="s">
        <v>202</v>
      </c>
      <c r="B235" s="94" t="s">
        <v>220</v>
      </c>
      <c r="C235" s="94" t="str" cm="1">
        <f t="array" ref="C235:D235">_xlfn.XLOOKUP(E235,Sheet1!A:A,Sheet1!E:F)</f>
        <v>R04</v>
      </c>
      <c r="D235" s="94" t="str">
        <v>D16</v>
      </c>
      <c r="E235" s="95">
        <v>214510</v>
      </c>
      <c r="F235" s="95" t="s">
        <v>243</v>
      </c>
      <c r="G235" s="199" t="s">
        <v>18</v>
      </c>
      <c r="H235" s="277"/>
      <c r="I235" s="209"/>
      <c r="J235" s="209">
        <v>89.610389610389618</v>
      </c>
      <c r="K235" s="212">
        <v>84.415584415584405</v>
      </c>
      <c r="L235" s="223"/>
      <c r="M235" s="211">
        <v>83.116883116883116</v>
      </c>
      <c r="N235" s="229">
        <v>85.714285714285708</v>
      </c>
      <c r="O235" s="164"/>
      <c r="P235" s="462">
        <f t="shared" si="3"/>
        <v>342.85714285714283</v>
      </c>
      <c r="Q235" s="241">
        <f>COUNTA(H235:O235)</f>
        <v>4</v>
      </c>
      <c r="R235" s="12"/>
      <c r="S235" s="12"/>
    </row>
    <row r="236" spans="1:19" ht="16.5" thickBot="1">
      <c r="A236" s="243" t="s">
        <v>202</v>
      </c>
      <c r="B236" s="117" t="s">
        <v>220</v>
      </c>
      <c r="C236" s="117" t="str" cm="1">
        <f t="array" ref="C236:D236">_xlfn.XLOOKUP(E236,Sheet1!A:A,Sheet1!E:F)</f>
        <v>R04</v>
      </c>
      <c r="D236" s="117" t="str">
        <v>D16</v>
      </c>
      <c r="E236" s="116">
        <v>213033</v>
      </c>
      <c r="F236" s="116" t="s">
        <v>321</v>
      </c>
      <c r="G236" s="202" t="s">
        <v>18</v>
      </c>
      <c r="H236" s="277">
        <v>83.116883116883116</v>
      </c>
      <c r="I236" s="209"/>
      <c r="J236" s="209">
        <v>98.701298701298711</v>
      </c>
      <c r="K236" s="213"/>
      <c r="L236" s="223">
        <v>80.519480519480524</v>
      </c>
      <c r="M236" s="211">
        <v>67.532467532467535</v>
      </c>
      <c r="N236" s="228"/>
      <c r="O236" s="164">
        <v>74.025974025974023</v>
      </c>
      <c r="P236" s="462">
        <f t="shared" si="3"/>
        <v>403.89610389610391</v>
      </c>
      <c r="Q236" s="241">
        <f>COUNTA(H236:O236)</f>
        <v>5</v>
      </c>
      <c r="R236" s="12"/>
      <c r="S236" s="12"/>
    </row>
    <row r="237" spans="1:19" ht="16.5" thickBot="1">
      <c r="A237" s="242" t="s">
        <v>202</v>
      </c>
      <c r="B237" s="162" t="s">
        <v>220</v>
      </c>
      <c r="C237" s="162" t="str" cm="1">
        <f t="array" ref="C237:D237">_xlfn.XLOOKUP(E237,Sheet1!A:A,Sheet1!E:F)</f>
        <v>R04</v>
      </c>
      <c r="D237" s="162" t="str">
        <v>D16</v>
      </c>
      <c r="E237" s="95">
        <v>211714</v>
      </c>
      <c r="F237" s="95" t="s">
        <v>237</v>
      </c>
      <c r="G237" s="200" t="s">
        <v>18</v>
      </c>
      <c r="H237" s="277"/>
      <c r="I237" s="209"/>
      <c r="J237" s="209">
        <v>92.20779220779221</v>
      </c>
      <c r="K237" s="212">
        <v>80.519480519480524</v>
      </c>
      <c r="L237" s="259"/>
      <c r="M237" s="211">
        <v>71.428571428571431</v>
      </c>
      <c r="N237" s="229">
        <v>68.831168831168839</v>
      </c>
      <c r="O237" s="163"/>
      <c r="P237" s="462">
        <f t="shared" si="3"/>
        <v>312.98701298701303</v>
      </c>
      <c r="Q237" s="241">
        <f>COUNTA(H237:O237)</f>
        <v>4</v>
      </c>
      <c r="R237" s="12"/>
      <c r="S237" s="12"/>
    </row>
    <row r="238" spans="1:19" ht="16.5" thickBot="1">
      <c r="A238" s="242" t="s">
        <v>202</v>
      </c>
      <c r="B238" s="94" t="s">
        <v>220</v>
      </c>
      <c r="C238" s="94" t="str" cm="1">
        <f t="array" ref="C238:D238">_xlfn.XLOOKUP(E238,Sheet1!A:A,Sheet1!E:F)</f>
        <v>R04</v>
      </c>
      <c r="D238" s="94" t="str">
        <v>D16</v>
      </c>
      <c r="E238" s="95">
        <v>215459</v>
      </c>
      <c r="F238" s="95" t="s">
        <v>246</v>
      </c>
      <c r="G238" s="199" t="s">
        <v>18</v>
      </c>
      <c r="H238" s="277"/>
      <c r="I238" s="209"/>
      <c r="J238" s="209">
        <v>88.3116883116883</v>
      </c>
      <c r="K238" s="213">
        <v>94.805194805194802</v>
      </c>
      <c r="L238" s="223"/>
      <c r="M238" s="211">
        <v>77.922077922077932</v>
      </c>
      <c r="N238" s="228">
        <v>87.012987012987011</v>
      </c>
      <c r="O238" s="164"/>
      <c r="P238" s="462">
        <f t="shared" si="3"/>
        <v>348.05194805194805</v>
      </c>
      <c r="Q238" s="241">
        <f>COUNTA(H238:O238)</f>
        <v>4</v>
      </c>
      <c r="R238" s="12"/>
      <c r="S238" s="12"/>
    </row>
    <row r="239" spans="1:19" ht="16.5" thickBot="1">
      <c r="A239" s="240" t="s">
        <v>202</v>
      </c>
      <c r="B239" s="94" t="s">
        <v>235</v>
      </c>
      <c r="C239" s="94" t="str" cm="1">
        <f t="array" ref="C239:D239">_xlfn.XLOOKUP(E239,Sheet1!A:A,Sheet1!E:F)</f>
        <v>R04</v>
      </c>
      <c r="D239" s="94" t="str">
        <v>D17</v>
      </c>
      <c r="E239" s="93">
        <v>214460</v>
      </c>
      <c r="F239" s="93" t="s">
        <v>255</v>
      </c>
      <c r="G239" s="199" t="s">
        <v>18</v>
      </c>
      <c r="H239" s="279"/>
      <c r="I239" s="255"/>
      <c r="J239" s="255">
        <v>87.012987012987011</v>
      </c>
      <c r="K239" s="217">
        <v>79.220779220779221</v>
      </c>
      <c r="L239" s="223"/>
      <c r="M239" s="216">
        <v>93.506493506493499</v>
      </c>
      <c r="N239" s="232">
        <v>67.532467532467535</v>
      </c>
      <c r="O239" s="164"/>
      <c r="P239" s="462">
        <f t="shared" si="3"/>
        <v>327.27272727272725</v>
      </c>
      <c r="Q239" s="256">
        <f>COUNTA(H239:O239)</f>
        <v>4</v>
      </c>
      <c r="R239" s="12"/>
      <c r="S239" s="12"/>
    </row>
    <row r="240" spans="1:19" ht="16.5" thickBot="1">
      <c r="A240" s="242" t="s">
        <v>202</v>
      </c>
      <c r="B240" s="94" t="s">
        <v>235</v>
      </c>
      <c r="C240" s="94" t="str" cm="1">
        <f t="array" ref="C240:D240">_xlfn.XLOOKUP(E240,Sheet1!A:A,Sheet1!E:F)</f>
        <v>R04</v>
      </c>
      <c r="D240" s="94" t="str">
        <v>D17</v>
      </c>
      <c r="E240" s="95">
        <v>213983</v>
      </c>
      <c r="F240" s="95" t="s">
        <v>254</v>
      </c>
      <c r="G240" s="199" t="s">
        <v>18</v>
      </c>
      <c r="H240" s="277"/>
      <c r="I240" s="209"/>
      <c r="J240" s="209">
        <v>76.623376623376629</v>
      </c>
      <c r="K240" s="212">
        <v>89.610389610389603</v>
      </c>
      <c r="L240" s="223"/>
      <c r="M240" s="211">
        <v>96.103896103896105</v>
      </c>
      <c r="N240" s="229">
        <v>98.701298701298697</v>
      </c>
      <c r="O240" s="164"/>
      <c r="P240" s="462">
        <f t="shared" si="3"/>
        <v>361.03896103896102</v>
      </c>
      <c r="Q240" s="241">
        <f>COUNTA(H240:O240)</f>
        <v>4</v>
      </c>
      <c r="R240" s="12"/>
      <c r="S240" s="12"/>
    </row>
    <row r="241" spans="1:19" ht="16.5" thickBot="1">
      <c r="A241" s="242" t="s">
        <v>202</v>
      </c>
      <c r="B241" s="162" t="s">
        <v>235</v>
      </c>
      <c r="C241" s="162" t="str" cm="1">
        <f t="array" ref="C241:D241">_xlfn.XLOOKUP(E241,Sheet1!A:A,Sheet1!E:F)</f>
        <v>R04</v>
      </c>
      <c r="D241" s="162" t="str">
        <v>D17</v>
      </c>
      <c r="E241" s="95">
        <v>211375</v>
      </c>
      <c r="F241" s="95" t="s">
        <v>250</v>
      </c>
      <c r="G241" s="200" t="s">
        <v>18</v>
      </c>
      <c r="H241" s="277"/>
      <c r="I241" s="209"/>
      <c r="J241" s="209">
        <v>81.818181818181827</v>
      </c>
      <c r="K241" s="212">
        <v>79.220779220779221</v>
      </c>
      <c r="L241" s="223"/>
      <c r="M241" s="211">
        <v>96.103896103896105</v>
      </c>
      <c r="N241" s="229">
        <v>92.20779220779221</v>
      </c>
      <c r="O241" s="164"/>
      <c r="P241" s="462">
        <f t="shared" si="3"/>
        <v>349.35064935064941</v>
      </c>
      <c r="Q241" s="241">
        <f>COUNTA(H241:O241)</f>
        <v>4</v>
      </c>
      <c r="R241" s="12"/>
      <c r="S241" s="12"/>
    </row>
    <row r="242" spans="1:19" ht="16.5" thickBot="1">
      <c r="A242" s="240" t="s">
        <v>202</v>
      </c>
      <c r="B242" s="94" t="s">
        <v>235</v>
      </c>
      <c r="C242" s="94" t="str" cm="1">
        <f t="array" ref="C242:D242">_xlfn.XLOOKUP(E242,Sheet1!A:A,Sheet1!E:F)</f>
        <v>R04</v>
      </c>
      <c r="D242" s="94" t="str">
        <v>D17</v>
      </c>
      <c r="E242" s="93">
        <v>212324</v>
      </c>
      <c r="F242" s="93" t="s">
        <v>252</v>
      </c>
      <c r="G242" s="199" t="s">
        <v>18</v>
      </c>
      <c r="H242" s="277"/>
      <c r="I242" s="209"/>
      <c r="J242" s="209">
        <v>83.116883116883116</v>
      </c>
      <c r="K242" s="212">
        <v>89.610389610389603</v>
      </c>
      <c r="L242" s="223"/>
      <c r="M242" s="211">
        <v>83.116883116883116</v>
      </c>
      <c r="N242" s="229">
        <v>89.610389610389603</v>
      </c>
      <c r="O242" s="164"/>
      <c r="P242" s="462">
        <f t="shared" si="3"/>
        <v>345.45454545454544</v>
      </c>
      <c r="Q242" s="241">
        <f>COUNTA(H242:O242)</f>
        <v>4</v>
      </c>
      <c r="R242" s="12"/>
      <c r="S242" s="12"/>
    </row>
    <row r="243" spans="1:19" ht="16.5" thickBot="1">
      <c r="A243" s="242" t="s">
        <v>202</v>
      </c>
      <c r="B243" s="94" t="s">
        <v>235</v>
      </c>
      <c r="C243" s="94" t="str" cm="1">
        <f t="array" ref="C243:D243">_xlfn.XLOOKUP(E243,Sheet1!A:A,Sheet1!E:F)</f>
        <v>R04</v>
      </c>
      <c r="D243" s="94" t="str">
        <v>D17</v>
      </c>
      <c r="E243" s="95">
        <v>210336</v>
      </c>
      <c r="F243" s="95" t="s">
        <v>322</v>
      </c>
      <c r="G243" s="199" t="s">
        <v>18</v>
      </c>
      <c r="H243" s="277"/>
      <c r="I243" s="209"/>
      <c r="J243" s="209">
        <v>79.220779220779221</v>
      </c>
      <c r="K243" s="212">
        <v>71.428571428571431</v>
      </c>
      <c r="L243" s="223"/>
      <c r="M243" s="211">
        <v>87.012987012987011</v>
      </c>
      <c r="N243" s="229">
        <v>88.311688311688314</v>
      </c>
      <c r="O243" s="164"/>
      <c r="P243" s="462">
        <f t="shared" si="3"/>
        <v>325.97402597402601</v>
      </c>
      <c r="Q243" s="241">
        <f>COUNTA(H243:O243)</f>
        <v>4</v>
      </c>
      <c r="R243" s="12"/>
      <c r="S243" s="12"/>
    </row>
    <row r="244" spans="1:19" ht="16.5" thickBot="1">
      <c r="A244" s="242" t="s">
        <v>202</v>
      </c>
      <c r="B244" s="94" t="s">
        <v>235</v>
      </c>
      <c r="C244" s="94" t="str" cm="1">
        <f t="array" ref="C244:D244">_xlfn.XLOOKUP(E244,Sheet1!A:A,Sheet1!E:F)</f>
        <v>R04</v>
      </c>
      <c r="D244" s="94" t="str">
        <v>D17</v>
      </c>
      <c r="E244" s="95">
        <v>215673</v>
      </c>
      <c r="F244" s="95" t="s">
        <v>249</v>
      </c>
      <c r="G244" s="199" t="s">
        <v>18</v>
      </c>
      <c r="H244" s="277"/>
      <c r="I244" s="209"/>
      <c r="J244" s="209">
        <v>98.701298701298711</v>
      </c>
      <c r="K244" s="213">
        <v>81.818181818181827</v>
      </c>
      <c r="L244" s="223"/>
      <c r="M244" s="211">
        <v>96.103896103896105</v>
      </c>
      <c r="N244" s="228">
        <v>97.402597402597408</v>
      </c>
      <c r="O244" s="164"/>
      <c r="P244" s="462">
        <f t="shared" si="3"/>
        <v>374.02597402597405</v>
      </c>
      <c r="Q244" s="241">
        <f>COUNTA(H244:O244)</f>
        <v>4</v>
      </c>
      <c r="R244" s="12"/>
      <c r="S244" s="12"/>
    </row>
    <row r="245" spans="1:19" ht="16.5" thickBot="1">
      <c r="A245" s="242" t="s">
        <v>202</v>
      </c>
      <c r="B245" s="94" t="s">
        <v>235</v>
      </c>
      <c r="C245" s="94" t="str" cm="1">
        <f t="array" ref="C245:D245">_xlfn.XLOOKUP(E245,Sheet1!A:A,Sheet1!E:F)</f>
        <v>R04</v>
      </c>
      <c r="D245" s="94" t="str">
        <v>D17</v>
      </c>
      <c r="E245" s="95">
        <v>212902</v>
      </c>
      <c r="F245" s="95" t="s">
        <v>253</v>
      </c>
      <c r="G245" s="199" t="s">
        <v>18</v>
      </c>
      <c r="H245" s="277"/>
      <c r="I245" s="209"/>
      <c r="J245" s="209">
        <v>84.415584415584419</v>
      </c>
      <c r="K245" s="212">
        <v>68.831168831168839</v>
      </c>
      <c r="L245" s="223"/>
      <c r="M245" s="211">
        <v>83.116883116883116</v>
      </c>
      <c r="N245" s="229">
        <v>84.415584415584405</v>
      </c>
      <c r="O245" s="164"/>
      <c r="P245" s="462">
        <f t="shared" si="3"/>
        <v>320.77922077922079</v>
      </c>
      <c r="Q245" s="241">
        <f>COUNTA(H245:O245)</f>
        <v>4</v>
      </c>
      <c r="R245" s="12"/>
      <c r="S245" s="12"/>
    </row>
    <row r="246" spans="1:19" ht="16.5" thickBot="1">
      <c r="A246" s="242" t="s">
        <v>202</v>
      </c>
      <c r="B246" s="94" t="s">
        <v>235</v>
      </c>
      <c r="C246" s="94" t="str" cm="1">
        <f t="array" ref="C246:D246">_xlfn.XLOOKUP(E246,Sheet1!A:A,Sheet1!E:F)</f>
        <v>R04</v>
      </c>
      <c r="D246" s="94" t="str">
        <v>D17</v>
      </c>
      <c r="E246" s="95">
        <v>214270</v>
      </c>
      <c r="F246" s="95" t="s">
        <v>307</v>
      </c>
      <c r="G246" s="199" t="s">
        <v>18</v>
      </c>
      <c r="H246" s="277"/>
      <c r="I246" s="209"/>
      <c r="J246" s="209">
        <v>83.116883116883116</v>
      </c>
      <c r="K246" s="213">
        <v>93.506493506493499</v>
      </c>
      <c r="L246" s="223"/>
      <c r="M246" s="211">
        <v>81.818181818181827</v>
      </c>
      <c r="N246" s="228">
        <v>83.116883116883116</v>
      </c>
      <c r="O246" s="164"/>
      <c r="P246" s="462">
        <f t="shared" si="3"/>
        <v>341.55844155844153</v>
      </c>
      <c r="Q246" s="241">
        <f>COUNTA(H246:O246)</f>
        <v>4</v>
      </c>
      <c r="R246" s="12"/>
      <c r="S246" s="12"/>
    </row>
    <row r="247" spans="1:19" ht="16.5" thickBot="1">
      <c r="A247" s="242" t="s">
        <v>202</v>
      </c>
      <c r="B247" s="94" t="s">
        <v>235</v>
      </c>
      <c r="C247" s="94" t="str" cm="1">
        <f t="array" ref="C247:D247">_xlfn.XLOOKUP(E247,Sheet1!A:A,Sheet1!E:F)</f>
        <v>R04</v>
      </c>
      <c r="D247" s="94" t="str">
        <v>D17</v>
      </c>
      <c r="E247" s="95">
        <v>215137</v>
      </c>
      <c r="F247" s="95" t="s">
        <v>248</v>
      </c>
      <c r="G247" s="199" t="s">
        <v>18</v>
      </c>
      <c r="H247" s="277"/>
      <c r="I247" s="209"/>
      <c r="J247" s="209">
        <v>81.818181818181827</v>
      </c>
      <c r="K247" s="212">
        <v>94.805194805194802</v>
      </c>
      <c r="L247" s="223"/>
      <c r="M247" s="211">
        <v>80.519480519480524</v>
      </c>
      <c r="N247" s="229">
        <v>94.805194805194802</v>
      </c>
      <c r="O247" s="164"/>
      <c r="P247" s="462">
        <f t="shared" si="3"/>
        <v>351.94805194805195</v>
      </c>
      <c r="Q247" s="241">
        <f>COUNTA(H247:O247)</f>
        <v>4</v>
      </c>
      <c r="R247" s="12"/>
      <c r="S247" s="12"/>
    </row>
    <row r="248" spans="1:19" ht="16.5" thickBot="1">
      <c r="A248" s="243" t="s">
        <v>202</v>
      </c>
      <c r="B248" s="117" t="s">
        <v>235</v>
      </c>
      <c r="C248" s="117" t="str" cm="1">
        <f t="array" ref="C248:D248">_xlfn.XLOOKUP(E248,Sheet1!A:A,Sheet1!E:F)</f>
        <v>R04</v>
      </c>
      <c r="D248" s="117" t="str">
        <v>D17</v>
      </c>
      <c r="E248" s="116">
        <v>215640</v>
      </c>
      <c r="F248" s="116" t="s">
        <v>259</v>
      </c>
      <c r="G248" s="202" t="s">
        <v>18</v>
      </c>
      <c r="H248" s="277"/>
      <c r="I248" s="209"/>
      <c r="J248" s="209">
        <v>98.701298701298711</v>
      </c>
      <c r="K248" s="212">
        <v>90.909090909090907</v>
      </c>
      <c r="L248" s="223"/>
      <c r="M248" s="211">
        <v>98.701298701298697</v>
      </c>
      <c r="N248" s="229">
        <v>94.805194805194802</v>
      </c>
      <c r="O248" s="164"/>
      <c r="P248" s="462">
        <f t="shared" si="3"/>
        <v>383.11688311688312</v>
      </c>
      <c r="Q248" s="241">
        <f>COUNTA(H248:O248)</f>
        <v>4</v>
      </c>
      <c r="R248" s="12"/>
      <c r="S248" s="12"/>
    </row>
    <row r="249" spans="1:19" ht="16.5" thickBot="1">
      <c r="A249" s="243" t="s">
        <v>202</v>
      </c>
      <c r="B249" s="117" t="s">
        <v>235</v>
      </c>
      <c r="C249" s="117" t="str" cm="1">
        <f t="array" ref="C249:D249">_xlfn.XLOOKUP(E249,Sheet1!A:A,Sheet1!E:F)</f>
        <v>R04</v>
      </c>
      <c r="D249" s="117" t="str">
        <v>D18</v>
      </c>
      <c r="E249" s="116">
        <v>211680</v>
      </c>
      <c r="F249" s="116" t="s">
        <v>251</v>
      </c>
      <c r="G249" s="202" t="s">
        <v>18</v>
      </c>
      <c r="H249" s="277"/>
      <c r="I249" s="209"/>
      <c r="J249" s="209">
        <v>90.909090909090907</v>
      </c>
      <c r="K249" s="212">
        <v>80.519480519480524</v>
      </c>
      <c r="L249" s="223"/>
      <c r="M249" s="211">
        <v>97.402597402597408</v>
      </c>
      <c r="N249" s="229">
        <v>72.727272727272734</v>
      </c>
      <c r="O249" s="164"/>
      <c r="P249" s="462">
        <f t="shared" si="3"/>
        <v>341.55844155844159</v>
      </c>
      <c r="Q249" s="241">
        <f>COUNTA(H249:O249)</f>
        <v>4</v>
      </c>
      <c r="R249" s="12"/>
      <c r="S249" s="12"/>
    </row>
    <row r="250" spans="1:19" ht="16.5" thickBot="1">
      <c r="A250" s="243" t="s">
        <v>202</v>
      </c>
      <c r="B250" s="205" t="s">
        <v>235</v>
      </c>
      <c r="C250" s="205" t="str" cm="1">
        <f t="array" ref="C250:D250">_xlfn.XLOOKUP(E250,Sheet1!A:A,Sheet1!E:F)</f>
        <v>R04</v>
      </c>
      <c r="D250" s="205" t="str">
        <v>D18</v>
      </c>
      <c r="E250" s="116">
        <v>214825</v>
      </c>
      <c r="F250" s="116" t="s">
        <v>256</v>
      </c>
      <c r="G250" s="268" t="s">
        <v>18</v>
      </c>
      <c r="H250" s="277"/>
      <c r="I250" s="209"/>
      <c r="J250" s="209">
        <v>75.324675324675326</v>
      </c>
      <c r="K250" s="214">
        <v>62.337662337662337</v>
      </c>
      <c r="L250" s="259"/>
      <c r="M250" s="211">
        <v>98.701298701298697</v>
      </c>
      <c r="N250" s="230">
        <v>97.402597402597408</v>
      </c>
      <c r="O250" s="163"/>
      <c r="P250" s="462">
        <f t="shared" si="3"/>
        <v>333.76623376623377</v>
      </c>
      <c r="Q250" s="241">
        <f>COUNTA(H250:O250)</f>
        <v>4</v>
      </c>
      <c r="R250" s="12"/>
      <c r="S250" s="12"/>
    </row>
    <row r="251" spans="1:19" ht="16.5" thickBot="1">
      <c r="A251" s="242" t="s">
        <v>202</v>
      </c>
      <c r="B251" s="94" t="s">
        <v>235</v>
      </c>
      <c r="C251" s="94" t="str" cm="1">
        <f t="array" ref="C251:D251">_xlfn.XLOOKUP(E251,Sheet1!A:A,Sheet1!E:F)</f>
        <v>R04</v>
      </c>
      <c r="D251" s="94" t="str">
        <v>D16</v>
      </c>
      <c r="E251" s="95">
        <v>211870</v>
      </c>
      <c r="F251" s="95" t="s">
        <v>258</v>
      </c>
      <c r="G251" s="199" t="s">
        <v>18</v>
      </c>
      <c r="H251" s="277"/>
      <c r="I251" s="209"/>
      <c r="J251" s="209">
        <v>80.51948051948051</v>
      </c>
      <c r="K251" s="214">
        <v>85.714285714285708</v>
      </c>
      <c r="L251" s="223"/>
      <c r="M251" s="211">
        <v>71.428571428571431</v>
      </c>
      <c r="N251" s="230">
        <v>87.012987012987011</v>
      </c>
      <c r="O251" s="164"/>
      <c r="P251" s="462">
        <f t="shared" si="3"/>
        <v>324.6753246753247</v>
      </c>
      <c r="Q251" s="241">
        <f>COUNTA(H251:O251)</f>
        <v>4</v>
      </c>
      <c r="R251" s="12"/>
      <c r="S251" s="12"/>
    </row>
    <row r="252" spans="1:19" ht="16.5" thickBot="1">
      <c r="A252" s="246" t="s">
        <v>202</v>
      </c>
      <c r="B252" s="103" t="s">
        <v>235</v>
      </c>
      <c r="C252" s="103" t="str" cm="1">
        <f t="array" ref="C252:D252">_xlfn.XLOOKUP(E252,Sheet1!A:A,Sheet1!E:F)</f>
        <v>R04</v>
      </c>
      <c r="D252" s="103" t="str">
        <v>D17</v>
      </c>
      <c r="E252" s="99">
        <v>215418</v>
      </c>
      <c r="F252" s="99" t="s">
        <v>257</v>
      </c>
      <c r="G252" s="201" t="s">
        <v>18</v>
      </c>
      <c r="H252" s="278"/>
      <c r="I252" s="250"/>
      <c r="J252" s="250">
        <v>98.701298701298711</v>
      </c>
      <c r="K252" s="218">
        <v>79.220779220779221</v>
      </c>
      <c r="L252" s="251"/>
      <c r="M252" s="215">
        <v>89.610389610389603</v>
      </c>
      <c r="N252" s="231">
        <v>87.012987012987011</v>
      </c>
      <c r="O252" s="105"/>
      <c r="P252" s="462">
        <f t="shared" si="3"/>
        <v>354.54545454545456</v>
      </c>
      <c r="Q252" s="254">
        <f>COUNTA(H252:O252)</f>
        <v>4</v>
      </c>
      <c r="R252" s="12"/>
      <c r="S252" s="12"/>
    </row>
    <row r="253" spans="1:19" ht="16.5" thickBot="1">
      <c r="A253" s="240" t="s">
        <v>202</v>
      </c>
      <c r="B253" s="94" t="s">
        <v>247</v>
      </c>
      <c r="C253" s="94" t="str" cm="1">
        <f t="array" ref="C253:D253">_xlfn.XLOOKUP(E253,Sheet1!A:A,Sheet1!E:F)</f>
        <v>R04</v>
      </c>
      <c r="D253" s="94" t="str">
        <v>D18</v>
      </c>
      <c r="E253" s="93">
        <v>214288</v>
      </c>
      <c r="F253" s="93" t="s">
        <v>268</v>
      </c>
      <c r="G253" s="199" t="s">
        <v>18</v>
      </c>
      <c r="H253" s="279"/>
      <c r="I253" s="255"/>
      <c r="J253" s="255">
        <v>88.3116883116883</v>
      </c>
      <c r="K253" s="213">
        <v>80.519480519480524</v>
      </c>
      <c r="L253" s="223"/>
      <c r="M253" s="216">
        <v>101.29870129870129</v>
      </c>
      <c r="N253" s="228">
        <v>77.922077922077932</v>
      </c>
      <c r="O253" s="164"/>
      <c r="P253" s="462">
        <f t="shared" si="3"/>
        <v>348.0519480519481</v>
      </c>
      <c r="Q253" s="256">
        <f>COUNTA(H253:O253)</f>
        <v>4</v>
      </c>
      <c r="R253" s="12"/>
      <c r="S253" s="12"/>
    </row>
    <row r="254" spans="1:19" ht="16.5" thickBot="1">
      <c r="A254" s="242" t="s">
        <v>202</v>
      </c>
      <c r="B254" s="94" t="s">
        <v>247</v>
      </c>
      <c r="C254" s="94" t="str" cm="1">
        <f t="array" ref="C254:D254">_xlfn.XLOOKUP(E254,Sheet1!A:A,Sheet1!E:F)</f>
        <v>R04</v>
      </c>
      <c r="D254" s="94" t="str">
        <v>D18</v>
      </c>
      <c r="E254" s="95">
        <v>213090</v>
      </c>
      <c r="F254" s="95" t="s">
        <v>264</v>
      </c>
      <c r="G254" s="199" t="s">
        <v>18</v>
      </c>
      <c r="H254" s="277"/>
      <c r="I254" s="209"/>
      <c r="J254" s="209">
        <v>83.116883116883116</v>
      </c>
      <c r="K254" s="212">
        <v>67.532467532467535</v>
      </c>
      <c r="L254" s="223"/>
      <c r="M254" s="211">
        <v>79.220779220779221</v>
      </c>
      <c r="N254" s="229">
        <v>94.805194805194802</v>
      </c>
      <c r="O254" s="164"/>
      <c r="P254" s="462">
        <f t="shared" si="3"/>
        <v>324.67532467532465</v>
      </c>
      <c r="Q254" s="241">
        <f>COUNTA(H254:O254)</f>
        <v>4</v>
      </c>
      <c r="R254" s="12"/>
      <c r="S254" s="12"/>
    </row>
    <row r="255" spans="1:19" ht="16.5" thickBot="1">
      <c r="A255" s="242" t="s">
        <v>202</v>
      </c>
      <c r="B255" s="162" t="s">
        <v>247</v>
      </c>
      <c r="C255" s="162" t="str" cm="1">
        <f t="array" ref="C255:D255">_xlfn.XLOOKUP(E255,Sheet1!A:A,Sheet1!E:F)</f>
        <v>R03</v>
      </c>
      <c r="D255" s="162" t="str">
        <v>D13</v>
      </c>
      <c r="E255" s="95">
        <v>215871</v>
      </c>
      <c r="F255" s="95" t="s">
        <v>312</v>
      </c>
      <c r="G255" s="200" t="s">
        <v>18</v>
      </c>
      <c r="H255" s="277"/>
      <c r="I255" s="209"/>
      <c r="J255" s="209">
        <v>76.623376623376629</v>
      </c>
      <c r="K255" s="213">
        <v>79.220779220779221</v>
      </c>
      <c r="L255" s="223"/>
      <c r="M255" s="211">
        <v>92.20779220779221</v>
      </c>
      <c r="N255" s="228">
        <v>96.103896103896105</v>
      </c>
      <c r="O255" s="164"/>
      <c r="P255" s="462">
        <f t="shared" si="3"/>
        <v>344.15584415584419</v>
      </c>
      <c r="Q255" s="241">
        <f>COUNTA(H255:O255)</f>
        <v>4</v>
      </c>
      <c r="R255" s="12"/>
      <c r="S255" s="12"/>
    </row>
    <row r="256" spans="1:19" ht="16.5" thickBot="1">
      <c r="A256" s="240" t="s">
        <v>202</v>
      </c>
      <c r="B256" s="94" t="s">
        <v>247</v>
      </c>
      <c r="C256" s="94" t="str" cm="1">
        <f t="array" ref="C256:D256">_xlfn.XLOOKUP(E256,Sheet1!A:A,Sheet1!E:F)</f>
        <v>R03</v>
      </c>
      <c r="D256" s="94" t="str">
        <v>D13</v>
      </c>
      <c r="E256" s="93">
        <v>211813</v>
      </c>
      <c r="F256" s="93" t="s">
        <v>263</v>
      </c>
      <c r="G256" s="199" t="s">
        <v>18</v>
      </c>
      <c r="H256" s="277"/>
      <c r="I256" s="209"/>
      <c r="J256" s="209">
        <v>77.922077922077918</v>
      </c>
      <c r="K256" s="212">
        <v>92.20779220779221</v>
      </c>
      <c r="L256" s="223"/>
      <c r="M256" s="211">
        <v>98.701298701298697</v>
      </c>
      <c r="N256" s="229">
        <v>81.818181818181827</v>
      </c>
      <c r="O256" s="164"/>
      <c r="P256" s="462">
        <f t="shared" si="3"/>
        <v>350.64935064935065</v>
      </c>
      <c r="Q256" s="241">
        <f>COUNTA(H256:O256)</f>
        <v>4</v>
      </c>
      <c r="R256" s="12"/>
      <c r="S256" s="12"/>
    </row>
    <row r="257" spans="1:19" ht="16.5" thickBot="1">
      <c r="A257" s="242" t="s">
        <v>202</v>
      </c>
      <c r="B257" s="94" t="s">
        <v>247</v>
      </c>
      <c r="C257" s="94" t="str" cm="1">
        <f t="array" ref="C257:D257">_xlfn.XLOOKUP(E257,Sheet1!A:A,Sheet1!E:F)</f>
        <v>R03</v>
      </c>
      <c r="D257" s="94" t="str">
        <v>D13</v>
      </c>
      <c r="E257" s="95">
        <v>215152</v>
      </c>
      <c r="F257" s="95" t="s">
        <v>270</v>
      </c>
      <c r="G257" s="199" t="s">
        <v>18</v>
      </c>
      <c r="H257" s="277"/>
      <c r="I257" s="209"/>
      <c r="J257" s="209">
        <v>87.012987012987011</v>
      </c>
      <c r="K257" s="212">
        <v>81.818181818181827</v>
      </c>
      <c r="L257" s="223"/>
      <c r="M257" s="211">
        <v>100</v>
      </c>
      <c r="N257" s="229">
        <v>76.623376623376629</v>
      </c>
      <c r="O257" s="164"/>
      <c r="P257" s="462">
        <f t="shared" si="3"/>
        <v>345.4545454545455</v>
      </c>
      <c r="Q257" s="241">
        <f>COUNTA(H257:O257)</f>
        <v>4</v>
      </c>
      <c r="R257" s="12"/>
      <c r="S257" s="12"/>
    </row>
    <row r="258" spans="1:19" ht="16.5" thickBot="1">
      <c r="A258" s="242" t="s">
        <v>202</v>
      </c>
      <c r="B258" s="94" t="s">
        <v>247</v>
      </c>
      <c r="C258" s="94" t="str" cm="1">
        <f t="array" ref="C258:D258">_xlfn.XLOOKUP(E258,Sheet1!A:A,Sheet1!E:F)</f>
        <v>R03</v>
      </c>
      <c r="D258" s="94" t="str">
        <v>D13</v>
      </c>
      <c r="E258" s="95">
        <v>214247</v>
      </c>
      <c r="F258" s="95" t="s">
        <v>267</v>
      </c>
      <c r="G258" s="199" t="s">
        <v>18</v>
      </c>
      <c r="H258" s="277"/>
      <c r="I258" s="209"/>
      <c r="J258" s="209">
        <v>75.324675324675326</v>
      </c>
      <c r="K258" s="213">
        <v>83.116883116883116</v>
      </c>
      <c r="L258" s="223"/>
      <c r="M258" s="211">
        <v>92.20779220779221</v>
      </c>
      <c r="N258" s="228">
        <v>89.610389610389603</v>
      </c>
      <c r="O258" s="164"/>
      <c r="P258" s="462">
        <f t="shared" si="3"/>
        <v>340.25974025974028</v>
      </c>
      <c r="Q258" s="241">
        <f>COUNTA(H258:O258)</f>
        <v>4</v>
      </c>
      <c r="R258" s="12"/>
      <c r="S258" s="12"/>
    </row>
    <row r="259" spans="1:19" ht="16.5" thickBot="1">
      <c r="A259" s="242" t="s">
        <v>202</v>
      </c>
      <c r="B259" s="94" t="s">
        <v>247</v>
      </c>
      <c r="C259" s="94" t="str" cm="1">
        <f t="array" ref="C259:D259">_xlfn.XLOOKUP(E259,Sheet1!A:A,Sheet1!E:F)</f>
        <v>R04</v>
      </c>
      <c r="D259" s="94" t="str">
        <v>D18</v>
      </c>
      <c r="E259" s="95">
        <v>215061</v>
      </c>
      <c r="F259" s="95" t="s">
        <v>269</v>
      </c>
      <c r="G259" s="199" t="s">
        <v>18</v>
      </c>
      <c r="H259" s="277"/>
      <c r="I259" s="209"/>
      <c r="J259" s="209">
        <v>81.818181818181827</v>
      </c>
      <c r="K259" s="212">
        <v>74.025974025974023</v>
      </c>
      <c r="L259" s="223"/>
      <c r="M259" s="211">
        <v>98.701298701298697</v>
      </c>
      <c r="N259" s="229">
        <v>89.610389610389603</v>
      </c>
      <c r="O259" s="164"/>
      <c r="P259" s="462">
        <f t="shared" ref="P259:P322" si="4">SUM(H259:O259)</f>
        <v>344.15584415584419</v>
      </c>
      <c r="Q259" s="241">
        <f>COUNTA(H259:O259)</f>
        <v>4</v>
      </c>
      <c r="R259" s="12"/>
      <c r="S259" s="12"/>
    </row>
    <row r="260" spans="1:19" ht="16.5" thickBot="1">
      <c r="A260" s="242" t="s">
        <v>202</v>
      </c>
      <c r="B260" s="94" t="s">
        <v>247</v>
      </c>
      <c r="C260" s="94" t="str" cm="1">
        <f t="array" ref="C260:D260">_xlfn.XLOOKUP(E260,Sheet1!A:A,Sheet1!E:F)</f>
        <v>R04</v>
      </c>
      <c r="D260" s="94" t="str">
        <v>D18</v>
      </c>
      <c r="E260" s="95">
        <v>215541</v>
      </c>
      <c r="F260" s="95" t="s">
        <v>272</v>
      </c>
      <c r="G260" s="199" t="s">
        <v>18</v>
      </c>
      <c r="H260" s="277"/>
      <c r="I260" s="209"/>
      <c r="J260" s="209">
        <v>81.818181818181827</v>
      </c>
      <c r="K260" s="213">
        <v>76.623376623376629</v>
      </c>
      <c r="L260" s="223"/>
      <c r="M260" s="211">
        <v>76.623376623376629</v>
      </c>
      <c r="N260" s="228">
        <v>101.29870129870129</v>
      </c>
      <c r="O260" s="164"/>
      <c r="P260" s="462">
        <f t="shared" si="4"/>
        <v>336.36363636363637</v>
      </c>
      <c r="Q260" s="241">
        <f>COUNTA(H260:O260)</f>
        <v>4</v>
      </c>
      <c r="R260" s="12"/>
      <c r="S260" s="12"/>
    </row>
    <row r="261" spans="1:19" ht="16.5" thickBot="1">
      <c r="A261" s="242" t="s">
        <v>202</v>
      </c>
      <c r="B261" s="94" t="s">
        <v>247</v>
      </c>
      <c r="C261" s="94" t="str" cm="1">
        <f t="array" ref="C261:D261">_xlfn.XLOOKUP(E261,Sheet1!A:A,Sheet1!E:F)</f>
        <v>R03</v>
      </c>
      <c r="D261" s="94" t="str">
        <v>D13</v>
      </c>
      <c r="E261" s="95">
        <v>211078</v>
      </c>
      <c r="F261" s="95" t="s">
        <v>261</v>
      </c>
      <c r="G261" s="199" t="s">
        <v>18</v>
      </c>
      <c r="H261" s="277"/>
      <c r="I261" s="209"/>
      <c r="J261" s="209">
        <v>72.72727272727272</v>
      </c>
      <c r="K261" s="214">
        <v>80.519480519480524</v>
      </c>
      <c r="L261" s="223"/>
      <c r="M261" s="211">
        <v>80.519480519480524</v>
      </c>
      <c r="N261" s="230">
        <v>96.103896103896105</v>
      </c>
      <c r="O261" s="164"/>
      <c r="P261" s="462">
        <f t="shared" si="4"/>
        <v>329.87012987012986</v>
      </c>
      <c r="Q261" s="241">
        <f>COUNTA(H261:O261)</f>
        <v>4</v>
      </c>
      <c r="R261" s="12"/>
      <c r="S261" s="12"/>
    </row>
    <row r="262" spans="1:19" ht="16.5" thickBot="1">
      <c r="A262" s="242" t="s">
        <v>202</v>
      </c>
      <c r="B262" s="94" t="s">
        <v>247</v>
      </c>
      <c r="C262" s="94" t="str" cm="1">
        <f t="array" ref="C262:D262">_xlfn.XLOOKUP(E262,Sheet1!A:A,Sheet1!E:F)</f>
        <v>R04</v>
      </c>
      <c r="D262" s="94" t="str">
        <v>D18</v>
      </c>
      <c r="E262" s="95">
        <v>213223</v>
      </c>
      <c r="F262" s="95" t="s">
        <v>265</v>
      </c>
      <c r="G262" s="199" t="s">
        <v>18</v>
      </c>
      <c r="H262" s="277">
        <v>66.233766233766232</v>
      </c>
      <c r="I262" s="209"/>
      <c r="J262" s="209">
        <v>81.818181818181827</v>
      </c>
      <c r="K262" s="212"/>
      <c r="L262" s="223">
        <v>71.428571428571431</v>
      </c>
      <c r="M262" s="211">
        <v>80.519480519480524</v>
      </c>
      <c r="N262" s="229"/>
      <c r="O262" s="164">
        <v>80.519480519480524</v>
      </c>
      <c r="P262" s="462">
        <f t="shared" si="4"/>
        <v>380.51948051948051</v>
      </c>
      <c r="Q262" s="241">
        <f>COUNTA(H262:O262)</f>
        <v>5</v>
      </c>
      <c r="R262" s="12"/>
      <c r="S262" s="12"/>
    </row>
    <row r="263" spans="1:19" ht="16.5" thickBot="1">
      <c r="A263" s="242" t="s">
        <v>202</v>
      </c>
      <c r="B263" s="94" t="s">
        <v>247</v>
      </c>
      <c r="C263" s="94" t="str" cm="1">
        <f t="array" ref="C263:D263">_xlfn.XLOOKUP(E263,Sheet1!A:A,Sheet1!E:F)</f>
        <v>R04</v>
      </c>
      <c r="D263" s="94" t="str">
        <v>D18</v>
      </c>
      <c r="E263" s="95">
        <v>213892</v>
      </c>
      <c r="F263" s="95" t="s">
        <v>266</v>
      </c>
      <c r="G263" s="199" t="s">
        <v>18</v>
      </c>
      <c r="H263" s="277"/>
      <c r="I263" s="209"/>
      <c r="J263" s="209">
        <v>92.20779220779221</v>
      </c>
      <c r="K263" s="213">
        <v>85.714285714285708</v>
      </c>
      <c r="L263" s="223"/>
      <c r="M263" s="211">
        <v>77.922077922077932</v>
      </c>
      <c r="N263" s="228">
        <v>97.402597402597408</v>
      </c>
      <c r="O263" s="164"/>
      <c r="P263" s="462">
        <f t="shared" si="4"/>
        <v>353.24675324675326</v>
      </c>
      <c r="Q263" s="241">
        <f>COUNTA(H263:O263)</f>
        <v>4</v>
      </c>
      <c r="R263" s="12"/>
      <c r="S263" s="12"/>
    </row>
    <row r="264" spans="1:19" ht="16.5" thickBot="1">
      <c r="A264" s="242" t="s">
        <v>202</v>
      </c>
      <c r="B264" s="162" t="s">
        <v>247</v>
      </c>
      <c r="C264" s="162" t="str" cm="1">
        <f t="array" ref="C264:D264">_xlfn.XLOOKUP(E264,Sheet1!A:A,Sheet1!E:F)</f>
        <v>R04</v>
      </c>
      <c r="D264" s="162" t="str">
        <v>D18</v>
      </c>
      <c r="E264" s="95">
        <v>215228</v>
      </c>
      <c r="F264" s="95" t="s">
        <v>271</v>
      </c>
      <c r="G264" s="200" t="s">
        <v>18</v>
      </c>
      <c r="H264" s="277"/>
      <c r="I264" s="209"/>
      <c r="J264" s="209">
        <v>79.220779220779221</v>
      </c>
      <c r="K264" s="212">
        <v>81.818181818181827</v>
      </c>
      <c r="L264" s="259"/>
      <c r="M264" s="211">
        <v>80.519480519480524</v>
      </c>
      <c r="N264" s="229">
        <v>98.701298701298697</v>
      </c>
      <c r="O264" s="163"/>
      <c r="P264" s="462">
        <f t="shared" si="4"/>
        <v>340.25974025974028</v>
      </c>
      <c r="Q264" s="241">
        <f>COUNTA(H264:O264)</f>
        <v>4</v>
      </c>
      <c r="R264" s="12"/>
      <c r="S264" s="12"/>
    </row>
    <row r="265" spans="1:19" ht="16.5" thickBot="1">
      <c r="A265" s="245" t="s">
        <v>202</v>
      </c>
      <c r="B265" s="104" t="s">
        <v>247</v>
      </c>
      <c r="C265" s="104" t="str" cm="1">
        <f t="array" ref="C265:D265">_xlfn.XLOOKUP(E265,Sheet1!A:A,Sheet1!E:F)</f>
        <v>R04</v>
      </c>
      <c r="D265" s="104" t="str">
        <v>D18</v>
      </c>
      <c r="E265" s="100">
        <v>211664</v>
      </c>
      <c r="F265" s="100" t="s">
        <v>262</v>
      </c>
      <c r="G265" s="204" t="s">
        <v>18</v>
      </c>
      <c r="H265" s="280"/>
      <c r="I265" s="262"/>
      <c r="J265" s="262">
        <v>80.51948051948051</v>
      </c>
      <c r="K265" s="222">
        <v>71.428571428571431</v>
      </c>
      <c r="L265" s="225"/>
      <c r="M265" s="219">
        <v>83.116883116883116</v>
      </c>
      <c r="N265" s="235">
        <v>72.727272727272734</v>
      </c>
      <c r="O265" s="106"/>
      <c r="P265" s="462">
        <f t="shared" si="4"/>
        <v>307.79220779220782</v>
      </c>
      <c r="Q265" s="265">
        <f>COUNTA(H265:O265)</f>
        <v>4</v>
      </c>
      <c r="R265" s="12"/>
      <c r="S265" s="12"/>
    </row>
    <row r="266" spans="1:19" ht="17.25" thickTop="1" thickBot="1">
      <c r="A266" s="240" t="s">
        <v>273</v>
      </c>
      <c r="B266" s="94" t="s">
        <v>260</v>
      </c>
      <c r="C266" s="94" t="str" cm="1">
        <f t="array" ref="C266:D266">_xlfn.XLOOKUP(E266,Sheet1!A:A,Sheet1!E:F)</f>
        <v>R05</v>
      </c>
      <c r="D266" s="94" t="str">
        <v>D23</v>
      </c>
      <c r="E266" s="93">
        <v>213819</v>
      </c>
      <c r="F266" s="93" t="s">
        <v>278</v>
      </c>
      <c r="G266" s="199" t="s">
        <v>279</v>
      </c>
      <c r="H266" s="279">
        <v>77.922077922077918</v>
      </c>
      <c r="I266" s="255"/>
      <c r="J266" s="255">
        <v>90.909090909090907</v>
      </c>
      <c r="K266" s="213"/>
      <c r="L266" s="223">
        <v>85.714285714285708</v>
      </c>
      <c r="M266" s="216">
        <v>85.714285714285708</v>
      </c>
      <c r="N266" s="228"/>
      <c r="O266" s="164">
        <v>85.714285714285708</v>
      </c>
      <c r="P266" s="462">
        <f t="shared" si="4"/>
        <v>425.97402597402601</v>
      </c>
      <c r="Q266" s="256">
        <f>COUNTA(H266:O266)</f>
        <v>5</v>
      </c>
      <c r="R266" s="12"/>
      <c r="S266" s="12"/>
    </row>
    <row r="267" spans="1:19" ht="16.5" thickBot="1">
      <c r="A267" s="242" t="s">
        <v>273</v>
      </c>
      <c r="B267" s="94" t="s">
        <v>260</v>
      </c>
      <c r="C267" s="94" t="str" cm="1">
        <f t="array" ref="C267:D267">_xlfn.XLOOKUP(E267,Sheet1!A:A,Sheet1!E:F)</f>
        <v>R05</v>
      </c>
      <c r="D267" s="94" t="str">
        <v>D19</v>
      </c>
      <c r="E267" s="95">
        <v>211136</v>
      </c>
      <c r="F267" s="95" t="s">
        <v>323</v>
      </c>
      <c r="G267" s="199" t="s">
        <v>324</v>
      </c>
      <c r="H267" s="277"/>
      <c r="I267" s="209"/>
      <c r="J267" s="209">
        <v>94.805194805194802</v>
      </c>
      <c r="K267" s="212">
        <v>80.519480519480524</v>
      </c>
      <c r="L267" s="223"/>
      <c r="M267" s="211">
        <v>88.311688311688314</v>
      </c>
      <c r="N267" s="229">
        <v>81.818181818181827</v>
      </c>
      <c r="O267" s="164"/>
      <c r="P267" s="462">
        <f t="shared" si="4"/>
        <v>345.45454545454544</v>
      </c>
      <c r="Q267" s="241">
        <f>COUNTA(H267:O267)</f>
        <v>4</v>
      </c>
      <c r="R267" s="12"/>
      <c r="S267" s="12"/>
    </row>
    <row r="268" spans="1:19" ht="16.5" thickBot="1">
      <c r="A268" s="242" t="s">
        <v>273</v>
      </c>
      <c r="B268" s="162" t="s">
        <v>260</v>
      </c>
      <c r="C268" s="162" t="str" cm="1">
        <f t="array" ref="C268:D268">_xlfn.XLOOKUP(E268,Sheet1!A:A,Sheet1!E:F)</f>
        <v>R05</v>
      </c>
      <c r="D268" s="162" t="str">
        <v>D19</v>
      </c>
      <c r="E268" s="95">
        <v>210831</v>
      </c>
      <c r="F268" s="95" t="s">
        <v>325</v>
      </c>
      <c r="G268" s="199" t="s">
        <v>18</v>
      </c>
      <c r="H268" s="277"/>
      <c r="I268" s="209"/>
      <c r="J268" s="209">
        <v>74.025974025974037</v>
      </c>
      <c r="K268" s="213">
        <v>72.727272727272734</v>
      </c>
      <c r="L268" s="223"/>
      <c r="M268" s="211">
        <v>81.818181818181827</v>
      </c>
      <c r="N268" s="228">
        <v>83.116883116883116</v>
      </c>
      <c r="O268" s="164"/>
      <c r="P268" s="462">
        <f t="shared" si="4"/>
        <v>311.68831168831173</v>
      </c>
      <c r="Q268" s="241">
        <f>COUNTA(H268:O268)</f>
        <v>4</v>
      </c>
      <c r="R268" s="12"/>
      <c r="S268" s="12"/>
    </row>
    <row r="269" spans="1:19" ht="16.5" thickBot="1">
      <c r="A269" s="240" t="s">
        <v>273</v>
      </c>
      <c r="B269" s="94" t="s">
        <v>260</v>
      </c>
      <c r="C269" s="94" t="str" cm="1">
        <f t="array" ref="C269:D269">_xlfn.XLOOKUP(E269,Sheet1!A:A,Sheet1!E:F)</f>
        <v>R05</v>
      </c>
      <c r="D269" s="94" t="str">
        <v>D19</v>
      </c>
      <c r="E269" s="93">
        <v>213231</v>
      </c>
      <c r="F269" s="93" t="s">
        <v>326</v>
      </c>
      <c r="G269" s="199" t="s">
        <v>324</v>
      </c>
      <c r="H269" s="277"/>
      <c r="I269" s="209"/>
      <c r="J269" s="209">
        <v>77.922077922077918</v>
      </c>
      <c r="K269" s="214">
        <v>79.220779220779221</v>
      </c>
      <c r="L269" s="223"/>
      <c r="M269" s="211">
        <v>80.519480519480524</v>
      </c>
      <c r="N269" s="230">
        <v>77.922077922077932</v>
      </c>
      <c r="O269" s="164"/>
      <c r="P269" s="462">
        <f t="shared" si="4"/>
        <v>315.58441558441564</v>
      </c>
      <c r="Q269" s="241">
        <f>COUNTA(H269:O269)</f>
        <v>4</v>
      </c>
      <c r="R269" s="12"/>
      <c r="S269" s="12"/>
    </row>
    <row r="270" spans="1:19" ht="16.5" thickBot="1">
      <c r="A270" s="242" t="s">
        <v>273</v>
      </c>
      <c r="B270" s="94" t="s">
        <v>260</v>
      </c>
      <c r="C270" s="94" t="str" cm="1">
        <f t="array" ref="C270:D270">_xlfn.XLOOKUP(E270,Sheet1!A:A,Sheet1!E:F)</f>
        <v>R05</v>
      </c>
      <c r="D270" s="94" t="str">
        <v>D19</v>
      </c>
      <c r="E270" s="95">
        <v>214296</v>
      </c>
      <c r="F270" s="95" t="s">
        <v>277</v>
      </c>
      <c r="G270" s="199" t="s">
        <v>324</v>
      </c>
      <c r="H270" s="277"/>
      <c r="I270" s="209"/>
      <c r="J270" s="209">
        <v>93.506493506493499</v>
      </c>
      <c r="K270" s="214">
        <v>83.116883116883116</v>
      </c>
      <c r="L270" s="223"/>
      <c r="M270" s="211">
        <v>84.415584415584405</v>
      </c>
      <c r="N270" s="230">
        <v>90.909090909090907</v>
      </c>
      <c r="O270" s="164"/>
      <c r="P270" s="462">
        <f t="shared" si="4"/>
        <v>351.9480519480519</v>
      </c>
      <c r="Q270" s="241">
        <f>COUNTA(H270:O270)</f>
        <v>4</v>
      </c>
      <c r="R270" s="12"/>
      <c r="S270" s="12"/>
    </row>
    <row r="271" spans="1:19" ht="16.5" thickBot="1">
      <c r="A271" s="242" t="s">
        <v>273</v>
      </c>
      <c r="B271" s="94" t="s">
        <v>260</v>
      </c>
      <c r="C271" s="94" t="str" cm="1">
        <f t="array" ref="C271:D271">_xlfn.XLOOKUP(E271,Sheet1!A:A,Sheet1!E:F)</f>
        <v>R05</v>
      </c>
      <c r="D271" s="94" t="str">
        <v>D19</v>
      </c>
      <c r="E271" s="95">
        <v>214957</v>
      </c>
      <c r="F271" s="95" t="s">
        <v>327</v>
      </c>
      <c r="G271" s="199" t="s">
        <v>275</v>
      </c>
      <c r="H271" s="277"/>
      <c r="I271" s="209"/>
      <c r="J271" s="209">
        <v>79.220779220779221</v>
      </c>
      <c r="K271" s="214">
        <v>88.311688311688314</v>
      </c>
      <c r="L271" s="223"/>
      <c r="M271" s="211">
        <v>84.415584415584405</v>
      </c>
      <c r="N271" s="230">
        <v>87.012987012987011</v>
      </c>
      <c r="O271" s="164"/>
      <c r="P271" s="462">
        <f t="shared" si="4"/>
        <v>338.96103896103898</v>
      </c>
      <c r="Q271" s="241">
        <f>COUNTA(H271:O271)</f>
        <v>4</v>
      </c>
      <c r="R271" s="12"/>
      <c r="S271" s="12"/>
    </row>
    <row r="272" spans="1:19" ht="16.5" thickBot="1">
      <c r="A272" s="242" t="s">
        <v>273</v>
      </c>
      <c r="B272" s="94" t="s">
        <v>260</v>
      </c>
      <c r="C272" s="94" t="str" cm="1">
        <f t="array" ref="C272:D272">_xlfn.XLOOKUP(E272,Sheet1!A:A,Sheet1!E:F)</f>
        <v>R05</v>
      </c>
      <c r="D272" s="94" t="str">
        <v>D19</v>
      </c>
      <c r="E272" s="95">
        <v>212266</v>
      </c>
      <c r="F272" s="95" t="s">
        <v>328</v>
      </c>
      <c r="G272" s="199" t="s">
        <v>324</v>
      </c>
      <c r="H272" s="277"/>
      <c r="I272" s="209"/>
      <c r="J272" s="209">
        <v>87.012987012987011</v>
      </c>
      <c r="K272" s="214">
        <v>77.922077922077932</v>
      </c>
      <c r="L272" s="223"/>
      <c r="M272" s="211">
        <v>81.818181818181827</v>
      </c>
      <c r="N272" s="230">
        <v>85.714285714285708</v>
      </c>
      <c r="O272" s="164"/>
      <c r="P272" s="462">
        <f t="shared" si="4"/>
        <v>332.46753246753246</v>
      </c>
      <c r="Q272" s="241">
        <f>COUNTA(H272:O272)</f>
        <v>4</v>
      </c>
      <c r="R272" s="12"/>
      <c r="S272" s="12"/>
    </row>
    <row r="273" spans="1:19" ht="16.5" thickBot="1">
      <c r="A273" s="242" t="s">
        <v>273</v>
      </c>
      <c r="B273" s="94" t="s">
        <v>260</v>
      </c>
      <c r="C273" s="94" t="str" cm="1">
        <f t="array" ref="C273:D273">_xlfn.XLOOKUP(E273,Sheet1!A:A,Sheet1!E:F)</f>
        <v>R05</v>
      </c>
      <c r="D273" s="94" t="str">
        <v>D19</v>
      </c>
      <c r="E273" s="95">
        <v>213959</v>
      </c>
      <c r="F273" s="95" t="s">
        <v>329</v>
      </c>
      <c r="G273" s="199" t="s">
        <v>324</v>
      </c>
      <c r="H273" s="277"/>
      <c r="I273" s="209"/>
      <c r="J273" s="209">
        <v>74.025974025974037</v>
      </c>
      <c r="K273" s="214">
        <v>84.415584415584405</v>
      </c>
      <c r="L273" s="223"/>
      <c r="M273" s="211">
        <v>81.818181818181827</v>
      </c>
      <c r="N273" s="230">
        <v>81.818181818181827</v>
      </c>
      <c r="O273" s="164"/>
      <c r="P273" s="462">
        <f t="shared" si="4"/>
        <v>322.0779220779221</v>
      </c>
      <c r="Q273" s="241">
        <f>COUNTA(H273:O273)</f>
        <v>4</v>
      </c>
      <c r="R273" s="12"/>
      <c r="S273" s="12"/>
    </row>
    <row r="274" spans="1:19" ht="16.5" thickBot="1">
      <c r="A274" s="242" t="s">
        <v>273</v>
      </c>
      <c r="B274" s="94" t="s">
        <v>260</v>
      </c>
      <c r="C274" s="94" t="str" cm="1">
        <f t="array" ref="C274:D274">_xlfn.XLOOKUP(E274,Sheet1!A:A,Sheet1!E:F)</f>
        <v>R05</v>
      </c>
      <c r="D274" s="94" t="str">
        <v>D19</v>
      </c>
      <c r="E274" s="95">
        <v>212738</v>
      </c>
      <c r="F274" s="95" t="s">
        <v>330</v>
      </c>
      <c r="G274" s="199" t="s">
        <v>276</v>
      </c>
      <c r="H274" s="277">
        <v>88.3116883116883</v>
      </c>
      <c r="I274" s="209"/>
      <c r="J274" s="209">
        <v>84.415584415584419</v>
      </c>
      <c r="K274" s="212"/>
      <c r="L274" s="223">
        <v>90.909090909090907</v>
      </c>
      <c r="M274" s="211">
        <v>87.012987012987011</v>
      </c>
      <c r="N274" s="229"/>
      <c r="O274" s="164">
        <v>87.012987012987011</v>
      </c>
      <c r="P274" s="462">
        <f t="shared" si="4"/>
        <v>437.66233766233768</v>
      </c>
      <c r="Q274" s="241">
        <f>COUNTA(H274:O274)</f>
        <v>5</v>
      </c>
      <c r="R274" s="12"/>
      <c r="S274" s="12"/>
    </row>
    <row r="275" spans="1:19" ht="16.5" thickBot="1">
      <c r="A275" s="242" t="s">
        <v>273</v>
      </c>
      <c r="B275" s="94" t="s">
        <v>260</v>
      </c>
      <c r="C275" s="94" t="str" cm="1">
        <f t="array" ref="C275:D275">_xlfn.XLOOKUP(E275,Sheet1!A:A,Sheet1!E:F)</f>
        <v>R05</v>
      </c>
      <c r="D275" s="94" t="str">
        <v>D19</v>
      </c>
      <c r="E275" s="95">
        <v>211482</v>
      </c>
      <c r="F275" s="95" t="s">
        <v>331</v>
      </c>
      <c r="G275" s="199" t="s">
        <v>324</v>
      </c>
      <c r="H275" s="277"/>
      <c r="I275" s="209"/>
      <c r="J275" s="209">
        <v>80.51948051948051</v>
      </c>
      <c r="K275" s="212">
        <v>85.714285714285708</v>
      </c>
      <c r="L275" s="223"/>
      <c r="M275" s="211">
        <v>81.818181818181827</v>
      </c>
      <c r="N275" s="229">
        <v>87.012987012987011</v>
      </c>
      <c r="O275" s="164"/>
      <c r="P275" s="462">
        <f t="shared" si="4"/>
        <v>335.06493506493507</v>
      </c>
      <c r="Q275" s="241">
        <f>COUNTA(H275:O275)</f>
        <v>4</v>
      </c>
      <c r="R275" s="12"/>
      <c r="S275" s="12"/>
    </row>
    <row r="276" spans="1:19" ht="16.5" thickBot="1">
      <c r="A276" s="242" t="s">
        <v>273</v>
      </c>
      <c r="B276" s="162" t="s">
        <v>260</v>
      </c>
      <c r="C276" s="162" t="str" cm="1">
        <f t="array" ref="C276:D276">_xlfn.XLOOKUP(E276,Sheet1!A:A,Sheet1!E:F)</f>
        <v>R05</v>
      </c>
      <c r="D276" s="162" t="str">
        <v>D19</v>
      </c>
      <c r="E276" s="95">
        <v>212282</v>
      </c>
      <c r="F276" s="95" t="s">
        <v>332</v>
      </c>
      <c r="G276" s="200" t="s">
        <v>324</v>
      </c>
      <c r="H276" s="277"/>
      <c r="I276" s="209"/>
      <c r="J276" s="209">
        <v>88.3116883116883</v>
      </c>
      <c r="K276" s="214">
        <v>83.116883116883116</v>
      </c>
      <c r="L276" s="259"/>
      <c r="M276" s="211">
        <v>75.324675324675326</v>
      </c>
      <c r="N276" s="230">
        <v>83.116883116883116</v>
      </c>
      <c r="O276" s="163"/>
      <c r="P276" s="462">
        <f t="shared" si="4"/>
        <v>329.87012987012986</v>
      </c>
      <c r="Q276" s="241">
        <f>COUNTA(H276:O276)</f>
        <v>4</v>
      </c>
      <c r="R276" s="12"/>
      <c r="S276" s="12"/>
    </row>
    <row r="277" spans="1:19" ht="16.5" thickBot="1">
      <c r="A277" s="242" t="s">
        <v>273</v>
      </c>
      <c r="B277" s="94" t="s">
        <v>260</v>
      </c>
      <c r="C277" s="94" t="str" cm="1">
        <f t="array" ref="C277:D277">_xlfn.XLOOKUP(E277,Sheet1!A:A,Sheet1!E:F)</f>
        <v>R05</v>
      </c>
      <c r="D277" s="94" t="str">
        <v>D19</v>
      </c>
      <c r="E277" s="95">
        <v>212191</v>
      </c>
      <c r="F277" s="95" t="s">
        <v>333</v>
      </c>
      <c r="G277" s="199" t="s">
        <v>18</v>
      </c>
      <c r="H277" s="277"/>
      <c r="I277" s="209"/>
      <c r="J277" s="209">
        <v>71.428571428571431</v>
      </c>
      <c r="K277" s="214">
        <v>75.324675324675326</v>
      </c>
      <c r="L277" s="223"/>
      <c r="M277" s="211">
        <v>76.623376623376629</v>
      </c>
      <c r="N277" s="230">
        <v>79.220779220779221</v>
      </c>
      <c r="O277" s="164"/>
      <c r="P277" s="462">
        <f t="shared" si="4"/>
        <v>302.59740259740261</v>
      </c>
      <c r="Q277" s="241">
        <f>COUNTA(H277:O277)</f>
        <v>4</v>
      </c>
      <c r="R277" s="12"/>
      <c r="S277" s="12"/>
    </row>
    <row r="278" spans="1:19" ht="16.5" thickBot="1">
      <c r="A278" s="246" t="s">
        <v>273</v>
      </c>
      <c r="B278" s="103" t="s">
        <v>260</v>
      </c>
      <c r="C278" s="103" t="str" cm="1">
        <f t="array" ref="C278:D278">_xlfn.XLOOKUP(E278,Sheet1!A:A,Sheet1!E:F)</f>
        <v>R05</v>
      </c>
      <c r="D278" s="103" t="str">
        <v>D19</v>
      </c>
      <c r="E278" s="99">
        <v>210153</v>
      </c>
      <c r="F278" s="99" t="s">
        <v>334</v>
      </c>
      <c r="G278" s="201" t="s">
        <v>18</v>
      </c>
      <c r="H278" s="278"/>
      <c r="I278" s="250"/>
      <c r="J278" s="250">
        <v>81.818181818181827</v>
      </c>
      <c r="K278" s="218">
        <v>85.714285714285708</v>
      </c>
      <c r="L278" s="227"/>
      <c r="M278" s="233">
        <v>72.727272727272734</v>
      </c>
      <c r="N278" s="231">
        <v>90.909090909090907</v>
      </c>
      <c r="O278" s="105"/>
      <c r="P278" s="462">
        <f t="shared" si="4"/>
        <v>331.16883116883116</v>
      </c>
      <c r="Q278" s="254">
        <f>COUNTA(H278:O278)</f>
        <v>4</v>
      </c>
      <c r="R278" s="12"/>
      <c r="S278" s="12"/>
    </row>
    <row r="279" spans="1:19" ht="16.5" thickBot="1">
      <c r="A279" s="240" t="s">
        <v>273</v>
      </c>
      <c r="B279" s="94" t="s">
        <v>274</v>
      </c>
      <c r="C279" s="94" t="str" cm="1">
        <f t="array" ref="C279:D279">_xlfn.XLOOKUP(E279,Sheet1!A:A,Sheet1!E:F)</f>
        <v>R05</v>
      </c>
      <c r="D279" s="94" t="str">
        <v>D22</v>
      </c>
      <c r="E279" s="93">
        <v>214767</v>
      </c>
      <c r="F279" s="93" t="s">
        <v>335</v>
      </c>
      <c r="G279" s="199" t="s">
        <v>275</v>
      </c>
      <c r="H279" s="279"/>
      <c r="I279" s="255"/>
      <c r="J279" s="255">
        <v>74.025974025974037</v>
      </c>
      <c r="K279" s="213">
        <v>84.415584415584405</v>
      </c>
      <c r="L279" s="223"/>
      <c r="M279" s="234">
        <v>97.402597402597408</v>
      </c>
      <c r="N279" s="228">
        <v>87.012987012987011</v>
      </c>
      <c r="O279" s="164"/>
      <c r="P279" s="462">
        <f t="shared" si="4"/>
        <v>342.85714285714289</v>
      </c>
      <c r="Q279" s="256">
        <f>COUNTA(H279:O279)</f>
        <v>4</v>
      </c>
      <c r="R279" s="12"/>
      <c r="S279" s="12"/>
    </row>
    <row r="280" spans="1:19" ht="16.5" thickBot="1">
      <c r="A280" s="242" t="s">
        <v>273</v>
      </c>
      <c r="B280" s="94" t="s">
        <v>274</v>
      </c>
      <c r="C280" s="94" t="str" cm="1">
        <f t="array" ref="C280:D280">_xlfn.XLOOKUP(E280,Sheet1!A:A,Sheet1!E:F)</f>
        <v>R05</v>
      </c>
      <c r="D280" s="94" t="str">
        <v>D23</v>
      </c>
      <c r="E280" s="95">
        <v>214163</v>
      </c>
      <c r="F280" s="95" t="s">
        <v>282</v>
      </c>
      <c r="G280" s="199" t="s">
        <v>275</v>
      </c>
      <c r="H280" s="277"/>
      <c r="I280" s="209"/>
      <c r="J280" s="209">
        <v>79.220779220779221</v>
      </c>
      <c r="K280" s="212">
        <v>75.324675324675326</v>
      </c>
      <c r="L280" s="223"/>
      <c r="M280" s="211">
        <v>83.116883116883116</v>
      </c>
      <c r="N280" s="229">
        <v>89.610389610389603</v>
      </c>
      <c r="O280" s="164"/>
      <c r="P280" s="462">
        <f t="shared" si="4"/>
        <v>327.27272727272725</v>
      </c>
      <c r="Q280" s="241">
        <f>COUNTA(H280:O280)</f>
        <v>4</v>
      </c>
      <c r="R280" s="12"/>
      <c r="S280" s="12"/>
    </row>
    <row r="281" spans="1:19" ht="16.5" thickBot="1">
      <c r="A281" s="242" t="s">
        <v>273</v>
      </c>
      <c r="B281" s="162" t="s">
        <v>274</v>
      </c>
      <c r="C281" s="162" t="str" cm="1">
        <f t="array" ref="C281:D281">_xlfn.XLOOKUP(E281,Sheet1!A:A,Sheet1!E:F)</f>
        <v>R05</v>
      </c>
      <c r="D281" s="162" t="str">
        <v>D23</v>
      </c>
      <c r="E281" s="95">
        <v>214106</v>
      </c>
      <c r="F281" s="95" t="s">
        <v>281</v>
      </c>
      <c r="G281" s="199" t="s">
        <v>324</v>
      </c>
      <c r="H281" s="277">
        <v>72.72727272727272</v>
      </c>
      <c r="I281" s="209"/>
      <c r="J281" s="209">
        <v>97.402597402597408</v>
      </c>
      <c r="K281" s="212"/>
      <c r="L281" s="282">
        <v>79.220779220779221</v>
      </c>
      <c r="M281" s="211">
        <v>89.610389610389603</v>
      </c>
      <c r="N281" s="229"/>
      <c r="O281" s="164">
        <v>71.428571428571431</v>
      </c>
      <c r="P281" s="462">
        <f t="shared" si="4"/>
        <v>410.38961038961043</v>
      </c>
      <c r="Q281" s="241">
        <f>COUNTA(H281:O281)</f>
        <v>5</v>
      </c>
      <c r="R281" s="12"/>
      <c r="S281" s="12"/>
    </row>
    <row r="282" spans="1:19" ht="16.5" thickBot="1">
      <c r="A282" s="240" t="s">
        <v>273</v>
      </c>
      <c r="B282" s="94" t="s">
        <v>274</v>
      </c>
      <c r="C282" s="94" t="str" cm="1">
        <f t="array" ref="C282:D282">_xlfn.XLOOKUP(E282,Sheet1!A:A,Sheet1!E:F)</f>
        <v>R05</v>
      </c>
      <c r="D282" s="94" t="str">
        <v>D23</v>
      </c>
      <c r="E282" s="93">
        <v>213850</v>
      </c>
      <c r="F282" s="93" t="s">
        <v>336</v>
      </c>
      <c r="G282" s="199" t="s">
        <v>324</v>
      </c>
      <c r="H282" s="277">
        <v>90.909090909090907</v>
      </c>
      <c r="I282" s="209"/>
      <c r="J282" s="209">
        <v>81.818181818181827</v>
      </c>
      <c r="K282" s="213"/>
      <c r="L282" s="223">
        <v>74.025974025974023</v>
      </c>
      <c r="M282" s="211">
        <v>81.818181818181827</v>
      </c>
      <c r="N282" s="228"/>
      <c r="O282" s="164">
        <v>67.532467532467535</v>
      </c>
      <c r="P282" s="462">
        <f t="shared" si="4"/>
        <v>396.10389610389615</v>
      </c>
      <c r="Q282" s="241">
        <f>COUNTA(H282:O282)</f>
        <v>5</v>
      </c>
      <c r="R282" s="12"/>
      <c r="S282" s="12"/>
    </row>
    <row r="283" spans="1:19" ht="16.5" thickBot="1">
      <c r="A283" s="242" t="s">
        <v>273</v>
      </c>
      <c r="B283" s="94" t="s">
        <v>274</v>
      </c>
      <c r="C283" s="94" t="str" cm="1">
        <f t="array" ref="C283:D283">_xlfn.XLOOKUP(E283,Sheet1!A:A,Sheet1!E:F)</f>
        <v>R05</v>
      </c>
      <c r="D283" s="94" t="str">
        <v>D23</v>
      </c>
      <c r="E283" s="95">
        <v>214668</v>
      </c>
      <c r="F283" s="95" t="s">
        <v>337</v>
      </c>
      <c r="G283" s="199" t="s">
        <v>324</v>
      </c>
      <c r="H283" s="277"/>
      <c r="I283" s="209"/>
      <c r="J283" s="209">
        <v>83.116883116883116</v>
      </c>
      <c r="K283" s="214">
        <v>87.012987012987011</v>
      </c>
      <c r="L283" s="223"/>
      <c r="M283" s="211">
        <v>85.714285714285708</v>
      </c>
      <c r="N283" s="230">
        <v>81.818181818181827</v>
      </c>
      <c r="O283" s="164"/>
      <c r="P283" s="462">
        <f t="shared" si="4"/>
        <v>337.66233766233768</v>
      </c>
      <c r="Q283" s="241">
        <f>COUNTA(H283:O283)</f>
        <v>4</v>
      </c>
      <c r="R283" s="12"/>
      <c r="S283" s="12"/>
    </row>
    <row r="284" spans="1:19" ht="16.5" thickBot="1">
      <c r="A284" s="242" t="s">
        <v>273</v>
      </c>
      <c r="B284" s="94" t="s">
        <v>274</v>
      </c>
      <c r="C284" s="94" t="str" cm="1">
        <f t="array" ref="C284:D284">_xlfn.XLOOKUP(E284,Sheet1!A:A,Sheet1!E:F)</f>
        <v>R05</v>
      </c>
      <c r="D284" s="94" t="str">
        <v>D23</v>
      </c>
      <c r="E284" s="95">
        <v>215376</v>
      </c>
      <c r="F284" s="95" t="s">
        <v>338</v>
      </c>
      <c r="G284" s="199" t="s">
        <v>324</v>
      </c>
      <c r="H284" s="277">
        <v>88.3116883116883</v>
      </c>
      <c r="I284" s="209"/>
      <c r="J284" s="209">
        <v>83.116883116883116</v>
      </c>
      <c r="K284" s="214"/>
      <c r="L284" s="223">
        <v>83.116883116883116</v>
      </c>
      <c r="M284" s="211">
        <v>88.311688311688314</v>
      </c>
      <c r="N284" s="230"/>
      <c r="O284" s="164">
        <v>80.519480519480524</v>
      </c>
      <c r="P284" s="462">
        <f t="shared" si="4"/>
        <v>423.37662337662334</v>
      </c>
      <c r="Q284" s="241">
        <f>COUNTA(H284:O284)</f>
        <v>5</v>
      </c>
      <c r="R284" s="12"/>
      <c r="S284" s="12"/>
    </row>
    <row r="285" spans="1:19" ht="16.5" thickBot="1">
      <c r="A285" s="242" t="s">
        <v>273</v>
      </c>
      <c r="B285" s="94" t="s">
        <v>274</v>
      </c>
      <c r="C285" s="94" t="str" cm="1">
        <f t="array" ref="C285:D285">_xlfn.XLOOKUP(E285,Sheet1!A:A,Sheet1!E:F)</f>
        <v>R05</v>
      </c>
      <c r="D285" s="94" t="str">
        <v>D22</v>
      </c>
      <c r="E285" s="95">
        <v>215350</v>
      </c>
      <c r="F285" s="95" t="s">
        <v>339</v>
      </c>
      <c r="G285" s="199" t="s">
        <v>324</v>
      </c>
      <c r="H285" s="277">
        <v>84.415584415584419</v>
      </c>
      <c r="I285" s="209"/>
      <c r="J285" s="209">
        <v>80.51948051948051</v>
      </c>
      <c r="K285" s="214"/>
      <c r="L285" s="223">
        <v>72.727272727272734</v>
      </c>
      <c r="M285" s="211">
        <v>85.714285714285708</v>
      </c>
      <c r="N285" s="230"/>
      <c r="O285" s="164">
        <v>80.519480519480524</v>
      </c>
      <c r="P285" s="462">
        <f t="shared" si="4"/>
        <v>403.89610389610391</v>
      </c>
      <c r="Q285" s="241">
        <f>COUNTA(H285:O285)</f>
        <v>5</v>
      </c>
      <c r="R285" s="12"/>
      <c r="S285" s="12"/>
    </row>
    <row r="286" spans="1:19" ht="16.5" thickBot="1">
      <c r="A286" s="242" t="s">
        <v>273</v>
      </c>
      <c r="B286" s="94" t="s">
        <v>274</v>
      </c>
      <c r="C286" s="94" t="str" cm="1">
        <f t="array" ref="C286:D286">_xlfn.XLOOKUP(E286,Sheet1!A:A,Sheet1!E:F)</f>
        <v>R05</v>
      </c>
      <c r="D286" s="94" t="str">
        <v>D23</v>
      </c>
      <c r="E286" s="95">
        <v>213926</v>
      </c>
      <c r="F286" s="95" t="s">
        <v>340</v>
      </c>
      <c r="G286" s="199" t="s">
        <v>324</v>
      </c>
      <c r="H286" s="277"/>
      <c r="I286" s="209"/>
      <c r="J286" s="209">
        <v>93.506493506493499</v>
      </c>
      <c r="K286" s="212">
        <v>77.922077922077932</v>
      </c>
      <c r="L286" s="223"/>
      <c r="M286" s="211">
        <v>96.103896103896105</v>
      </c>
      <c r="N286" s="229">
        <v>92.20779220779221</v>
      </c>
      <c r="O286" s="164"/>
      <c r="P286" s="462">
        <f t="shared" si="4"/>
        <v>359.74025974025972</v>
      </c>
      <c r="Q286" s="241">
        <f>COUNTA(H286:O286)</f>
        <v>4</v>
      </c>
      <c r="R286" s="12"/>
      <c r="S286" s="12"/>
    </row>
    <row r="287" spans="1:19" ht="16.5" thickBot="1">
      <c r="A287" s="242" t="s">
        <v>273</v>
      </c>
      <c r="B287" s="162" t="s">
        <v>274</v>
      </c>
      <c r="C287" s="162" t="str" cm="1">
        <f t="array" ref="C287:D287">_xlfn.XLOOKUP(E287,Sheet1!A:A,Sheet1!E:F)</f>
        <v>R05</v>
      </c>
      <c r="D287" s="162" t="str">
        <v>D22</v>
      </c>
      <c r="E287" s="95">
        <v>215905</v>
      </c>
      <c r="F287" s="95" t="s">
        <v>341</v>
      </c>
      <c r="G287" s="200" t="s">
        <v>324</v>
      </c>
      <c r="H287" s="277">
        <v>94.805194805194802</v>
      </c>
      <c r="I287" s="209"/>
      <c r="J287" s="209">
        <v>89.610389610389618</v>
      </c>
      <c r="K287" s="214"/>
      <c r="L287" s="259">
        <v>79.220779220779221</v>
      </c>
      <c r="M287" s="211">
        <v>75.324675324675326</v>
      </c>
      <c r="N287" s="230"/>
      <c r="O287" s="163">
        <v>74.025974025974023</v>
      </c>
      <c r="P287" s="462">
        <f t="shared" si="4"/>
        <v>412.98701298701303</v>
      </c>
      <c r="Q287" s="241">
        <f>COUNTA(H287:O287)</f>
        <v>5</v>
      </c>
      <c r="R287" s="12"/>
      <c r="S287" s="12"/>
    </row>
    <row r="288" spans="1:19" ht="16.5" thickBot="1">
      <c r="A288" s="242" t="s">
        <v>273</v>
      </c>
      <c r="B288" s="94" t="s">
        <v>274</v>
      </c>
      <c r="C288" s="94" t="str" cm="1">
        <f t="array" ref="C288:D288">_xlfn.XLOOKUP(E288,Sheet1!A:A,Sheet1!E:F)</f>
        <v>R05</v>
      </c>
      <c r="D288" s="94" t="str">
        <v>D22</v>
      </c>
      <c r="E288" s="95">
        <v>214148</v>
      </c>
      <c r="F288" s="95" t="s">
        <v>342</v>
      </c>
      <c r="G288" s="199" t="s">
        <v>324</v>
      </c>
      <c r="H288" s="277"/>
      <c r="I288" s="209"/>
      <c r="J288" s="209">
        <v>83.116883116883116</v>
      </c>
      <c r="K288" s="214">
        <v>85.714285714285708</v>
      </c>
      <c r="L288" s="223"/>
      <c r="M288" s="211">
        <v>92.20779220779221</v>
      </c>
      <c r="N288" s="230">
        <v>83.116883116883116</v>
      </c>
      <c r="O288" s="164"/>
      <c r="P288" s="462">
        <f t="shared" si="4"/>
        <v>344.15584415584414</v>
      </c>
      <c r="Q288" s="241">
        <f>COUNTA(H288:O288)</f>
        <v>4</v>
      </c>
      <c r="R288" s="12"/>
      <c r="S288" s="12"/>
    </row>
    <row r="289" spans="1:19" ht="16.5" thickBot="1">
      <c r="A289" s="246" t="s">
        <v>273</v>
      </c>
      <c r="B289" s="103" t="s">
        <v>274</v>
      </c>
      <c r="C289" s="103" t="str" cm="1">
        <f t="array" ref="C289:D289">_xlfn.XLOOKUP(E289,Sheet1!A:A,Sheet1!E:F)</f>
        <v>R05</v>
      </c>
      <c r="D289" s="103" t="str">
        <v>D23</v>
      </c>
      <c r="E289" s="99">
        <v>215590</v>
      </c>
      <c r="F289" s="99" t="s">
        <v>343</v>
      </c>
      <c r="G289" s="201" t="s">
        <v>324</v>
      </c>
      <c r="H289" s="278"/>
      <c r="I289" s="250"/>
      <c r="J289" s="250">
        <v>85.714285714285708</v>
      </c>
      <c r="K289" s="218">
        <v>92.20779220779221</v>
      </c>
      <c r="L289" s="251"/>
      <c r="M289" s="233">
        <v>87.012987012987011</v>
      </c>
      <c r="N289" s="231">
        <v>85.714285714285708</v>
      </c>
      <c r="O289" s="105"/>
      <c r="P289" s="462">
        <f t="shared" si="4"/>
        <v>350.64935064935065</v>
      </c>
      <c r="Q289" s="254">
        <f>COUNTA(H289:O289)</f>
        <v>4</v>
      </c>
      <c r="R289" s="12"/>
      <c r="S289" s="12"/>
    </row>
    <row r="290" spans="1:19" ht="16.5" thickBot="1">
      <c r="A290" s="240" t="s">
        <v>273</v>
      </c>
      <c r="B290" s="94" t="s">
        <v>280</v>
      </c>
      <c r="C290" s="94" t="str" cm="1">
        <f t="array" ref="C290:D290">_xlfn.XLOOKUP(E290,Sheet1!A:A,Sheet1!E:F)</f>
        <v>R05</v>
      </c>
      <c r="D290" s="94" t="str">
        <v>D20</v>
      </c>
      <c r="E290" s="93">
        <v>215855</v>
      </c>
      <c r="F290" s="93" t="s">
        <v>308</v>
      </c>
      <c r="G290" s="199" t="s">
        <v>324</v>
      </c>
      <c r="H290" s="279"/>
      <c r="I290" s="255"/>
      <c r="J290" s="255">
        <v>81.818181818181827</v>
      </c>
      <c r="K290" s="213">
        <v>87.012987012987011</v>
      </c>
      <c r="L290" s="223"/>
      <c r="M290" s="234">
        <v>88.311688311688314</v>
      </c>
      <c r="N290" s="228">
        <v>83.116883116883116</v>
      </c>
      <c r="O290" s="164"/>
      <c r="P290" s="462">
        <f t="shared" si="4"/>
        <v>340.25974025974028</v>
      </c>
      <c r="Q290" s="256">
        <f>COUNTA(H290:O290)</f>
        <v>4</v>
      </c>
      <c r="R290" s="12"/>
      <c r="S290" s="12"/>
    </row>
    <row r="291" spans="1:19" ht="16.5" thickBot="1">
      <c r="A291" s="242" t="s">
        <v>273</v>
      </c>
      <c r="B291" s="162" t="s">
        <v>280</v>
      </c>
      <c r="C291" s="162" t="str" cm="1">
        <f t="array" ref="C291:D291">_xlfn.XLOOKUP(E291,Sheet1!A:A,Sheet1!E:F)</f>
        <v>R05</v>
      </c>
      <c r="D291" s="162" t="str">
        <v>D20</v>
      </c>
      <c r="E291" s="95">
        <v>210195</v>
      </c>
      <c r="F291" s="95" t="s">
        <v>344</v>
      </c>
      <c r="G291" s="199" t="s">
        <v>18</v>
      </c>
      <c r="H291" s="277"/>
      <c r="I291" s="209"/>
      <c r="J291" s="209">
        <v>83.116883116883116</v>
      </c>
      <c r="K291" s="212">
        <v>84.415584415584405</v>
      </c>
      <c r="L291" s="223"/>
      <c r="M291" s="211">
        <v>83.116883116883116</v>
      </c>
      <c r="N291" s="229">
        <v>92.20779220779221</v>
      </c>
      <c r="O291" s="164"/>
      <c r="P291" s="462">
        <f t="shared" si="4"/>
        <v>342.85714285714289</v>
      </c>
      <c r="Q291" s="241">
        <f>COUNTA(H291:O291)</f>
        <v>4</v>
      </c>
      <c r="R291" s="12"/>
      <c r="S291" s="12"/>
    </row>
    <row r="292" spans="1:19" ht="16.5" thickBot="1">
      <c r="A292" s="240" t="s">
        <v>273</v>
      </c>
      <c r="B292" s="94" t="s">
        <v>280</v>
      </c>
      <c r="C292" s="94" t="str" cm="1">
        <f t="array" ref="C292:D292">_xlfn.XLOOKUP(E292,Sheet1!A:A,Sheet1!E:F)</f>
        <v>R05</v>
      </c>
      <c r="D292" s="94" t="str">
        <v>D20</v>
      </c>
      <c r="E292" s="93">
        <v>210179</v>
      </c>
      <c r="F292" s="93" t="s">
        <v>345</v>
      </c>
      <c r="G292" s="199" t="s">
        <v>324</v>
      </c>
      <c r="H292" s="277"/>
      <c r="I292" s="209"/>
      <c r="J292" s="209">
        <v>81.818181818181827</v>
      </c>
      <c r="K292" s="213">
        <v>76.623376623376629</v>
      </c>
      <c r="L292" s="223"/>
      <c r="M292" s="211">
        <v>89.610389610389603</v>
      </c>
      <c r="N292" s="228">
        <v>88.311688311688314</v>
      </c>
      <c r="O292" s="164"/>
      <c r="P292" s="462">
        <f t="shared" si="4"/>
        <v>336.36363636363637</v>
      </c>
      <c r="Q292" s="241">
        <f>COUNTA(H292:O292)</f>
        <v>4</v>
      </c>
      <c r="R292" s="12"/>
      <c r="S292" s="12"/>
    </row>
    <row r="293" spans="1:19" ht="16.5" thickBot="1">
      <c r="A293" s="242" t="s">
        <v>273</v>
      </c>
      <c r="B293" s="94" t="s">
        <v>280</v>
      </c>
      <c r="C293" s="94" t="str" cm="1">
        <f t="array" ref="C293:D293">_xlfn.XLOOKUP(E293,Sheet1!A:A,Sheet1!E:F)</f>
        <v>R05</v>
      </c>
      <c r="D293" s="94" t="str">
        <v>D20</v>
      </c>
      <c r="E293" s="95">
        <v>213728</v>
      </c>
      <c r="F293" s="95" t="s">
        <v>347</v>
      </c>
      <c r="G293" s="199" t="s">
        <v>18</v>
      </c>
      <c r="H293" s="277"/>
      <c r="I293" s="209"/>
      <c r="J293" s="209">
        <v>79.220779220779221</v>
      </c>
      <c r="K293" s="214">
        <v>89.610389610389603</v>
      </c>
      <c r="L293" s="223"/>
      <c r="M293" s="211">
        <v>88.311688311688314</v>
      </c>
      <c r="N293" s="230">
        <v>72.727272727272734</v>
      </c>
      <c r="O293" s="164"/>
      <c r="P293" s="462">
        <f t="shared" si="4"/>
        <v>329.87012987012992</v>
      </c>
      <c r="Q293" s="241">
        <f>COUNTA(H293:O293)</f>
        <v>4</v>
      </c>
      <c r="R293" s="12"/>
      <c r="S293" s="12"/>
    </row>
    <row r="294" spans="1:19" ht="16.5" thickBot="1">
      <c r="A294" s="243" t="s">
        <v>273</v>
      </c>
      <c r="B294" s="117" t="s">
        <v>280</v>
      </c>
      <c r="C294" s="117" t="str" cm="1">
        <f t="array" ref="C294:D294">_xlfn.XLOOKUP(E294,Sheet1!A:A,Sheet1!E:F)</f>
        <v>R05</v>
      </c>
      <c r="D294" s="117" t="str">
        <v>D20</v>
      </c>
      <c r="E294" s="116">
        <v>211201</v>
      </c>
      <c r="F294" s="116" t="s">
        <v>348</v>
      </c>
      <c r="G294" s="199" t="s">
        <v>18</v>
      </c>
      <c r="H294" s="277"/>
      <c r="I294" s="209"/>
      <c r="J294" s="209">
        <v>88.3116883116883</v>
      </c>
      <c r="K294" s="212">
        <v>90.909090909090907</v>
      </c>
      <c r="L294" s="223"/>
      <c r="M294" s="211">
        <v>81.818181818181827</v>
      </c>
      <c r="N294" s="229">
        <v>88.311688311688314</v>
      </c>
      <c r="O294" s="164"/>
      <c r="P294" s="462">
        <f t="shared" si="4"/>
        <v>349.35064935064935</v>
      </c>
      <c r="Q294" s="241">
        <f>COUNTA(H294:O294)</f>
        <v>4</v>
      </c>
      <c r="R294" s="12"/>
      <c r="S294" s="12"/>
    </row>
    <row r="295" spans="1:19" ht="16.5" thickBot="1">
      <c r="A295" s="242" t="s">
        <v>273</v>
      </c>
      <c r="B295" s="94" t="s">
        <v>280</v>
      </c>
      <c r="C295" s="94" t="str" cm="1">
        <f t="array" ref="C295:D295">_xlfn.XLOOKUP(E295,Sheet1!A:A,Sheet1!E:F)</f>
        <v>R05</v>
      </c>
      <c r="D295" s="94" t="str">
        <v>D19</v>
      </c>
      <c r="E295" s="95">
        <v>211623</v>
      </c>
      <c r="F295" s="95" t="s">
        <v>349</v>
      </c>
      <c r="G295" s="199" t="s">
        <v>324</v>
      </c>
      <c r="H295" s="277"/>
      <c r="I295" s="209"/>
      <c r="J295" s="209">
        <v>98.701298701298711</v>
      </c>
      <c r="K295" s="212">
        <v>92.20779220779221</v>
      </c>
      <c r="L295" s="223"/>
      <c r="M295" s="211">
        <v>87.012987012987011</v>
      </c>
      <c r="N295" s="229">
        <v>88.311688311688314</v>
      </c>
      <c r="O295" s="164"/>
      <c r="P295" s="462">
        <f t="shared" si="4"/>
        <v>366.23376623376629</v>
      </c>
      <c r="Q295" s="241">
        <f>COUNTA(H295:O295)</f>
        <v>4</v>
      </c>
      <c r="R295" s="12"/>
      <c r="S295" s="12"/>
    </row>
    <row r="296" spans="1:19" ht="16.5" thickBot="1">
      <c r="A296" s="242" t="s">
        <v>273</v>
      </c>
      <c r="B296" s="94" t="s">
        <v>280</v>
      </c>
      <c r="C296" s="94" t="str" cm="1">
        <f t="array" ref="C296:D296">_xlfn.XLOOKUP(E296,Sheet1!A:A,Sheet1!E:F)</f>
        <v>R05</v>
      </c>
      <c r="D296" s="94" t="str">
        <v>D20</v>
      </c>
      <c r="E296" s="95">
        <v>212530</v>
      </c>
      <c r="F296" s="95" t="s">
        <v>350</v>
      </c>
      <c r="G296" s="199" t="s">
        <v>18</v>
      </c>
      <c r="H296" s="277"/>
      <c r="I296" s="209"/>
      <c r="J296" s="209">
        <v>84.415584415584419</v>
      </c>
      <c r="K296" s="213">
        <v>90.909090909090907</v>
      </c>
      <c r="L296" s="223"/>
      <c r="M296" s="211">
        <v>83.116883116883116</v>
      </c>
      <c r="N296" s="228">
        <v>92.20779220779221</v>
      </c>
      <c r="O296" s="164"/>
      <c r="P296" s="462">
        <f t="shared" si="4"/>
        <v>350.64935064935059</v>
      </c>
      <c r="Q296" s="241">
        <f>COUNTA(H296:O296)</f>
        <v>4</v>
      </c>
      <c r="R296" s="12"/>
      <c r="S296" s="12"/>
    </row>
    <row r="297" spans="1:19" ht="16.5" thickBot="1">
      <c r="A297" s="242" t="s">
        <v>273</v>
      </c>
      <c r="B297" s="94" t="s">
        <v>280</v>
      </c>
      <c r="C297" s="94" t="str" cm="1">
        <f t="array" ref="C297:D297">_xlfn.XLOOKUP(E297,Sheet1!A:A,Sheet1!E:F)</f>
        <v>R05</v>
      </c>
      <c r="D297" s="94" t="str">
        <v>D20</v>
      </c>
      <c r="E297" s="95">
        <v>211466</v>
      </c>
      <c r="F297" s="95" t="s">
        <v>351</v>
      </c>
      <c r="G297" s="199" t="s">
        <v>324</v>
      </c>
      <c r="H297" s="277">
        <v>80.51948051948051</v>
      </c>
      <c r="I297" s="209"/>
      <c r="J297" s="209">
        <v>92.20779220779221</v>
      </c>
      <c r="K297" s="214"/>
      <c r="L297" s="223">
        <v>100</v>
      </c>
      <c r="M297" s="211">
        <v>74.025974025974023</v>
      </c>
      <c r="N297" s="230"/>
      <c r="O297" s="164">
        <v>101.29870129870129</v>
      </c>
      <c r="P297" s="462">
        <f t="shared" si="4"/>
        <v>448.0519480519481</v>
      </c>
      <c r="Q297" s="241">
        <f>COUNTA(H297:O297)</f>
        <v>5</v>
      </c>
      <c r="R297" s="12"/>
      <c r="S297" s="12"/>
    </row>
    <row r="298" spans="1:19" ht="16.5" thickBot="1">
      <c r="A298" s="242" t="s">
        <v>273</v>
      </c>
      <c r="B298" s="162" t="s">
        <v>280</v>
      </c>
      <c r="C298" s="162" t="str" cm="1">
        <f t="array" ref="C298:D298">_xlfn.XLOOKUP(E298,Sheet1!A:A,Sheet1!E:F)</f>
        <v>R05</v>
      </c>
      <c r="D298" s="162" t="str">
        <v>D20</v>
      </c>
      <c r="E298" s="95">
        <v>212837</v>
      </c>
      <c r="F298" s="95" t="s">
        <v>352</v>
      </c>
      <c r="G298" s="200" t="s">
        <v>18</v>
      </c>
      <c r="H298" s="277"/>
      <c r="I298" s="209"/>
      <c r="J298" s="209">
        <v>98.701298701298711</v>
      </c>
      <c r="K298" s="214">
        <v>96.103896103896105</v>
      </c>
      <c r="L298" s="259"/>
      <c r="M298" s="211">
        <v>93.506493506493499</v>
      </c>
      <c r="N298" s="230">
        <v>96.103896103896105</v>
      </c>
      <c r="O298" s="163"/>
      <c r="P298" s="462">
        <f t="shared" si="4"/>
        <v>384.41558441558442</v>
      </c>
      <c r="Q298" s="241">
        <f>COUNTA(H298:O298)</f>
        <v>4</v>
      </c>
      <c r="R298" s="12"/>
      <c r="S298" s="12"/>
    </row>
    <row r="299" spans="1:19" ht="16.5" thickBot="1">
      <c r="A299" s="242" t="s">
        <v>273</v>
      </c>
      <c r="B299" s="94" t="s">
        <v>280</v>
      </c>
      <c r="C299" s="94" t="str" cm="1">
        <f t="array" ref="C299:D299">_xlfn.XLOOKUP(E299,Sheet1!A:A,Sheet1!E:F)</f>
        <v>R05</v>
      </c>
      <c r="D299" s="94" t="str">
        <v>D20</v>
      </c>
      <c r="E299" s="95">
        <v>215327</v>
      </c>
      <c r="F299" s="95" t="s">
        <v>353</v>
      </c>
      <c r="G299" s="199" t="s">
        <v>279</v>
      </c>
      <c r="H299" s="277">
        <v>77.922077922077918</v>
      </c>
      <c r="I299" s="209"/>
      <c r="J299" s="209">
        <v>81.818181818181827</v>
      </c>
      <c r="K299" s="214"/>
      <c r="L299" s="223">
        <v>80.519480519480524</v>
      </c>
      <c r="M299" s="211">
        <v>80.519480519480524</v>
      </c>
      <c r="N299" s="230"/>
      <c r="O299" s="164">
        <v>89.610389610389603</v>
      </c>
      <c r="P299" s="462">
        <f t="shared" si="4"/>
        <v>410.38961038961043</v>
      </c>
      <c r="Q299" s="241">
        <f>COUNTA(H299:O299)</f>
        <v>5</v>
      </c>
      <c r="R299" s="12"/>
      <c r="S299" s="12"/>
    </row>
    <row r="300" spans="1:19" ht="16.5" thickBot="1">
      <c r="A300" s="246" t="s">
        <v>273</v>
      </c>
      <c r="B300" s="103" t="s">
        <v>280</v>
      </c>
      <c r="C300" s="103" t="str" cm="1">
        <f t="array" ref="C300:D300">_xlfn.XLOOKUP(E300,Sheet1!A:A,Sheet1!E:F)</f>
        <v>R05</v>
      </c>
      <c r="D300" s="103" t="str">
        <v>D20</v>
      </c>
      <c r="E300" s="99">
        <v>211300</v>
      </c>
      <c r="F300" s="99" t="s">
        <v>354</v>
      </c>
      <c r="G300" s="201" t="s">
        <v>324</v>
      </c>
      <c r="H300" s="278"/>
      <c r="I300" s="250"/>
      <c r="J300" s="250">
        <v>75.324675324675326</v>
      </c>
      <c r="K300" s="218">
        <v>81.818181818181827</v>
      </c>
      <c r="L300" s="227"/>
      <c r="M300" s="215">
        <v>98.701298701298697</v>
      </c>
      <c r="N300" s="231">
        <v>88.311688311688314</v>
      </c>
      <c r="O300" s="105"/>
      <c r="P300" s="462">
        <f t="shared" si="4"/>
        <v>344.15584415584419</v>
      </c>
      <c r="Q300" s="254">
        <f>COUNTA(H300:O300)</f>
        <v>4</v>
      </c>
      <c r="R300" s="12"/>
      <c r="S300" s="12"/>
    </row>
    <row r="301" spans="1:19" ht="16.5" thickBot="1">
      <c r="A301" s="240" t="s">
        <v>273</v>
      </c>
      <c r="B301" s="94" t="s">
        <v>283</v>
      </c>
      <c r="C301" s="94" t="str" cm="1">
        <f t="array" ref="C301:D301">_xlfn.XLOOKUP(E301,Sheet1!A:A,Sheet1!E:F)</f>
        <v>R05</v>
      </c>
      <c r="D301" s="94" t="str">
        <v>D22</v>
      </c>
      <c r="E301" s="93">
        <v>214205</v>
      </c>
      <c r="F301" s="93" t="s">
        <v>285</v>
      </c>
      <c r="G301" s="199" t="s">
        <v>18</v>
      </c>
      <c r="H301" s="279"/>
      <c r="I301" s="255"/>
      <c r="J301" s="255">
        <v>87.012987012987011</v>
      </c>
      <c r="K301" s="217">
        <v>98.701298701298697</v>
      </c>
      <c r="L301" s="223"/>
      <c r="M301" s="216">
        <v>80.519480519480524</v>
      </c>
      <c r="N301" s="232">
        <v>90.909090909090907</v>
      </c>
      <c r="O301" s="164"/>
      <c r="P301" s="462">
        <f t="shared" si="4"/>
        <v>357.14285714285711</v>
      </c>
      <c r="Q301" s="256">
        <f>COUNTA(H301:O301)</f>
        <v>4</v>
      </c>
      <c r="R301" s="12"/>
      <c r="S301" s="12"/>
    </row>
    <row r="302" spans="1:19" ht="16.5" thickBot="1">
      <c r="A302" s="242" t="s">
        <v>273</v>
      </c>
      <c r="B302" s="162" t="s">
        <v>283</v>
      </c>
      <c r="C302" s="162" t="str" cm="1">
        <f t="array" ref="C302:D302">_xlfn.XLOOKUP(E302,Sheet1!A:A,Sheet1!E:F)</f>
        <v>R05</v>
      </c>
      <c r="D302" s="162" t="str">
        <v>D22</v>
      </c>
      <c r="E302" s="95">
        <v>214544</v>
      </c>
      <c r="F302" s="95" t="s">
        <v>355</v>
      </c>
      <c r="G302" s="199" t="s">
        <v>324</v>
      </c>
      <c r="H302" s="277"/>
      <c r="I302" s="209"/>
      <c r="J302" s="209">
        <v>88.3116883116883</v>
      </c>
      <c r="K302" s="213">
        <v>84.415584415584405</v>
      </c>
      <c r="L302" s="223"/>
      <c r="M302" s="211">
        <v>75.324675324675326</v>
      </c>
      <c r="N302" s="228">
        <v>89.610389610389603</v>
      </c>
      <c r="O302" s="164"/>
      <c r="P302" s="462">
        <f t="shared" si="4"/>
        <v>337.66233766233762</v>
      </c>
      <c r="Q302" s="241">
        <f>COUNTA(H302:O302)</f>
        <v>4</v>
      </c>
      <c r="R302" s="12"/>
      <c r="S302" s="12"/>
    </row>
    <row r="303" spans="1:19" ht="16.5" thickBot="1">
      <c r="A303" s="240" t="s">
        <v>273</v>
      </c>
      <c r="B303" s="94" t="s">
        <v>283</v>
      </c>
      <c r="C303" s="94" t="str" cm="1">
        <f t="array" ref="C303:D303">_xlfn.XLOOKUP(E303,Sheet1!A:A,Sheet1!E:F)</f>
        <v>R05</v>
      </c>
      <c r="D303" s="94" t="str">
        <v>D22</v>
      </c>
      <c r="E303" s="93">
        <v>213082</v>
      </c>
      <c r="F303" s="93" t="s">
        <v>356</v>
      </c>
      <c r="G303" s="199" t="s">
        <v>324</v>
      </c>
      <c r="H303" s="277"/>
      <c r="I303" s="209"/>
      <c r="J303" s="209">
        <v>85.714285714285708</v>
      </c>
      <c r="K303" s="214">
        <v>80.519480519480524</v>
      </c>
      <c r="L303" s="223"/>
      <c r="M303" s="211">
        <v>85.714285714285708</v>
      </c>
      <c r="N303" s="230">
        <v>80.519480519480524</v>
      </c>
      <c r="O303" s="164"/>
      <c r="P303" s="462">
        <f t="shared" si="4"/>
        <v>332.46753246753246</v>
      </c>
      <c r="Q303" s="241">
        <f>COUNTA(H303:O303)</f>
        <v>4</v>
      </c>
      <c r="R303" s="12"/>
      <c r="S303" s="12"/>
    </row>
    <row r="304" spans="1:19" ht="16.5" thickBot="1">
      <c r="A304" s="242" t="s">
        <v>273</v>
      </c>
      <c r="B304" s="94" t="s">
        <v>283</v>
      </c>
      <c r="C304" s="94" t="str" cm="1">
        <f t="array" ref="C304:D304">_xlfn.XLOOKUP(E304,Sheet1!A:A,Sheet1!E:F)</f>
        <v>R05</v>
      </c>
      <c r="D304" s="94" t="str">
        <v>D22</v>
      </c>
      <c r="E304" s="95">
        <v>210815</v>
      </c>
      <c r="F304" s="95" t="s">
        <v>357</v>
      </c>
      <c r="G304" s="199" t="s">
        <v>275</v>
      </c>
      <c r="H304" s="277"/>
      <c r="I304" s="209"/>
      <c r="J304" s="209">
        <v>88.3116883116883</v>
      </c>
      <c r="K304" s="214">
        <v>88.311688311688314</v>
      </c>
      <c r="L304" s="223"/>
      <c r="M304" s="211">
        <v>75.324675324675326</v>
      </c>
      <c r="N304" s="230">
        <v>72.727272727272734</v>
      </c>
      <c r="O304" s="164"/>
      <c r="P304" s="462">
        <f t="shared" si="4"/>
        <v>324.67532467532465</v>
      </c>
      <c r="Q304" s="241">
        <f>COUNTA(H304:O304)</f>
        <v>4</v>
      </c>
      <c r="R304" s="12"/>
      <c r="S304" s="12"/>
    </row>
    <row r="305" spans="1:19" ht="16.5" thickBot="1">
      <c r="A305" s="242" t="s">
        <v>273</v>
      </c>
      <c r="B305" s="94" t="s">
        <v>283</v>
      </c>
      <c r="C305" s="94" t="str" cm="1">
        <f t="array" ref="C305:D305">_xlfn.XLOOKUP(E305,Sheet1!A:A,Sheet1!E:F)</f>
        <v>R05</v>
      </c>
      <c r="D305" s="94" t="str">
        <v>D21</v>
      </c>
      <c r="E305" s="95">
        <v>210047</v>
      </c>
      <c r="F305" s="95" t="s">
        <v>358</v>
      </c>
      <c r="G305" s="199" t="s">
        <v>324</v>
      </c>
      <c r="H305" s="277"/>
      <c r="I305" s="209"/>
      <c r="J305" s="209">
        <v>88.3116883116883</v>
      </c>
      <c r="K305" s="214">
        <v>97.402597402597408</v>
      </c>
      <c r="L305" s="223"/>
      <c r="M305" s="211">
        <v>79.220779220779221</v>
      </c>
      <c r="N305" s="230">
        <v>89.610389610389603</v>
      </c>
      <c r="O305" s="164"/>
      <c r="P305" s="462">
        <f t="shared" si="4"/>
        <v>354.5454545454545</v>
      </c>
      <c r="Q305" s="241">
        <f>COUNTA(H305:O305)</f>
        <v>4</v>
      </c>
      <c r="R305" s="12"/>
      <c r="S305" s="12"/>
    </row>
    <row r="306" spans="1:19" ht="16.5" thickBot="1">
      <c r="A306" s="242" t="s">
        <v>273</v>
      </c>
      <c r="B306" s="94" t="s">
        <v>283</v>
      </c>
      <c r="C306" s="94" t="str" cm="1">
        <f t="array" ref="C306:D306">_xlfn.XLOOKUP(E306,Sheet1!A:A,Sheet1!E:F)</f>
        <v>R05</v>
      </c>
      <c r="D306" s="94" t="str">
        <v>D22</v>
      </c>
      <c r="E306" s="95">
        <v>215079</v>
      </c>
      <c r="F306" s="95" t="s">
        <v>359</v>
      </c>
      <c r="G306" s="199" t="s">
        <v>324</v>
      </c>
      <c r="H306" s="277"/>
      <c r="I306" s="209"/>
      <c r="J306" s="209">
        <v>89.610389610389618</v>
      </c>
      <c r="K306" s="214">
        <v>85.714285714285708</v>
      </c>
      <c r="L306" s="223"/>
      <c r="M306" s="211">
        <v>90.909090909090907</v>
      </c>
      <c r="N306" s="230">
        <v>76.623376623376629</v>
      </c>
      <c r="O306" s="164"/>
      <c r="P306" s="462">
        <f t="shared" si="4"/>
        <v>342.85714285714289</v>
      </c>
      <c r="Q306" s="241">
        <f>COUNTA(H306:O306)</f>
        <v>4</v>
      </c>
      <c r="R306" s="12"/>
      <c r="S306" s="12"/>
    </row>
    <row r="307" spans="1:19" ht="16.5" thickBot="1">
      <c r="A307" s="242" t="s">
        <v>273</v>
      </c>
      <c r="B307" s="94" t="s">
        <v>283</v>
      </c>
      <c r="C307" s="94" t="str" cm="1">
        <f t="array" ref="C307:D307">_xlfn.XLOOKUP(E307,Sheet1!A:A,Sheet1!E:F)</f>
        <v>R05</v>
      </c>
      <c r="D307" s="94" t="str">
        <v>D22</v>
      </c>
      <c r="E307" s="95">
        <v>213504</v>
      </c>
      <c r="F307" s="95" t="s">
        <v>360</v>
      </c>
      <c r="G307" s="199" t="s">
        <v>324</v>
      </c>
      <c r="H307" s="277">
        <v>79.220779220779221</v>
      </c>
      <c r="I307" s="209"/>
      <c r="J307" s="209">
        <v>79.220779220779221</v>
      </c>
      <c r="K307" s="214"/>
      <c r="L307" s="223">
        <v>75.324675324675326</v>
      </c>
      <c r="M307" s="211">
        <v>79.220779220779221</v>
      </c>
      <c r="N307" s="230"/>
      <c r="O307" s="164">
        <v>75.324675324675326</v>
      </c>
      <c r="P307" s="462">
        <f t="shared" si="4"/>
        <v>388.31168831168827</v>
      </c>
      <c r="Q307" s="241">
        <f>COUNTA(H307:O307)</f>
        <v>5</v>
      </c>
      <c r="R307" s="12"/>
      <c r="S307" s="12"/>
    </row>
    <row r="308" spans="1:19" ht="16.5" thickBot="1">
      <c r="A308" s="242" t="s">
        <v>273</v>
      </c>
      <c r="B308" s="162" t="s">
        <v>283</v>
      </c>
      <c r="C308" s="162" t="str" cm="1">
        <f t="array" ref="C308:D308">_xlfn.XLOOKUP(E308,Sheet1!A:A,Sheet1!E:F)</f>
        <v>R05</v>
      </c>
      <c r="D308" s="162" t="str">
        <v>D22</v>
      </c>
      <c r="E308" s="95">
        <v>214536</v>
      </c>
      <c r="F308" s="95" t="s">
        <v>361</v>
      </c>
      <c r="G308" s="200" t="s">
        <v>324</v>
      </c>
      <c r="H308" s="277">
        <v>83.116883116883116</v>
      </c>
      <c r="I308" s="209"/>
      <c r="J308" s="209">
        <v>87.012987012987011</v>
      </c>
      <c r="K308" s="212"/>
      <c r="L308" s="259">
        <v>84.415584415584405</v>
      </c>
      <c r="M308" s="211">
        <v>80.519480519480524</v>
      </c>
      <c r="N308" s="229"/>
      <c r="O308" s="163">
        <v>76.623376623376629</v>
      </c>
      <c r="P308" s="462">
        <f t="shared" si="4"/>
        <v>411.68831168831173</v>
      </c>
      <c r="Q308" s="241">
        <f>COUNTA(H308:O308)</f>
        <v>5</v>
      </c>
      <c r="R308" s="12"/>
      <c r="S308" s="12"/>
    </row>
    <row r="309" spans="1:19" ht="16.5" thickBot="1">
      <c r="A309" s="242" t="s">
        <v>273</v>
      </c>
      <c r="B309" s="94" t="s">
        <v>283</v>
      </c>
      <c r="C309" s="94" t="str" cm="1">
        <f t="array" ref="C309:D309">_xlfn.XLOOKUP(E309,Sheet1!A:A,Sheet1!E:F)</f>
        <v>R05</v>
      </c>
      <c r="D309" s="94" t="str">
        <v>D22</v>
      </c>
      <c r="E309" s="95">
        <v>210492</v>
      </c>
      <c r="F309" s="95" t="s">
        <v>362</v>
      </c>
      <c r="G309" s="199" t="s">
        <v>324</v>
      </c>
      <c r="H309" s="277"/>
      <c r="I309" s="209"/>
      <c r="J309" s="209">
        <v>87.012987012987011</v>
      </c>
      <c r="K309" s="212">
        <v>87.012987012987011</v>
      </c>
      <c r="L309" s="223"/>
      <c r="M309" s="211">
        <v>81.818181818181827</v>
      </c>
      <c r="N309" s="229">
        <v>81.818181818181827</v>
      </c>
      <c r="O309" s="164"/>
      <c r="P309" s="462">
        <f t="shared" si="4"/>
        <v>337.66233766233768</v>
      </c>
      <c r="Q309" s="241">
        <f>COUNTA(H309:O309)</f>
        <v>4</v>
      </c>
      <c r="R309" s="12"/>
      <c r="S309" s="12"/>
    </row>
    <row r="310" spans="1:19" ht="16.5" thickBot="1">
      <c r="A310" s="242" t="s">
        <v>273</v>
      </c>
      <c r="B310" s="94" t="s">
        <v>283</v>
      </c>
      <c r="C310" s="94" t="str" cm="1">
        <f t="array" ref="C310:D310">_xlfn.XLOOKUP(E310,Sheet1!A:A,Sheet1!E:F)</f>
        <v>R05</v>
      </c>
      <c r="D310" s="94" t="str">
        <v>D21</v>
      </c>
      <c r="E310" s="95">
        <v>213801</v>
      </c>
      <c r="F310" s="95" t="s">
        <v>363</v>
      </c>
      <c r="G310" s="199" t="s">
        <v>324</v>
      </c>
      <c r="H310" s="277">
        <v>66.233766233766232</v>
      </c>
      <c r="I310" s="209"/>
      <c r="J310" s="209">
        <v>96.103896103896091</v>
      </c>
      <c r="K310" s="213"/>
      <c r="L310" s="223">
        <v>80.519480519480524</v>
      </c>
      <c r="M310" s="211">
        <v>80.519480519480524</v>
      </c>
      <c r="N310" s="228"/>
      <c r="O310" s="164">
        <v>98.701298701298697</v>
      </c>
      <c r="P310" s="462">
        <f t="shared" si="4"/>
        <v>422.07792207792204</v>
      </c>
      <c r="Q310" s="241">
        <f>COUNTA(H310:O310)</f>
        <v>5</v>
      </c>
      <c r="R310" s="12"/>
      <c r="S310" s="12"/>
    </row>
    <row r="311" spans="1:19" ht="16.5" thickBot="1">
      <c r="A311" s="242" t="s">
        <v>273</v>
      </c>
      <c r="B311" s="94" t="s">
        <v>283</v>
      </c>
      <c r="C311" s="94" t="str" cm="1">
        <f t="array" ref="C311:D311">_xlfn.XLOOKUP(E311,Sheet1!A:A,Sheet1!E:F)</f>
        <v>R05</v>
      </c>
      <c r="D311" s="94" t="str">
        <v>D21</v>
      </c>
      <c r="E311" s="95">
        <v>215178</v>
      </c>
      <c r="F311" s="95" t="s">
        <v>364</v>
      </c>
      <c r="G311" s="199" t="s">
        <v>18</v>
      </c>
      <c r="H311" s="277"/>
      <c r="I311" s="209"/>
      <c r="J311" s="209">
        <v>70.129870129870127</v>
      </c>
      <c r="K311" s="214">
        <v>63.636363636363633</v>
      </c>
      <c r="L311" s="223"/>
      <c r="M311" s="211">
        <v>80.519480519480524</v>
      </c>
      <c r="N311" s="230">
        <v>83.116883116883116</v>
      </c>
      <c r="O311" s="164"/>
      <c r="P311" s="462">
        <f t="shared" si="4"/>
        <v>297.40259740259739</v>
      </c>
      <c r="Q311" s="241">
        <f>COUNTA(H311:O311)</f>
        <v>4</v>
      </c>
      <c r="R311" s="12"/>
      <c r="S311" s="12"/>
    </row>
    <row r="312" spans="1:19" ht="16.5" thickBot="1">
      <c r="A312" s="246" t="s">
        <v>273</v>
      </c>
      <c r="B312" s="103" t="s">
        <v>283</v>
      </c>
      <c r="C312" s="103" t="str" cm="1">
        <f t="array" ref="C312:D312">_xlfn.XLOOKUP(E312,Sheet1!A:A,Sheet1!E:F)</f>
        <v>R05</v>
      </c>
      <c r="D312" s="103" t="str">
        <v>D21</v>
      </c>
      <c r="E312" s="99">
        <v>212217</v>
      </c>
      <c r="F312" s="99" t="s">
        <v>365</v>
      </c>
      <c r="G312" s="201" t="s">
        <v>18</v>
      </c>
      <c r="H312" s="278"/>
      <c r="I312" s="250"/>
      <c r="J312" s="250">
        <v>93.506493506493499</v>
      </c>
      <c r="K312" s="218">
        <v>88.311688311688314</v>
      </c>
      <c r="L312" s="251"/>
      <c r="M312" s="233">
        <v>84.415584415584405</v>
      </c>
      <c r="N312" s="231">
        <v>80.519480519480524</v>
      </c>
      <c r="O312" s="105"/>
      <c r="P312" s="462">
        <f t="shared" si="4"/>
        <v>346.75324675324674</v>
      </c>
      <c r="Q312" s="254">
        <f>COUNTA(H312:O312)</f>
        <v>4</v>
      </c>
      <c r="R312" s="12"/>
      <c r="S312" s="12"/>
    </row>
    <row r="313" spans="1:19" ht="16.5" thickBot="1">
      <c r="A313" s="240" t="s">
        <v>273</v>
      </c>
      <c r="B313" s="94" t="s">
        <v>284</v>
      </c>
      <c r="C313" s="94" t="str" cm="1">
        <f t="array" ref="C313:D313">_xlfn.XLOOKUP(E313,Sheet1!A:A,Sheet1!E:F)</f>
        <v>R05</v>
      </c>
      <c r="D313" s="94" t="str">
        <v>D23</v>
      </c>
      <c r="E313" s="93">
        <v>215343</v>
      </c>
      <c r="F313" s="93" t="s">
        <v>366</v>
      </c>
      <c r="G313" s="199" t="s">
        <v>275</v>
      </c>
      <c r="H313" s="279"/>
      <c r="I313" s="255"/>
      <c r="J313" s="255">
        <v>96.103896103896091</v>
      </c>
      <c r="K313" s="213">
        <v>93.506493506493499</v>
      </c>
      <c r="L313" s="223"/>
      <c r="M313" s="234">
        <v>90.909090909090907</v>
      </c>
      <c r="N313" s="228">
        <v>92.20779220779221</v>
      </c>
      <c r="O313" s="164"/>
      <c r="P313" s="462">
        <f t="shared" si="4"/>
        <v>372.72727272727263</v>
      </c>
      <c r="Q313" s="256">
        <f>COUNTA(H313:O313)</f>
        <v>4</v>
      </c>
      <c r="R313" s="12"/>
      <c r="S313" s="12"/>
    </row>
    <row r="314" spans="1:19" ht="16.5" thickBot="1">
      <c r="A314" s="242" t="s">
        <v>273</v>
      </c>
      <c r="B314" s="162" t="s">
        <v>284</v>
      </c>
      <c r="C314" s="162" t="str" cm="1">
        <f t="array" ref="C314:D314">_xlfn.XLOOKUP(E314,Sheet1!A:A,Sheet1!E:F)</f>
        <v>R05</v>
      </c>
      <c r="D314" s="162" t="str">
        <v>D21</v>
      </c>
      <c r="E314" s="95">
        <v>214155</v>
      </c>
      <c r="F314" s="95" t="s">
        <v>367</v>
      </c>
      <c r="G314" s="199" t="s">
        <v>324</v>
      </c>
      <c r="H314" s="277"/>
      <c r="I314" s="209"/>
      <c r="J314" s="209">
        <v>88.3116883116883</v>
      </c>
      <c r="K314" s="212">
        <v>89.610389610389603</v>
      </c>
      <c r="L314" s="223"/>
      <c r="M314" s="211">
        <v>89.610389610389603</v>
      </c>
      <c r="N314" s="229">
        <v>87.012987012987011</v>
      </c>
      <c r="O314" s="164"/>
      <c r="P314" s="462">
        <f t="shared" si="4"/>
        <v>354.54545454545456</v>
      </c>
      <c r="Q314" s="241">
        <f>COUNTA(H314:O314)</f>
        <v>4</v>
      </c>
      <c r="R314" s="12"/>
      <c r="S314" s="12"/>
    </row>
    <row r="315" spans="1:19" ht="16.5" thickBot="1">
      <c r="A315" s="240" t="s">
        <v>273</v>
      </c>
      <c r="B315" s="94" t="s">
        <v>284</v>
      </c>
      <c r="C315" s="94" t="str" cm="1">
        <f t="array" ref="C315:D315">_xlfn.XLOOKUP(E315,Sheet1!A:A,Sheet1!E:F)</f>
        <v>R05</v>
      </c>
      <c r="D315" s="94" t="str">
        <v>D21</v>
      </c>
      <c r="E315" s="93">
        <v>214122</v>
      </c>
      <c r="F315" s="93" t="s">
        <v>368</v>
      </c>
      <c r="G315" s="199" t="s">
        <v>324</v>
      </c>
      <c r="H315" s="277">
        <v>79.220779220779221</v>
      </c>
      <c r="I315" s="209"/>
      <c r="J315" s="209">
        <v>96.103896103896091</v>
      </c>
      <c r="K315" s="212"/>
      <c r="L315" s="223">
        <v>93.506493506493499</v>
      </c>
      <c r="M315" s="211">
        <v>87.012987012987011</v>
      </c>
      <c r="N315" s="229"/>
      <c r="O315" s="164">
        <v>98.701298701298697</v>
      </c>
      <c r="P315" s="462">
        <f t="shared" si="4"/>
        <v>454.5454545454545</v>
      </c>
      <c r="Q315" s="241">
        <f>COUNTA(H315:O315)</f>
        <v>5</v>
      </c>
      <c r="R315" s="12"/>
      <c r="S315" s="12"/>
    </row>
    <row r="316" spans="1:19" ht="16.5" thickBot="1">
      <c r="A316" s="242" t="s">
        <v>273</v>
      </c>
      <c r="B316" s="94" t="s">
        <v>284</v>
      </c>
      <c r="C316" s="94" t="str" cm="1">
        <f t="array" ref="C316:D316">_xlfn.XLOOKUP(E316,Sheet1!A:A,Sheet1!E:F)</f>
        <v>R05</v>
      </c>
      <c r="D316" s="94" t="str">
        <v>D21</v>
      </c>
      <c r="E316" s="95">
        <v>212647</v>
      </c>
      <c r="F316" s="95" t="s">
        <v>369</v>
      </c>
      <c r="G316" s="199" t="s">
        <v>324</v>
      </c>
      <c r="H316" s="277"/>
      <c r="I316" s="209"/>
      <c r="J316" s="209">
        <v>84.415584415584419</v>
      </c>
      <c r="K316" s="213">
        <v>88.311688311688314</v>
      </c>
      <c r="L316" s="223"/>
      <c r="M316" s="211">
        <v>100</v>
      </c>
      <c r="N316" s="228">
        <v>87.012987012987011</v>
      </c>
      <c r="O316" s="164"/>
      <c r="P316" s="462">
        <f t="shared" si="4"/>
        <v>359.74025974025977</v>
      </c>
      <c r="Q316" s="241">
        <f>COUNTA(H316:O316)</f>
        <v>4</v>
      </c>
      <c r="R316" s="12"/>
      <c r="S316" s="12"/>
    </row>
    <row r="317" spans="1:19" ht="16.5" thickBot="1">
      <c r="A317" s="242" t="s">
        <v>273</v>
      </c>
      <c r="B317" s="94" t="s">
        <v>284</v>
      </c>
      <c r="C317" s="94" t="str" cm="1">
        <f t="array" ref="C317:D317">_xlfn.XLOOKUP(E317,Sheet1!A:A,Sheet1!E:F)</f>
        <v>R05</v>
      </c>
      <c r="D317" s="94" t="str">
        <v>D21</v>
      </c>
      <c r="E317" s="95">
        <v>212035</v>
      </c>
      <c r="F317" s="95" t="s">
        <v>370</v>
      </c>
      <c r="G317" s="199" t="s">
        <v>324</v>
      </c>
      <c r="H317" s="277">
        <v>75.324675324675326</v>
      </c>
      <c r="I317" s="209"/>
      <c r="J317" s="209">
        <v>83.116883116883116</v>
      </c>
      <c r="K317" s="212"/>
      <c r="L317" s="223">
        <v>85.714285714285708</v>
      </c>
      <c r="M317" s="211">
        <v>80.519480519480524</v>
      </c>
      <c r="N317" s="229"/>
      <c r="O317" s="164">
        <v>80.519480519480524</v>
      </c>
      <c r="P317" s="462">
        <f t="shared" si="4"/>
        <v>405.19480519480516</v>
      </c>
      <c r="Q317" s="241">
        <f>COUNTA(H317:O317)</f>
        <v>5</v>
      </c>
      <c r="R317" s="12"/>
      <c r="S317" s="12"/>
    </row>
    <row r="318" spans="1:19" ht="16.5" thickBot="1">
      <c r="A318" s="242" t="s">
        <v>273</v>
      </c>
      <c r="B318" s="94" t="s">
        <v>284</v>
      </c>
      <c r="C318" s="94" t="str" cm="1">
        <f t="array" ref="C318:D318">_xlfn.XLOOKUP(E318,Sheet1!A:A,Sheet1!E:F)</f>
        <v>R05</v>
      </c>
      <c r="D318" s="94" t="str">
        <v>D21</v>
      </c>
      <c r="E318" s="95">
        <v>215319</v>
      </c>
      <c r="F318" s="95" t="s">
        <v>371</v>
      </c>
      <c r="G318" s="199" t="s">
        <v>275</v>
      </c>
      <c r="H318" s="277">
        <v>83.116883116883116</v>
      </c>
      <c r="I318" s="209"/>
      <c r="J318" s="209">
        <v>87.012987012987011</v>
      </c>
      <c r="K318" s="212"/>
      <c r="L318" s="223">
        <v>76.623376623376629</v>
      </c>
      <c r="M318" s="211">
        <v>80.519480519480524</v>
      </c>
      <c r="N318" s="229"/>
      <c r="O318" s="164">
        <v>74.025974025974023</v>
      </c>
      <c r="P318" s="462">
        <f t="shared" si="4"/>
        <v>401.2987012987013</v>
      </c>
      <c r="Q318" s="241">
        <f>COUNTA(H318:O318)</f>
        <v>5</v>
      </c>
      <c r="R318" s="12"/>
      <c r="S318" s="12"/>
    </row>
    <row r="319" spans="1:19" ht="16.5" thickBot="1">
      <c r="A319" s="242" t="s">
        <v>273</v>
      </c>
      <c r="B319" s="94" t="s">
        <v>284</v>
      </c>
      <c r="C319" s="94" t="str" cm="1">
        <f t="array" ref="C319:D319">_xlfn.XLOOKUP(E319,Sheet1!A:A,Sheet1!E:F)</f>
        <v>R05</v>
      </c>
      <c r="D319" s="94" t="str">
        <v>D23</v>
      </c>
      <c r="E319" s="95">
        <v>213538</v>
      </c>
      <c r="F319" s="95" t="s">
        <v>372</v>
      </c>
      <c r="G319" s="199" t="s">
        <v>18</v>
      </c>
      <c r="H319" s="277">
        <v>67.532467532467535</v>
      </c>
      <c r="I319" s="209"/>
      <c r="J319" s="209">
        <v>85.714285714285708</v>
      </c>
      <c r="K319" s="213"/>
      <c r="L319" s="223">
        <v>68.831168831168839</v>
      </c>
      <c r="M319" s="211">
        <v>83.116883116883116</v>
      </c>
      <c r="N319" s="228"/>
      <c r="O319" s="164">
        <v>76.623376623376629</v>
      </c>
      <c r="P319" s="462">
        <f t="shared" si="4"/>
        <v>381.81818181818187</v>
      </c>
      <c r="Q319" s="241">
        <f>COUNTA(H319:O319)</f>
        <v>5</v>
      </c>
      <c r="R319" s="12"/>
      <c r="S319" s="12"/>
    </row>
    <row r="320" spans="1:19" ht="16.5" thickBot="1">
      <c r="A320" s="242" t="s">
        <v>273</v>
      </c>
      <c r="B320" s="162" t="s">
        <v>284</v>
      </c>
      <c r="C320" s="162" t="str" cm="1">
        <f t="array" ref="C320:D320">_xlfn.XLOOKUP(E320,Sheet1!A:A,Sheet1!E:F)</f>
        <v>R05</v>
      </c>
      <c r="D320" s="162" t="str">
        <v>D21</v>
      </c>
      <c r="E320" s="95">
        <v>215004</v>
      </c>
      <c r="F320" s="95" t="s">
        <v>373</v>
      </c>
      <c r="G320" s="200" t="s">
        <v>275</v>
      </c>
      <c r="H320" s="277"/>
      <c r="I320" s="209"/>
      <c r="J320" s="209">
        <v>93.506493506493499</v>
      </c>
      <c r="K320" s="212">
        <v>84.415584415584405</v>
      </c>
      <c r="L320" s="259"/>
      <c r="M320" s="211">
        <v>94.805194805194802</v>
      </c>
      <c r="N320" s="229">
        <v>96.103896103896105</v>
      </c>
      <c r="O320" s="163"/>
      <c r="P320" s="462">
        <f t="shared" si="4"/>
        <v>368.83116883116878</v>
      </c>
      <c r="Q320" s="241">
        <f>COUNTA(H320:O320)</f>
        <v>4</v>
      </c>
      <c r="R320" s="12"/>
      <c r="S320" s="12"/>
    </row>
    <row r="321" spans="1:19" ht="16.5" thickBot="1">
      <c r="A321" s="242" t="s">
        <v>273</v>
      </c>
      <c r="B321" s="94" t="s">
        <v>284</v>
      </c>
      <c r="C321" s="94" t="str" cm="1">
        <f t="array" ref="C321:D321">_xlfn.XLOOKUP(E321,Sheet1!A:A,Sheet1!E:F)</f>
        <v>R05</v>
      </c>
      <c r="D321" s="94" t="str">
        <v>D21</v>
      </c>
      <c r="E321" s="95">
        <v>214916</v>
      </c>
      <c r="F321" s="95" t="s">
        <v>286</v>
      </c>
      <c r="G321" s="199" t="s">
        <v>275</v>
      </c>
      <c r="H321" s="277"/>
      <c r="I321" s="209"/>
      <c r="J321" s="209">
        <v>74.025974025974037</v>
      </c>
      <c r="K321" s="213">
        <v>96.103896103896105</v>
      </c>
      <c r="L321" s="223"/>
      <c r="M321" s="211">
        <v>80.519480519480524</v>
      </c>
      <c r="N321" s="228">
        <v>97.402597402597408</v>
      </c>
      <c r="O321" s="164"/>
      <c r="P321" s="462">
        <f t="shared" si="4"/>
        <v>348.05194805194805</v>
      </c>
      <c r="Q321" s="241">
        <f>COUNTA(H321:O321)</f>
        <v>4</v>
      </c>
      <c r="R321" s="12"/>
      <c r="S321" s="12"/>
    </row>
    <row r="322" spans="1:19" ht="16.5" thickBot="1">
      <c r="A322" s="245" t="s">
        <v>273</v>
      </c>
      <c r="B322" s="104" t="s">
        <v>284</v>
      </c>
      <c r="C322" s="104" t="str" cm="1">
        <f t="array" ref="C322:D322">_xlfn.XLOOKUP(E322,Sheet1!A:A,Sheet1!E:F)</f>
        <v>R05</v>
      </c>
      <c r="D322" s="104" t="str">
        <v>D21</v>
      </c>
      <c r="E322" s="100">
        <v>215145</v>
      </c>
      <c r="F322" s="100" t="s">
        <v>374</v>
      </c>
      <c r="G322" s="204" t="s">
        <v>324</v>
      </c>
      <c r="H322" s="280"/>
      <c r="I322" s="262"/>
      <c r="J322" s="262">
        <v>85.714285714285708</v>
      </c>
      <c r="K322" s="222">
        <v>88.311688311688314</v>
      </c>
      <c r="L322" s="266"/>
      <c r="M322" s="236">
        <v>89.610389610389603</v>
      </c>
      <c r="N322" s="235">
        <v>88.311688311688314</v>
      </c>
      <c r="O322" s="269"/>
      <c r="P322" s="462">
        <f t="shared" si="4"/>
        <v>351.94805194805195</v>
      </c>
      <c r="Q322" s="265">
        <f>COUNTA(H322:O322)</f>
        <v>4</v>
      </c>
      <c r="R322" s="12"/>
      <c r="S322" s="12"/>
    </row>
    <row r="323" spans="1:19" ht="16.5" thickTop="1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A124-AF88-4B74-82B2-4BC3F03A3F1A}">
  <sheetPr>
    <tabColor rgb="FFFF0000"/>
  </sheetPr>
  <dimension ref="A1:Y337"/>
  <sheetViews>
    <sheetView topLeftCell="A4" zoomScale="70" zoomScaleNormal="70" workbookViewId="0">
      <selection activeCell="S11" sqref="S11"/>
    </sheetView>
  </sheetViews>
  <sheetFormatPr defaultColWidth="7.875" defaultRowHeight="15.75" outlineLevelCol="1"/>
  <cols>
    <col min="1" max="2" width="7.875" style="1"/>
    <col min="3" max="4" width="0" style="1" hidden="1" customWidth="1" outlineLevel="1"/>
    <col min="5" max="5" width="12.125" style="1" customWidth="1" collapsed="1"/>
    <col min="6" max="6" width="16.625" style="1" customWidth="1"/>
    <col min="7" max="7" width="12.25" style="1" bestFit="1" customWidth="1"/>
    <col min="8" max="15" width="7.75" style="1" customWidth="1"/>
    <col min="16" max="19" width="7.75" style="156" customWidth="1"/>
    <col min="20" max="21" width="7.875" style="108"/>
    <col min="22" max="22" width="7.875" style="195"/>
    <col min="23" max="23" width="7.875" style="182"/>
    <col min="24" max="24" width="7.875" style="108"/>
    <col min="25" max="16384" width="7.875" style="1"/>
  </cols>
  <sheetData>
    <row r="1" spans="1:24" ht="18.75" customHeight="1">
      <c r="F1" s="444" t="s">
        <v>0</v>
      </c>
      <c r="G1" s="445"/>
      <c r="H1" s="445"/>
      <c r="I1" s="446"/>
      <c r="J1" s="447" t="s">
        <v>1</v>
      </c>
      <c r="K1" s="448"/>
      <c r="L1" s="13" t="s">
        <v>2</v>
      </c>
      <c r="M1" s="449" t="s">
        <v>3</v>
      </c>
    </row>
    <row r="2" spans="1:24" ht="16.5" thickBot="1">
      <c r="F2" s="14"/>
      <c r="G2" s="15"/>
      <c r="H2" s="15"/>
      <c r="I2" s="16"/>
      <c r="J2" s="17" t="s">
        <v>4</v>
      </c>
      <c r="K2" s="18" t="s">
        <v>5</v>
      </c>
      <c r="L2" s="19" t="s">
        <v>6</v>
      </c>
      <c r="M2" s="450"/>
    </row>
    <row r="3" spans="1:24" ht="16.5" thickTop="1">
      <c r="F3" s="14"/>
      <c r="G3" s="15"/>
      <c r="H3" s="15"/>
      <c r="I3" s="16"/>
      <c r="J3" s="22">
        <v>0</v>
      </c>
      <c r="K3" s="238">
        <v>82.49</v>
      </c>
      <c r="L3" s="24">
        <v>0</v>
      </c>
      <c r="M3" s="25">
        <f>COUNTIFS(W11:W336,"&gt;=0",W11:W336,"&lt;=82.49")</f>
        <v>6</v>
      </c>
    </row>
    <row r="4" spans="1:24" ht="16.5" thickBot="1">
      <c r="F4" s="26"/>
      <c r="G4" s="27"/>
      <c r="H4" s="27"/>
      <c r="I4" s="28"/>
      <c r="J4" s="237">
        <v>82.5</v>
      </c>
      <c r="K4" s="29">
        <v>100</v>
      </c>
      <c r="L4" s="30">
        <v>2</v>
      </c>
      <c r="M4" s="25">
        <f>COUNTIFS(W11:W336,"&gt;=0",W11:W336,"&gt;=82.5")</f>
        <v>17</v>
      </c>
    </row>
    <row r="5" spans="1:24">
      <c r="A5" s="31" t="s">
        <v>7</v>
      </c>
      <c r="B5" s="12"/>
      <c r="C5" s="12"/>
      <c r="D5" s="12"/>
      <c r="E5" s="12"/>
      <c r="F5" s="15"/>
      <c r="G5" s="2"/>
      <c r="H5" s="2"/>
      <c r="I5" s="2"/>
      <c r="J5" s="2"/>
      <c r="K5" s="2"/>
      <c r="L5" s="3"/>
      <c r="M5" s="4"/>
    </row>
    <row r="6" spans="1:24">
      <c r="A6" s="12"/>
      <c r="B6" s="34"/>
      <c r="C6" s="34"/>
      <c r="D6" s="34"/>
      <c r="E6" s="34"/>
      <c r="F6" s="12" t="s">
        <v>293</v>
      </c>
      <c r="G6" s="2"/>
      <c r="H6" s="2"/>
      <c r="I6" s="2"/>
      <c r="J6" s="2"/>
      <c r="K6" s="2"/>
      <c r="L6" s="3"/>
      <c r="M6" s="4"/>
    </row>
    <row r="7" spans="1:24">
      <c r="A7" s="12"/>
      <c r="B7" s="107"/>
      <c r="C7" s="107"/>
      <c r="D7" s="107"/>
      <c r="E7" s="107"/>
      <c r="F7" s="166" t="s">
        <v>313</v>
      </c>
      <c r="G7" s="2"/>
      <c r="H7" s="2"/>
      <c r="I7" s="2"/>
      <c r="J7" s="2"/>
      <c r="K7" s="2"/>
      <c r="L7" s="3"/>
      <c r="M7" s="4"/>
    </row>
    <row r="8" spans="1:24">
      <c r="B8" s="11"/>
      <c r="C8" s="11"/>
      <c r="D8" s="11"/>
      <c r="E8" s="11"/>
    </row>
    <row r="9" spans="1:24" ht="16.5" thickBot="1">
      <c r="B9" s="11"/>
      <c r="C9" s="11"/>
      <c r="D9" s="11"/>
      <c r="E9" s="11"/>
    </row>
    <row r="10" spans="1:24" ht="16.5" thickBot="1">
      <c r="A10" s="35"/>
      <c r="B10" s="36"/>
      <c r="C10" s="443" t="s">
        <v>378</v>
      </c>
      <c r="D10" s="36"/>
      <c r="E10" s="36"/>
      <c r="F10" s="37"/>
      <c r="G10" s="38"/>
      <c r="H10" s="159"/>
      <c r="I10" s="451"/>
      <c r="J10" s="452"/>
      <c r="K10" s="452"/>
      <c r="L10" s="452"/>
      <c r="M10" s="452"/>
      <c r="N10" s="452"/>
      <c r="O10" s="452"/>
      <c r="P10" s="452"/>
      <c r="Q10" s="452"/>
      <c r="R10" s="452"/>
      <c r="S10" s="452"/>
      <c r="T10" s="452"/>
      <c r="U10" s="453"/>
      <c r="V10" s="133"/>
      <c r="W10" s="183"/>
      <c r="X10" s="134"/>
    </row>
    <row r="11" spans="1:24" ht="48" thickBot="1">
      <c r="A11" s="39" t="s">
        <v>8</v>
      </c>
      <c r="B11" s="40" t="s">
        <v>9</v>
      </c>
      <c r="C11" s="40" t="s">
        <v>8</v>
      </c>
      <c r="D11" s="40" t="s">
        <v>384</v>
      </c>
      <c r="E11" s="40" t="s">
        <v>10</v>
      </c>
      <c r="F11" s="40" t="s">
        <v>11</v>
      </c>
      <c r="G11" s="41" t="s">
        <v>12</v>
      </c>
      <c r="H11" s="42">
        <v>45292</v>
      </c>
      <c r="I11" s="42">
        <v>45323</v>
      </c>
      <c r="J11" s="43">
        <v>45352</v>
      </c>
      <c r="K11" s="42">
        <v>45383</v>
      </c>
      <c r="L11" s="42">
        <v>45413</v>
      </c>
      <c r="M11" s="43">
        <v>45444</v>
      </c>
      <c r="N11" s="42">
        <v>45474</v>
      </c>
      <c r="O11" s="42">
        <v>45505</v>
      </c>
      <c r="P11" s="43">
        <v>45536</v>
      </c>
      <c r="Q11" s="42">
        <v>45566</v>
      </c>
      <c r="R11" s="42">
        <v>45597</v>
      </c>
      <c r="S11" s="43">
        <v>45627</v>
      </c>
      <c r="T11" s="169" t="s">
        <v>375</v>
      </c>
      <c r="U11" s="111" t="s">
        <v>13</v>
      </c>
      <c r="V11" s="190" t="s">
        <v>287</v>
      </c>
      <c r="W11" s="191" t="s">
        <v>13</v>
      </c>
      <c r="X11" s="192" t="s">
        <v>14</v>
      </c>
    </row>
    <row r="12" spans="1:24" ht="16.5" thickTop="1">
      <c r="A12" s="240" t="s">
        <v>15</v>
      </c>
      <c r="B12" s="94" t="s">
        <v>16</v>
      </c>
      <c r="C12" s="94" t="str" cm="1">
        <f t="array" ref="C12:D12">_xlfn.XLOOKUP(E12,Sheet1!A:A,Sheet1!E:F)</f>
        <v>R01</v>
      </c>
      <c r="D12" s="94" t="str">
        <v>D02</v>
      </c>
      <c r="E12" s="93">
        <v>210062</v>
      </c>
      <c r="F12" s="93" t="s">
        <v>17</v>
      </c>
      <c r="G12" s="199" t="s">
        <v>18</v>
      </c>
      <c r="H12" s="276">
        <v>80.51948051948051</v>
      </c>
      <c r="I12" s="255"/>
      <c r="J12" s="255">
        <v>79.220779220779221</v>
      </c>
      <c r="K12" s="213"/>
      <c r="L12" s="223">
        <v>84.415584415584405</v>
      </c>
      <c r="M12" s="216">
        <v>72.727272727272734</v>
      </c>
      <c r="N12" s="228"/>
      <c r="O12" s="164">
        <v>85.714285714285708</v>
      </c>
      <c r="P12" s="216">
        <v>81.818181818181827</v>
      </c>
      <c r="Q12" s="239"/>
      <c r="R12" s="239">
        <v>89.610389610389603</v>
      </c>
      <c r="S12" s="270">
        <v>100</v>
      </c>
      <c r="T12" s="189">
        <f>AVERAGE(H12:S12)</f>
        <v>84.253246753246756</v>
      </c>
      <c r="U12" s="313">
        <f>T12</f>
        <v>84.253246753246756</v>
      </c>
      <c r="V12" s="118"/>
      <c r="W12" s="119"/>
      <c r="X12" s="148"/>
    </row>
    <row r="13" spans="1:24">
      <c r="A13" s="242" t="s">
        <v>15</v>
      </c>
      <c r="B13" s="94" t="s">
        <v>16</v>
      </c>
      <c r="C13" s="94" t="str" cm="1">
        <f t="array" ref="C13:D13">_xlfn.XLOOKUP(E13,Sheet1!A:A,Sheet1!E:F)</f>
        <v>R01</v>
      </c>
      <c r="D13" s="94" t="str">
        <v>D03</v>
      </c>
      <c r="E13" s="95">
        <v>213868</v>
      </c>
      <c r="F13" s="95" t="s">
        <v>28</v>
      </c>
      <c r="G13" s="200" t="s">
        <v>18</v>
      </c>
      <c r="H13" s="277"/>
      <c r="I13" s="209"/>
      <c r="J13" s="209">
        <v>83.116883116883116</v>
      </c>
      <c r="K13" s="212">
        <v>79.220779220779221</v>
      </c>
      <c r="L13" s="223"/>
      <c r="M13" s="211">
        <v>89.610389610389603</v>
      </c>
      <c r="N13" s="229">
        <v>84.415584415584405</v>
      </c>
      <c r="O13" s="164"/>
      <c r="P13" s="211">
        <v>77.922077922077932</v>
      </c>
      <c r="Q13" s="210">
        <v>92.20779220779221</v>
      </c>
      <c r="R13" s="210"/>
      <c r="S13" s="271"/>
      <c r="T13" s="275">
        <f>AVERAGE(H13:S13)</f>
        <v>84.415584415584405</v>
      </c>
      <c r="U13" s="153">
        <f>T13</f>
        <v>84.415584415584405</v>
      </c>
      <c r="V13" s="120"/>
      <c r="W13" s="121"/>
      <c r="X13" s="135"/>
    </row>
    <row r="14" spans="1:24">
      <c r="A14" s="242" t="s">
        <v>15</v>
      </c>
      <c r="B14" s="94" t="s">
        <v>16</v>
      </c>
      <c r="C14" s="94" t="str" cm="1">
        <f t="array" ref="C14:D14">_xlfn.XLOOKUP(E14,Sheet1!A:A,Sheet1!E:F)</f>
        <v>R01</v>
      </c>
      <c r="D14" s="94" t="str">
        <v>D03</v>
      </c>
      <c r="E14" s="95">
        <v>215194</v>
      </c>
      <c r="F14" s="95" t="s">
        <v>25</v>
      </c>
      <c r="G14" s="199" t="s">
        <v>18</v>
      </c>
      <c r="H14" s="277"/>
      <c r="I14" s="209"/>
      <c r="J14" s="209">
        <v>80.51948051948051</v>
      </c>
      <c r="K14" s="212">
        <v>72.727272727272734</v>
      </c>
      <c r="L14" s="223"/>
      <c r="M14" s="211">
        <v>74.025974025974023</v>
      </c>
      <c r="N14" s="229">
        <v>84.415584415584405</v>
      </c>
      <c r="O14" s="164"/>
      <c r="P14" s="211">
        <v>79.220779220779221</v>
      </c>
      <c r="Q14" s="210">
        <v>72.727272727272734</v>
      </c>
      <c r="R14" s="210"/>
      <c r="S14" s="271"/>
      <c r="T14" s="275">
        <f t="shared" ref="T14:T78" si="0">AVERAGE(H14:S14)</f>
        <v>77.272727272727266</v>
      </c>
      <c r="U14" s="153">
        <f t="shared" ref="U14:U78" si="1">T14</f>
        <v>77.272727272727266</v>
      </c>
      <c r="V14" s="120"/>
      <c r="W14" s="121"/>
      <c r="X14" s="135"/>
    </row>
    <row r="15" spans="1:24">
      <c r="A15" s="242" t="s">
        <v>15</v>
      </c>
      <c r="B15" s="94" t="s">
        <v>16</v>
      </c>
      <c r="C15" s="94" t="str" cm="1">
        <f t="array" ref="C15:D15">_xlfn.XLOOKUP(E15,Sheet1!A:A,Sheet1!E:F)</f>
        <v>R01</v>
      </c>
      <c r="D15" s="94" t="str">
        <v>D03</v>
      </c>
      <c r="E15" s="95">
        <v>213629</v>
      </c>
      <c r="F15" s="95" t="s">
        <v>29</v>
      </c>
      <c r="G15" s="199" t="s">
        <v>18</v>
      </c>
      <c r="H15" s="277">
        <v>68.831168831168796</v>
      </c>
      <c r="I15" s="209"/>
      <c r="J15" s="209">
        <v>72.72727272727272</v>
      </c>
      <c r="K15" s="213"/>
      <c r="L15" s="223">
        <v>75.324675324675326</v>
      </c>
      <c r="M15" s="211">
        <v>70.129870129870127</v>
      </c>
      <c r="N15" s="228"/>
      <c r="O15" s="164">
        <v>76.623376623376629</v>
      </c>
      <c r="P15" s="211">
        <v>89.610389610389603</v>
      </c>
      <c r="Q15" s="210"/>
      <c r="R15" s="210">
        <v>77.922077922077932</v>
      </c>
      <c r="S15" s="271">
        <v>75.324675324675326</v>
      </c>
      <c r="T15" s="275">
        <f t="shared" si="0"/>
        <v>75.811688311688314</v>
      </c>
      <c r="U15" s="153">
        <f t="shared" si="1"/>
        <v>75.811688311688314</v>
      </c>
      <c r="V15" s="120"/>
      <c r="W15" s="121"/>
      <c r="X15" s="135"/>
    </row>
    <row r="16" spans="1:24">
      <c r="A16" s="242" t="s">
        <v>15</v>
      </c>
      <c r="B16" s="94" t="s">
        <v>16</v>
      </c>
      <c r="C16" s="94" t="str" cm="1">
        <f t="array" ref="C16:D16">_xlfn.XLOOKUP(E16,Sheet1!A:A,Sheet1!E:F)</f>
        <v>R01</v>
      </c>
      <c r="D16" s="94" t="str">
        <v>D03</v>
      </c>
      <c r="E16" s="95">
        <v>213702</v>
      </c>
      <c r="F16" s="95" t="s">
        <v>59</v>
      </c>
      <c r="G16" s="199" t="s">
        <v>18</v>
      </c>
      <c r="H16" s="277"/>
      <c r="I16" s="209"/>
      <c r="J16" s="209">
        <v>79.220779220779221</v>
      </c>
      <c r="K16" s="214">
        <v>71.428571428571431</v>
      </c>
      <c r="L16" s="223"/>
      <c r="M16" s="211">
        <v>74.025974025974023</v>
      </c>
      <c r="N16" s="230">
        <v>80.519480519480524</v>
      </c>
      <c r="O16" s="164"/>
      <c r="P16" s="211">
        <v>71.428571428571431</v>
      </c>
      <c r="Q16" s="210">
        <v>80.519480519480524</v>
      </c>
      <c r="R16" s="210"/>
      <c r="S16" s="271"/>
      <c r="T16" s="275">
        <f t="shared" si="0"/>
        <v>76.19047619047619</v>
      </c>
      <c r="U16" s="153">
        <f t="shared" si="1"/>
        <v>76.19047619047619</v>
      </c>
      <c r="V16" s="120"/>
      <c r="W16" s="121"/>
      <c r="X16" s="135"/>
    </row>
    <row r="17" spans="1:25">
      <c r="A17" s="242" t="s">
        <v>15</v>
      </c>
      <c r="B17" s="94" t="s">
        <v>16</v>
      </c>
      <c r="C17" s="94" t="str" cm="1">
        <f t="array" ref="C17:D17">_xlfn.XLOOKUP(E17,Sheet1!A:A,Sheet1!E:F)</f>
        <v>R01</v>
      </c>
      <c r="D17" s="94" t="str">
        <v>D02</v>
      </c>
      <c r="E17" s="95">
        <v>214239</v>
      </c>
      <c r="F17" s="95" t="s">
        <v>23</v>
      </c>
      <c r="G17" s="199" t="s">
        <v>18</v>
      </c>
      <c r="H17" s="277"/>
      <c r="I17" s="209"/>
      <c r="J17" s="209">
        <v>75.324675324675326</v>
      </c>
      <c r="K17" s="214">
        <v>83.116883116883116</v>
      </c>
      <c r="L17" s="223"/>
      <c r="M17" s="211">
        <v>81.818181818181827</v>
      </c>
      <c r="N17" s="230">
        <v>84.415584415584405</v>
      </c>
      <c r="O17" s="164"/>
      <c r="P17" s="211">
        <v>81.818181818181827</v>
      </c>
      <c r="Q17" s="210">
        <v>94.805194805194802</v>
      </c>
      <c r="R17" s="210"/>
      <c r="S17" s="271"/>
      <c r="T17" s="275">
        <f t="shared" si="0"/>
        <v>83.549783549783555</v>
      </c>
      <c r="U17" s="153">
        <f t="shared" si="1"/>
        <v>83.549783549783555</v>
      </c>
      <c r="V17" s="120"/>
      <c r="W17" s="121"/>
      <c r="X17" s="135"/>
    </row>
    <row r="18" spans="1:25">
      <c r="A18" s="242" t="s">
        <v>15</v>
      </c>
      <c r="B18" s="94" t="s">
        <v>16</v>
      </c>
      <c r="C18" s="94" t="str" cm="1">
        <f t="array" ref="C18:D18">_xlfn.XLOOKUP(E18,Sheet1!A:A,Sheet1!E:F)</f>
        <v>R01</v>
      </c>
      <c r="D18" s="94" t="str">
        <v>D03</v>
      </c>
      <c r="E18" s="95">
        <v>213348</v>
      </c>
      <c r="F18" s="95" t="s">
        <v>22</v>
      </c>
      <c r="G18" s="199" t="s">
        <v>18</v>
      </c>
      <c r="H18" s="277"/>
      <c r="I18" s="209"/>
      <c r="J18" s="209">
        <v>79.220779220779221</v>
      </c>
      <c r="K18" s="212">
        <v>88.311688311688314</v>
      </c>
      <c r="L18" s="223"/>
      <c r="M18" s="211">
        <v>80.519480519480524</v>
      </c>
      <c r="N18" s="229">
        <v>81.818181818181827</v>
      </c>
      <c r="O18" s="164"/>
      <c r="P18" s="211">
        <v>68.831168831168839</v>
      </c>
      <c r="Q18" s="210">
        <v>83.116883116883116</v>
      </c>
      <c r="R18" s="210"/>
      <c r="S18" s="271"/>
      <c r="T18" s="275">
        <f t="shared" si="0"/>
        <v>80.303030303030297</v>
      </c>
      <c r="U18" s="153">
        <f t="shared" si="1"/>
        <v>80.303030303030297</v>
      </c>
      <c r="V18" s="120"/>
      <c r="W18" s="121"/>
      <c r="X18" s="135"/>
    </row>
    <row r="19" spans="1:25">
      <c r="A19" s="242" t="s">
        <v>15</v>
      </c>
      <c r="B19" s="94" t="s">
        <v>16</v>
      </c>
      <c r="C19" s="94" t="str" cm="1">
        <f t="array" ref="C19:D19">_xlfn.XLOOKUP(E19,Sheet1!A:A,Sheet1!E:F)</f>
        <v>R01</v>
      </c>
      <c r="D19" s="94" t="str">
        <v>D03</v>
      </c>
      <c r="E19" s="95">
        <v>214445</v>
      </c>
      <c r="F19" s="95" t="s">
        <v>24</v>
      </c>
      <c r="G19" s="199" t="s">
        <v>18</v>
      </c>
      <c r="H19" s="277"/>
      <c r="I19" s="209"/>
      <c r="J19" s="209">
        <v>75.324675324675326</v>
      </c>
      <c r="K19" s="212">
        <v>94.805194805194802</v>
      </c>
      <c r="L19" s="223"/>
      <c r="M19" s="211">
        <v>74.025974025974023</v>
      </c>
      <c r="N19" s="229">
        <v>84.415584415584405</v>
      </c>
      <c r="O19" s="164"/>
      <c r="P19" s="211">
        <v>100</v>
      </c>
      <c r="Q19" s="210">
        <v>85.714285714285708</v>
      </c>
      <c r="R19" s="210"/>
      <c r="S19" s="271"/>
      <c r="T19" s="275">
        <f t="shared" si="0"/>
        <v>85.714285714285708</v>
      </c>
      <c r="U19" s="153">
        <f t="shared" si="1"/>
        <v>85.714285714285708</v>
      </c>
      <c r="V19" s="120"/>
      <c r="W19" s="121"/>
      <c r="X19" s="135"/>
    </row>
    <row r="20" spans="1:25">
      <c r="A20" s="242" t="s">
        <v>15</v>
      </c>
      <c r="B20" s="94" t="s">
        <v>16</v>
      </c>
      <c r="C20" s="94" t="str" cm="1">
        <f t="array" ref="C20:D20">_xlfn.XLOOKUP(E20,Sheet1!A:A,Sheet1!E:F)</f>
        <v>R01</v>
      </c>
      <c r="D20" s="94" t="str">
        <v>D02</v>
      </c>
      <c r="E20" s="95">
        <v>211847</v>
      </c>
      <c r="F20" s="95" t="s">
        <v>19</v>
      </c>
      <c r="G20" s="199" t="s">
        <v>18</v>
      </c>
      <c r="H20" s="277"/>
      <c r="I20" s="209"/>
      <c r="J20" s="209">
        <v>68.831168831168839</v>
      </c>
      <c r="K20" s="213">
        <v>87.012987012987011</v>
      </c>
      <c r="L20" s="223"/>
      <c r="M20" s="211">
        <v>68.831168831168839</v>
      </c>
      <c r="N20" s="228">
        <v>80.519480519480524</v>
      </c>
      <c r="O20" s="164"/>
      <c r="P20" s="211">
        <v>85.714285714285708</v>
      </c>
      <c r="Q20" s="210">
        <v>67.532467532467535</v>
      </c>
      <c r="R20" s="210"/>
      <c r="S20" s="271"/>
      <c r="T20" s="275">
        <f t="shared" si="0"/>
        <v>76.406926406926416</v>
      </c>
      <c r="U20" s="153">
        <f t="shared" si="1"/>
        <v>76.406926406926416</v>
      </c>
      <c r="V20" s="120"/>
      <c r="W20" s="121"/>
      <c r="X20" s="135"/>
    </row>
    <row r="21" spans="1:25">
      <c r="A21" s="242" t="s">
        <v>15</v>
      </c>
      <c r="B21" s="94" t="s">
        <v>16</v>
      </c>
      <c r="C21" s="94" t="str" cm="1">
        <f t="array" ref="C21:D21">_xlfn.XLOOKUP(E21,Sheet1!A:A,Sheet1!E:F)</f>
        <v>R01</v>
      </c>
      <c r="D21" s="94" t="str">
        <v>D02</v>
      </c>
      <c r="E21" s="95">
        <v>212555</v>
      </c>
      <c r="F21" s="95" t="s">
        <v>20</v>
      </c>
      <c r="G21" s="199" t="s">
        <v>18</v>
      </c>
      <c r="H21" s="277"/>
      <c r="I21" s="209"/>
      <c r="J21" s="209">
        <v>93.506493506493499</v>
      </c>
      <c r="K21" s="212">
        <v>87.012987012987011</v>
      </c>
      <c r="L21" s="223"/>
      <c r="M21" s="211">
        <v>81.818181818181827</v>
      </c>
      <c r="N21" s="229">
        <v>94.805194805194802</v>
      </c>
      <c r="O21" s="164"/>
      <c r="P21" s="211">
        <v>76.623376623376629</v>
      </c>
      <c r="Q21" s="210">
        <v>85.714285714285708</v>
      </c>
      <c r="R21" s="210"/>
      <c r="S21" s="271"/>
      <c r="T21" s="275">
        <f t="shared" si="0"/>
        <v>86.580086580086572</v>
      </c>
      <c r="U21" s="153">
        <f t="shared" si="1"/>
        <v>86.580086580086572</v>
      </c>
      <c r="V21" s="120"/>
      <c r="W21" s="121"/>
      <c r="X21" s="135"/>
    </row>
    <row r="22" spans="1:25">
      <c r="A22" s="242" t="s">
        <v>15</v>
      </c>
      <c r="B22" s="94" t="s">
        <v>16</v>
      </c>
      <c r="C22" s="94" t="str" cm="1">
        <f t="array" ref="C22:D22">_xlfn.XLOOKUP(E22,Sheet1!A:A,Sheet1!E:F)</f>
        <v>R01</v>
      </c>
      <c r="D22" s="94" t="str">
        <v>D03</v>
      </c>
      <c r="E22" s="95">
        <v>213421</v>
      </c>
      <c r="F22" s="95" t="s">
        <v>27</v>
      </c>
      <c r="G22" s="199" t="s">
        <v>18</v>
      </c>
      <c r="H22" s="277"/>
      <c r="I22" s="209"/>
      <c r="J22" s="209">
        <v>85.714285714285708</v>
      </c>
      <c r="K22" s="212">
        <v>83.116883116883116</v>
      </c>
      <c r="L22" s="223"/>
      <c r="M22" s="211">
        <v>85.714285714285708</v>
      </c>
      <c r="N22" s="229">
        <v>84.415584415584405</v>
      </c>
      <c r="O22" s="164"/>
      <c r="P22" s="211">
        <v>89.610389610389603</v>
      </c>
      <c r="Q22" s="210">
        <v>87.012987012987011</v>
      </c>
      <c r="R22" s="210"/>
      <c r="S22" s="271"/>
      <c r="T22" s="275">
        <f t="shared" si="0"/>
        <v>85.930735930735921</v>
      </c>
      <c r="U22" s="153">
        <f t="shared" si="1"/>
        <v>85.930735930735921</v>
      </c>
      <c r="V22" s="120"/>
      <c r="W22" s="121"/>
      <c r="X22" s="135"/>
    </row>
    <row r="23" spans="1:25">
      <c r="A23" s="242" t="s">
        <v>15</v>
      </c>
      <c r="B23" s="94" t="s">
        <v>16</v>
      </c>
      <c r="C23" s="94" t="str" cm="1">
        <f t="array" ref="C23:D23">_xlfn.XLOOKUP(E23,Sheet1!A:A,Sheet1!E:F)</f>
        <v>R01</v>
      </c>
      <c r="D23" s="94" t="str">
        <v>D03</v>
      </c>
      <c r="E23" s="95">
        <v>213009</v>
      </c>
      <c r="F23" s="95" t="s">
        <v>294</v>
      </c>
      <c r="G23" s="199" t="s">
        <v>18</v>
      </c>
      <c r="H23" s="277">
        <v>75.324675324675326</v>
      </c>
      <c r="I23" s="209"/>
      <c r="J23" s="209">
        <v>83.116883116883116</v>
      </c>
      <c r="K23" s="212"/>
      <c r="L23" s="223">
        <v>76.623376623376629</v>
      </c>
      <c r="M23" s="211">
        <v>81.818181818181827</v>
      </c>
      <c r="N23" s="229"/>
      <c r="O23" s="164">
        <v>81.818181818181827</v>
      </c>
      <c r="P23" s="211">
        <v>92.20779220779221</v>
      </c>
      <c r="Q23" s="210"/>
      <c r="R23" s="210">
        <v>77.922077922077932</v>
      </c>
      <c r="S23" s="271">
        <v>79.220779220779221</v>
      </c>
      <c r="T23" s="275">
        <f t="shared" si="0"/>
        <v>81.006493506493513</v>
      </c>
      <c r="U23" s="153">
        <f t="shared" si="1"/>
        <v>81.006493506493513</v>
      </c>
      <c r="V23" s="120"/>
      <c r="W23" s="121"/>
      <c r="X23" s="135"/>
    </row>
    <row r="24" spans="1:25">
      <c r="A24" s="242" t="s">
        <v>15</v>
      </c>
      <c r="B24" s="94" t="s">
        <v>16</v>
      </c>
      <c r="C24" s="94" t="str" cm="1">
        <f t="array" ref="C24:D24">_xlfn.XLOOKUP(E24,Sheet1!A:A,Sheet1!E:F)</f>
        <v>R01</v>
      </c>
      <c r="D24" s="94" t="str">
        <v>D03</v>
      </c>
      <c r="E24" s="95">
        <v>213215</v>
      </c>
      <c r="F24" s="95" t="s">
        <v>21</v>
      </c>
      <c r="G24" s="199" t="s">
        <v>18</v>
      </c>
      <c r="H24" s="277"/>
      <c r="I24" s="209"/>
      <c r="J24" s="209">
        <v>76.623376623376629</v>
      </c>
      <c r="K24" s="213">
        <v>81.818181818181827</v>
      </c>
      <c r="L24" s="223"/>
      <c r="M24" s="211">
        <v>75.324675324675326</v>
      </c>
      <c r="N24" s="228">
        <v>83.116883116883116</v>
      </c>
      <c r="O24" s="164"/>
      <c r="P24" s="211">
        <v>87.012987012987011</v>
      </c>
      <c r="Q24" s="210">
        <v>72.727272727272734</v>
      </c>
      <c r="R24" s="210"/>
      <c r="S24" s="271"/>
      <c r="T24" s="275">
        <f t="shared" si="0"/>
        <v>79.437229437229448</v>
      </c>
      <c r="U24" s="153">
        <f t="shared" si="1"/>
        <v>79.437229437229448</v>
      </c>
      <c r="V24" s="120"/>
      <c r="W24" s="121"/>
      <c r="X24" s="135"/>
    </row>
    <row r="25" spans="1:25">
      <c r="A25" s="242" t="s">
        <v>15</v>
      </c>
      <c r="B25" s="94" t="s">
        <v>16</v>
      </c>
      <c r="C25" s="94" t="str" cm="1">
        <f t="array" ref="C25:D25">_xlfn.XLOOKUP(E25,Sheet1!A:A,Sheet1!E:F)</f>
        <v>R01</v>
      </c>
      <c r="D25" s="94" t="str">
        <v>D03</v>
      </c>
      <c r="E25" s="95">
        <v>215236</v>
      </c>
      <c r="F25" s="95" t="s">
        <v>66</v>
      </c>
      <c r="G25" s="199" t="s">
        <v>18</v>
      </c>
      <c r="H25" s="277"/>
      <c r="I25" s="209"/>
      <c r="J25" s="209">
        <v>90.909090909090907</v>
      </c>
      <c r="K25" s="214">
        <v>85.714285714285708</v>
      </c>
      <c r="L25" s="223"/>
      <c r="M25" s="211">
        <v>77.922077922077932</v>
      </c>
      <c r="N25" s="230">
        <v>92.20779220779221</v>
      </c>
      <c r="O25" s="164"/>
      <c r="P25" s="211">
        <v>88.311688311688314</v>
      </c>
      <c r="Q25" s="210">
        <v>89.610389610389603</v>
      </c>
      <c r="R25" s="210"/>
      <c r="S25" s="271"/>
      <c r="T25" s="275">
        <f t="shared" si="0"/>
        <v>87.445887445887436</v>
      </c>
      <c r="U25" s="153">
        <f t="shared" si="1"/>
        <v>87.445887445887436</v>
      </c>
      <c r="V25" s="122"/>
      <c r="W25" s="123"/>
      <c r="X25" s="136"/>
    </row>
    <row r="26" spans="1:25" ht="16.5" thickBot="1">
      <c r="A26" s="246" t="s">
        <v>15</v>
      </c>
      <c r="B26" s="103" t="s">
        <v>16</v>
      </c>
      <c r="C26" s="103" t="str" cm="1">
        <f t="array" ref="C26:D26">_xlfn.XLOOKUP(E26,Sheet1!A:A,Sheet1!E:F)</f>
        <v>R01</v>
      </c>
      <c r="D26" s="103" t="str">
        <v>D03</v>
      </c>
      <c r="E26" s="99">
        <v>215632</v>
      </c>
      <c r="F26" s="99" t="s">
        <v>30</v>
      </c>
      <c r="G26" s="201" t="s">
        <v>18</v>
      </c>
      <c r="H26" s="278"/>
      <c r="I26" s="250"/>
      <c r="J26" s="250">
        <v>88.3116883116883</v>
      </c>
      <c r="K26" s="218">
        <v>97.402597402597408</v>
      </c>
      <c r="L26" s="227"/>
      <c r="M26" s="215">
        <v>96.103896103896105</v>
      </c>
      <c r="N26" s="231">
        <v>85.714285714285708</v>
      </c>
      <c r="O26" s="105"/>
      <c r="P26" s="215">
        <v>98.701298701298697</v>
      </c>
      <c r="Q26" s="253">
        <v>92.20779220779221</v>
      </c>
      <c r="R26" s="253"/>
      <c r="S26" s="272"/>
      <c r="T26" s="193">
        <f t="shared" si="0"/>
        <v>93.073593073593074</v>
      </c>
      <c r="U26" s="154">
        <f t="shared" si="1"/>
        <v>93.073593073593074</v>
      </c>
      <c r="V26" s="124">
        <f>AVERAGE(H12:S26)</f>
        <v>82.359307359307323</v>
      </c>
      <c r="W26" s="125">
        <f>ROUND(V26,0)</f>
        <v>82</v>
      </c>
      <c r="X26" s="44">
        <f>IF(W26&gt;=82.5,$L$4,IF(AND(W26&gt;=0,W26&lt;=82.49),0,$L$3))</f>
        <v>0</v>
      </c>
      <c r="Y26" s="46"/>
    </row>
    <row r="27" spans="1:25">
      <c r="A27" s="240" t="s">
        <v>15</v>
      </c>
      <c r="B27" s="94" t="s">
        <v>31</v>
      </c>
      <c r="C27" s="94" t="str" cm="1">
        <f t="array" ref="C27:D27">_xlfn.XLOOKUP(E27,Sheet1!A:A,Sheet1!E:F)</f>
        <v>R01</v>
      </c>
      <c r="D27" s="94" t="str">
        <v>D01</v>
      </c>
      <c r="E27" s="93">
        <v>213678</v>
      </c>
      <c r="F27" s="93" t="s">
        <v>37</v>
      </c>
      <c r="G27" s="199" t="s">
        <v>18</v>
      </c>
      <c r="H27" s="279"/>
      <c r="I27" s="255"/>
      <c r="J27" s="255">
        <v>98.701298701298711</v>
      </c>
      <c r="K27" s="217">
        <v>83.116883116883116</v>
      </c>
      <c r="L27" s="223"/>
      <c r="M27" s="216">
        <v>85.714285714285708</v>
      </c>
      <c r="N27" s="232">
        <v>77.922077922077932</v>
      </c>
      <c r="O27" s="164"/>
      <c r="P27" s="216">
        <v>101.29870129870129</v>
      </c>
      <c r="Q27" s="239">
        <v>92.20779220779221</v>
      </c>
      <c r="R27" s="239"/>
      <c r="S27" s="270"/>
      <c r="T27" s="9">
        <f t="shared" si="0"/>
        <v>89.82683982683983</v>
      </c>
      <c r="U27" s="152">
        <f t="shared" si="1"/>
        <v>89.82683982683983</v>
      </c>
      <c r="V27" s="315"/>
      <c r="W27" s="184"/>
      <c r="X27" s="137"/>
      <c r="Y27" s="46"/>
    </row>
    <row r="28" spans="1:25">
      <c r="A28" s="242" t="s">
        <v>15</v>
      </c>
      <c r="B28" s="94" t="s">
        <v>31</v>
      </c>
      <c r="C28" s="94" t="str" cm="1">
        <f t="array" ref="C28:D28">_xlfn.XLOOKUP(E28,Sheet1!A:A,Sheet1!E:F)</f>
        <v>R01</v>
      </c>
      <c r="D28" s="94" t="str">
        <v>D01</v>
      </c>
      <c r="E28" s="95">
        <v>211805</v>
      </c>
      <c r="F28" s="95" t="s">
        <v>34</v>
      </c>
      <c r="G28" s="199" t="s">
        <v>18</v>
      </c>
      <c r="H28" s="277"/>
      <c r="I28" s="209"/>
      <c r="J28" s="209">
        <v>84.415584415584419</v>
      </c>
      <c r="K28" s="212">
        <v>77.922077922077932</v>
      </c>
      <c r="L28" s="223"/>
      <c r="M28" s="211">
        <v>93.506493506493499</v>
      </c>
      <c r="N28" s="229">
        <v>96.103896103896105</v>
      </c>
      <c r="O28" s="164"/>
      <c r="P28" s="211">
        <v>62.337662337662337</v>
      </c>
      <c r="Q28" s="210">
        <v>101.29870129870129</v>
      </c>
      <c r="R28" s="210"/>
      <c r="S28" s="271"/>
      <c r="T28" s="275">
        <f t="shared" si="0"/>
        <v>85.930735930735921</v>
      </c>
      <c r="U28" s="153">
        <f t="shared" si="1"/>
        <v>85.930735930735921</v>
      </c>
      <c r="V28" s="120"/>
      <c r="W28" s="121"/>
      <c r="X28" s="138"/>
    </row>
    <row r="29" spans="1:25">
      <c r="A29" s="242" t="s">
        <v>15</v>
      </c>
      <c r="B29" s="94" t="s">
        <v>31</v>
      </c>
      <c r="C29" s="94" t="str" cm="1">
        <f t="array" ref="C29:D29">_xlfn.XLOOKUP(E29,Sheet1!A:A,Sheet1!E:F)</f>
        <v>R01</v>
      </c>
      <c r="D29" s="94" t="str">
        <v>D01</v>
      </c>
      <c r="E29" s="95">
        <v>214635</v>
      </c>
      <c r="F29" s="95" t="s">
        <v>38</v>
      </c>
      <c r="G29" s="199" t="s">
        <v>18</v>
      </c>
      <c r="H29" s="277"/>
      <c r="I29" s="209"/>
      <c r="J29" s="209">
        <v>80.51948051948051</v>
      </c>
      <c r="K29" s="213">
        <v>88.311688311688314</v>
      </c>
      <c r="L29" s="223"/>
      <c r="M29" s="211">
        <v>90.909090909090907</v>
      </c>
      <c r="N29" s="228">
        <v>97.402597402597408</v>
      </c>
      <c r="O29" s="164"/>
      <c r="P29" s="211">
        <v>85.714285714285708</v>
      </c>
      <c r="Q29" s="210">
        <v>93.506493506493499</v>
      </c>
      <c r="R29" s="210"/>
      <c r="S29" s="271"/>
      <c r="T29" s="275">
        <f t="shared" si="0"/>
        <v>89.393939393939391</v>
      </c>
      <c r="U29" s="153">
        <f t="shared" si="1"/>
        <v>89.393939393939391</v>
      </c>
      <c r="V29" s="126"/>
      <c r="W29" s="127"/>
      <c r="X29" s="135"/>
    </row>
    <row r="30" spans="1:25">
      <c r="A30" s="242" t="s">
        <v>15</v>
      </c>
      <c r="B30" s="94" t="s">
        <v>31</v>
      </c>
      <c r="C30" s="94" t="str" cm="1">
        <f t="array" ref="C30:D30">_xlfn.XLOOKUP(E30,Sheet1!A:A,Sheet1!E:F)</f>
        <v>R01</v>
      </c>
      <c r="D30" s="94" t="str">
        <v>D02</v>
      </c>
      <c r="E30" s="95">
        <v>211391</v>
      </c>
      <c r="F30" s="95" t="s">
        <v>26</v>
      </c>
      <c r="G30" s="199" t="s">
        <v>18</v>
      </c>
      <c r="H30" s="277"/>
      <c r="I30" s="209"/>
      <c r="J30" s="209">
        <v>85.714285714285708</v>
      </c>
      <c r="K30" s="214">
        <v>77.922077922077932</v>
      </c>
      <c r="L30" s="223"/>
      <c r="M30" s="211">
        <v>71.428571428571431</v>
      </c>
      <c r="N30" s="230">
        <v>71.428571428571431</v>
      </c>
      <c r="O30" s="164"/>
      <c r="P30" s="211">
        <v>88.311688311688314</v>
      </c>
      <c r="Q30" s="210">
        <v>90.909090909090907</v>
      </c>
      <c r="R30" s="210"/>
      <c r="S30" s="271"/>
      <c r="T30" s="275">
        <f t="shared" si="0"/>
        <v>80.952380952380963</v>
      </c>
      <c r="U30" s="153">
        <f t="shared" si="1"/>
        <v>80.952380952380963</v>
      </c>
      <c r="V30" s="120"/>
      <c r="W30" s="121"/>
      <c r="X30" s="135"/>
    </row>
    <row r="31" spans="1:25">
      <c r="A31" s="242" t="s">
        <v>15</v>
      </c>
      <c r="B31" s="94" t="s">
        <v>31</v>
      </c>
      <c r="C31" s="94" t="str" cm="1">
        <f t="array" ref="C31:D31">_xlfn.XLOOKUP(E31,Sheet1!A:A,Sheet1!E:F)</f>
        <v>R01</v>
      </c>
      <c r="D31" s="94" t="str">
        <v>D01</v>
      </c>
      <c r="E31" s="95">
        <v>214858</v>
      </c>
      <c r="F31" s="95" t="s">
        <v>39</v>
      </c>
      <c r="G31" s="199" t="s">
        <v>18</v>
      </c>
      <c r="H31" s="277"/>
      <c r="I31" s="209"/>
      <c r="J31" s="209">
        <v>84.415584415584419</v>
      </c>
      <c r="K31" s="214">
        <v>83.116883116883116</v>
      </c>
      <c r="L31" s="223"/>
      <c r="M31" s="211">
        <v>81.818181818181827</v>
      </c>
      <c r="N31" s="230">
        <v>88.311688311688314</v>
      </c>
      <c r="O31" s="164"/>
      <c r="P31" s="211">
        <v>80.519480519480524</v>
      </c>
      <c r="Q31" s="210">
        <v>79.220779220779221</v>
      </c>
      <c r="R31" s="210"/>
      <c r="S31" s="271"/>
      <c r="T31" s="275">
        <f t="shared" si="0"/>
        <v>82.900432900432904</v>
      </c>
      <c r="U31" s="153">
        <f t="shared" si="1"/>
        <v>82.900432900432904</v>
      </c>
      <c r="V31" s="120"/>
      <c r="W31" s="121"/>
      <c r="X31" s="135"/>
    </row>
    <row r="32" spans="1:25">
      <c r="A32" s="242" t="s">
        <v>15</v>
      </c>
      <c r="B32" s="94" t="s">
        <v>31</v>
      </c>
      <c r="C32" s="94" t="str" cm="1">
        <f t="array" ref="C32:D32">_xlfn.XLOOKUP(E32,Sheet1!A:A,Sheet1!E:F)</f>
        <v>R01</v>
      </c>
      <c r="D32" s="94" t="str">
        <v>D01</v>
      </c>
      <c r="E32" s="95">
        <v>214924</v>
      </c>
      <c r="F32" s="95" t="s">
        <v>40</v>
      </c>
      <c r="G32" s="199" t="s">
        <v>18</v>
      </c>
      <c r="H32" s="277"/>
      <c r="I32" s="209"/>
      <c r="J32" s="209">
        <v>75.324675324675326</v>
      </c>
      <c r="K32" s="214">
        <v>74.025974025974023</v>
      </c>
      <c r="L32" s="223"/>
      <c r="M32" s="211">
        <v>94.805194805194802</v>
      </c>
      <c r="N32" s="230">
        <v>77.922077922077932</v>
      </c>
      <c r="O32" s="164"/>
      <c r="P32" s="211">
        <v>75.324675324675326</v>
      </c>
      <c r="Q32" s="210">
        <v>90.909090909090907</v>
      </c>
      <c r="R32" s="210"/>
      <c r="S32" s="271"/>
      <c r="T32" s="275">
        <f t="shared" si="0"/>
        <v>81.385281385281374</v>
      </c>
      <c r="U32" s="153">
        <f t="shared" si="1"/>
        <v>81.385281385281374</v>
      </c>
      <c r="V32" s="120"/>
      <c r="W32" s="121"/>
      <c r="X32" s="135"/>
    </row>
    <row r="33" spans="1:25">
      <c r="A33" s="243" t="s">
        <v>15</v>
      </c>
      <c r="B33" s="117" t="s">
        <v>31</v>
      </c>
      <c r="C33" s="117" t="str" cm="1">
        <f t="array" ref="C33:D33">_xlfn.XLOOKUP(E33,Sheet1!A:A,Sheet1!E:F)</f>
        <v>R01</v>
      </c>
      <c r="D33" s="117" t="str">
        <v>D02</v>
      </c>
      <c r="E33" s="116">
        <v>215830</v>
      </c>
      <c r="F33" s="116" t="s">
        <v>310</v>
      </c>
      <c r="G33" s="202" t="s">
        <v>18</v>
      </c>
      <c r="H33" s="277"/>
      <c r="I33" s="209"/>
      <c r="J33" s="209">
        <v>85.714285714285708</v>
      </c>
      <c r="K33" s="212">
        <v>83.116883116883116</v>
      </c>
      <c r="L33" s="223"/>
      <c r="M33" s="211">
        <v>74.025974025974023</v>
      </c>
      <c r="N33" s="229">
        <v>72.727272727272734</v>
      </c>
      <c r="O33" s="164"/>
      <c r="P33" s="211">
        <v>81.818181818181827</v>
      </c>
      <c r="Q33" s="210">
        <v>80.519480519480524</v>
      </c>
      <c r="R33" s="210"/>
      <c r="S33" s="271"/>
      <c r="T33" s="275">
        <f t="shared" si="0"/>
        <v>79.653679653679646</v>
      </c>
      <c r="U33" s="153">
        <f t="shared" si="1"/>
        <v>79.653679653679646</v>
      </c>
      <c r="V33" s="120"/>
      <c r="W33" s="121"/>
      <c r="X33" s="135"/>
    </row>
    <row r="34" spans="1:25">
      <c r="A34" s="242" t="s">
        <v>15</v>
      </c>
      <c r="B34" s="94" t="s">
        <v>31</v>
      </c>
      <c r="C34" s="94" t="str" cm="1">
        <f t="array" ref="C34:D34">_xlfn.XLOOKUP(E34,Sheet1!A:A,Sheet1!E:F)</f>
        <v>R01</v>
      </c>
      <c r="D34" s="94" t="str">
        <v>D01</v>
      </c>
      <c r="E34" s="95">
        <v>212613</v>
      </c>
      <c r="F34" s="95" t="s">
        <v>35</v>
      </c>
      <c r="G34" s="199" t="s">
        <v>18</v>
      </c>
      <c r="H34" s="277"/>
      <c r="I34" s="209"/>
      <c r="J34" s="209">
        <v>89.610389610389618</v>
      </c>
      <c r="K34" s="213">
        <v>79.220779220779221</v>
      </c>
      <c r="L34" s="223"/>
      <c r="M34" s="211">
        <v>92.20779220779221</v>
      </c>
      <c r="N34" s="228">
        <v>80.519480519480524</v>
      </c>
      <c r="O34" s="164"/>
      <c r="P34" s="211">
        <v>71.428571428571431</v>
      </c>
      <c r="Q34" s="210">
        <v>92.20779220779221</v>
      </c>
      <c r="R34" s="210"/>
      <c r="S34" s="271"/>
      <c r="T34" s="275">
        <f t="shared" si="0"/>
        <v>84.199134199134207</v>
      </c>
      <c r="U34" s="153">
        <f t="shared" si="1"/>
        <v>84.199134199134207</v>
      </c>
      <c r="V34" s="120"/>
      <c r="W34" s="121"/>
      <c r="X34" s="135"/>
    </row>
    <row r="35" spans="1:25">
      <c r="A35" s="242" t="s">
        <v>15</v>
      </c>
      <c r="B35" s="94" t="s">
        <v>31</v>
      </c>
      <c r="C35" s="94" t="str" cm="1">
        <f t="array" ref="C35:D35">_xlfn.XLOOKUP(E35,Sheet1!A:A,Sheet1!E:F)</f>
        <v>R01</v>
      </c>
      <c r="D35" s="94" t="str">
        <v>D01</v>
      </c>
      <c r="E35" s="95">
        <v>210583</v>
      </c>
      <c r="F35" s="95" t="s">
        <v>32</v>
      </c>
      <c r="G35" s="199" t="s">
        <v>18</v>
      </c>
      <c r="H35" s="277"/>
      <c r="I35" s="209"/>
      <c r="J35" s="209">
        <v>84.415584415584419</v>
      </c>
      <c r="K35" s="212">
        <v>79.220779220779221</v>
      </c>
      <c r="L35" s="223"/>
      <c r="M35" s="211">
        <v>87.012987012987011</v>
      </c>
      <c r="N35" s="229">
        <v>70.129870129870127</v>
      </c>
      <c r="O35" s="164"/>
      <c r="P35" s="211">
        <v>88.311688311688314</v>
      </c>
      <c r="Q35" s="210">
        <v>75.324675324675326</v>
      </c>
      <c r="R35" s="210"/>
      <c r="S35" s="271"/>
      <c r="T35" s="275">
        <f t="shared" si="0"/>
        <v>80.735930735930751</v>
      </c>
      <c r="U35" s="153">
        <f t="shared" si="1"/>
        <v>80.735930735930751</v>
      </c>
      <c r="V35" s="120"/>
      <c r="W35" s="121"/>
      <c r="X35" s="135"/>
    </row>
    <row r="36" spans="1:25">
      <c r="A36" s="242" t="s">
        <v>15</v>
      </c>
      <c r="B36" s="94" t="s">
        <v>31</v>
      </c>
      <c r="C36" s="94" t="str" cm="1">
        <f t="array" ref="C36:D36">_xlfn.XLOOKUP(E36,Sheet1!A:A,Sheet1!E:F)</f>
        <v>R01</v>
      </c>
      <c r="D36" s="94" t="str">
        <v>D01</v>
      </c>
      <c r="E36" s="95">
        <v>213496</v>
      </c>
      <c r="F36" s="95" t="s">
        <v>36</v>
      </c>
      <c r="G36" s="199" t="s">
        <v>18</v>
      </c>
      <c r="H36" s="277"/>
      <c r="I36" s="209"/>
      <c r="J36" s="209">
        <v>83.116883116883116</v>
      </c>
      <c r="K36" s="212">
        <v>85.714285714285708</v>
      </c>
      <c r="L36" s="223"/>
      <c r="M36" s="211">
        <v>87.012987012987011</v>
      </c>
      <c r="N36" s="229">
        <v>80.519480519480524</v>
      </c>
      <c r="O36" s="164"/>
      <c r="P36" s="211">
        <v>83.116883116883116</v>
      </c>
      <c r="Q36" s="210">
        <v>84.415584415584405</v>
      </c>
      <c r="R36" s="210"/>
      <c r="S36" s="271"/>
      <c r="T36" s="275">
        <f t="shared" si="0"/>
        <v>83.98268398268398</v>
      </c>
      <c r="U36" s="153">
        <f t="shared" si="1"/>
        <v>83.98268398268398</v>
      </c>
      <c r="V36" s="120"/>
      <c r="W36" s="121"/>
      <c r="X36" s="138"/>
    </row>
    <row r="37" spans="1:25">
      <c r="A37" s="242" t="s">
        <v>15</v>
      </c>
      <c r="B37" s="94" t="s">
        <v>31</v>
      </c>
      <c r="C37" s="94" t="str" cm="1">
        <f t="array" ref="C37:D37">_xlfn.XLOOKUP(E37,Sheet1!A:A,Sheet1!E:F)</f>
        <v>R01</v>
      </c>
      <c r="D37" s="94" t="str">
        <v>D01</v>
      </c>
      <c r="E37" s="95">
        <v>211649</v>
      </c>
      <c r="F37" s="95" t="s">
        <v>33</v>
      </c>
      <c r="G37" s="199" t="s">
        <v>18</v>
      </c>
      <c r="H37" s="277"/>
      <c r="I37" s="209"/>
      <c r="J37" s="209">
        <v>97.402597402597408</v>
      </c>
      <c r="K37" s="212">
        <v>83.116883116883116</v>
      </c>
      <c r="L37" s="223"/>
      <c r="M37" s="211">
        <v>83.116883116883116</v>
      </c>
      <c r="N37" s="229">
        <v>90.909090909090907</v>
      </c>
      <c r="O37" s="164"/>
      <c r="P37" s="211">
        <v>96.103896103896105</v>
      </c>
      <c r="Q37" s="210">
        <v>98.701298701298697</v>
      </c>
      <c r="R37" s="210"/>
      <c r="S37" s="271"/>
      <c r="T37" s="275">
        <f t="shared" si="0"/>
        <v>91.558441558441544</v>
      </c>
      <c r="U37" s="153">
        <f t="shared" si="1"/>
        <v>91.558441558441544</v>
      </c>
      <c r="V37" s="196"/>
      <c r="W37" s="185"/>
      <c r="X37" s="139"/>
      <c r="Y37" s="46"/>
    </row>
    <row r="38" spans="1:25">
      <c r="A38" s="242" t="s">
        <v>15</v>
      </c>
      <c r="B38" s="162" t="s">
        <v>31</v>
      </c>
      <c r="C38" s="162" t="str" cm="1">
        <f t="array" ref="C38:D38">_xlfn.XLOOKUP(E38,Sheet1!A:A,Sheet1!E:F)</f>
        <v>R01</v>
      </c>
      <c r="D38" s="162" t="str">
        <v>D02</v>
      </c>
      <c r="E38" s="95">
        <v>210781</v>
      </c>
      <c r="F38" s="98" t="s">
        <v>314</v>
      </c>
      <c r="G38" s="203" t="s">
        <v>18</v>
      </c>
      <c r="H38" s="277"/>
      <c r="I38" s="209"/>
      <c r="J38" s="209">
        <v>79.220779220779221</v>
      </c>
      <c r="K38" s="212">
        <v>85.714285714285708</v>
      </c>
      <c r="L38" s="259"/>
      <c r="M38" s="211">
        <v>93.506493506493499</v>
      </c>
      <c r="N38" s="229">
        <v>70.129870129870127</v>
      </c>
      <c r="O38" s="163"/>
      <c r="P38" s="211">
        <v>75.324675324675326</v>
      </c>
      <c r="Q38" s="210">
        <v>71.428571428571431</v>
      </c>
      <c r="R38" s="210"/>
      <c r="S38" s="271"/>
      <c r="T38" s="275">
        <f t="shared" si="0"/>
        <v>79.220779220779221</v>
      </c>
      <c r="U38" s="153">
        <f t="shared" si="1"/>
        <v>79.220779220779221</v>
      </c>
      <c r="V38" s="315"/>
      <c r="W38" s="185"/>
      <c r="X38" s="139"/>
      <c r="Y38" s="46"/>
    </row>
    <row r="39" spans="1:25" ht="16.5" thickBot="1">
      <c r="A39" s="246" t="s">
        <v>15</v>
      </c>
      <c r="B39" s="260" t="s">
        <v>31</v>
      </c>
      <c r="C39" s="260" t="str" cm="1">
        <f t="array" ref="C39:D39">_xlfn.XLOOKUP(E39,Sheet1!A:A,Sheet1!E:F)</f>
        <v>R01</v>
      </c>
      <c r="D39" s="260" t="str">
        <v>D01</v>
      </c>
      <c r="E39" s="99">
        <v>215129</v>
      </c>
      <c r="F39" s="99" t="s">
        <v>41</v>
      </c>
      <c r="G39" s="201" t="s">
        <v>18</v>
      </c>
      <c r="H39" s="278"/>
      <c r="I39" s="250"/>
      <c r="J39" s="250">
        <v>94.805194805194802</v>
      </c>
      <c r="K39" s="218">
        <v>68.831168831168839</v>
      </c>
      <c r="L39" s="224"/>
      <c r="M39" s="233">
        <v>93.506493506493499</v>
      </c>
      <c r="N39" s="231">
        <v>93.506493506493499</v>
      </c>
      <c r="O39" s="165"/>
      <c r="P39" s="233">
        <v>64.935064935064929</v>
      </c>
      <c r="Q39" s="253">
        <v>90.909090909090907</v>
      </c>
      <c r="R39" s="253"/>
      <c r="S39" s="272"/>
      <c r="T39" s="193">
        <f t="shared" si="0"/>
        <v>84.415584415584405</v>
      </c>
      <c r="U39" s="154">
        <f t="shared" si="1"/>
        <v>84.415584415584405</v>
      </c>
      <c r="V39" s="124">
        <f>AVERAGE(H27:S39)</f>
        <v>84.165834165834156</v>
      </c>
      <c r="W39" s="125">
        <f>ROUND(V39,0)</f>
        <v>84</v>
      </c>
      <c r="X39" s="44">
        <f>IF(W39&gt;=82.5,$L$4,IF(AND(W39&gt;=0,W39&lt;=82.49),0,$L$3))</f>
        <v>2</v>
      </c>
    </row>
    <row r="40" spans="1:25">
      <c r="A40" s="240" t="s">
        <v>15</v>
      </c>
      <c r="B40" s="94" t="s">
        <v>42</v>
      </c>
      <c r="C40" s="94" t="str" cm="1">
        <f t="array" ref="C40:D40">_xlfn.XLOOKUP(E40,Sheet1!A:A,Sheet1!E:F)</f>
        <v>R01</v>
      </c>
      <c r="D40" s="94" t="str">
        <v>D02</v>
      </c>
      <c r="E40" s="93">
        <v>213546</v>
      </c>
      <c r="F40" s="93" t="s">
        <v>48</v>
      </c>
      <c r="G40" s="199" t="s">
        <v>18</v>
      </c>
      <c r="H40" s="279"/>
      <c r="I40" s="255"/>
      <c r="J40" s="255">
        <v>70.129870129870127</v>
      </c>
      <c r="K40" s="217">
        <v>76.623376623376629</v>
      </c>
      <c r="L40" s="223"/>
      <c r="M40" s="234">
        <v>76.623376623376629</v>
      </c>
      <c r="N40" s="232">
        <v>96.103896103896105</v>
      </c>
      <c r="O40" s="164"/>
      <c r="P40" s="234">
        <v>89.610389610389603</v>
      </c>
      <c r="Q40" s="239">
        <v>77.922077922077932</v>
      </c>
      <c r="R40" s="239"/>
      <c r="S40" s="270"/>
      <c r="T40" s="9">
        <f t="shared" si="0"/>
        <v>81.168831168831176</v>
      </c>
      <c r="U40" s="152">
        <f t="shared" si="1"/>
        <v>81.168831168831176</v>
      </c>
      <c r="V40" s="126"/>
      <c r="W40" s="127"/>
      <c r="X40" s="142"/>
    </row>
    <row r="41" spans="1:25">
      <c r="A41" s="242" t="s">
        <v>15</v>
      </c>
      <c r="B41" s="94" t="s">
        <v>42</v>
      </c>
      <c r="C41" s="94" t="str" cm="1">
        <f t="array" ref="C41:D41">_xlfn.XLOOKUP(E41,Sheet1!A:A,Sheet1!E:F)</f>
        <v>R01</v>
      </c>
      <c r="D41" s="94" t="str">
        <v>D01</v>
      </c>
      <c r="E41" s="95">
        <v>214213</v>
      </c>
      <c r="F41" s="95" t="s">
        <v>49</v>
      </c>
      <c r="G41" s="199" t="s">
        <v>18</v>
      </c>
      <c r="H41" s="277"/>
      <c r="I41" s="209"/>
      <c r="J41" s="209">
        <v>85.714285714285708</v>
      </c>
      <c r="K41" s="212">
        <v>84.415584415584405</v>
      </c>
      <c r="L41" s="223"/>
      <c r="M41" s="211">
        <v>84.415584415584405</v>
      </c>
      <c r="N41" s="229">
        <v>87.012987012987011</v>
      </c>
      <c r="O41" s="164"/>
      <c r="P41" s="211">
        <v>84.415584415584405</v>
      </c>
      <c r="Q41" s="210">
        <v>92.20779220779221</v>
      </c>
      <c r="R41" s="210"/>
      <c r="S41" s="271"/>
      <c r="T41" s="275">
        <f t="shared" si="0"/>
        <v>86.36363636363636</v>
      </c>
      <c r="U41" s="153">
        <f t="shared" si="1"/>
        <v>86.36363636363636</v>
      </c>
      <c r="V41" s="126"/>
      <c r="W41" s="127"/>
      <c r="X41" s="135"/>
    </row>
    <row r="42" spans="1:25">
      <c r="A42" s="242" t="s">
        <v>15</v>
      </c>
      <c r="B42" s="94" t="s">
        <v>42</v>
      </c>
      <c r="C42" s="94" t="str" cm="1">
        <f t="array" ref="C42:D42">_xlfn.XLOOKUP(E42,Sheet1!A:A,Sheet1!E:F)</f>
        <v>R01</v>
      </c>
      <c r="D42" s="94" t="str">
        <v>D01</v>
      </c>
      <c r="E42" s="95">
        <v>214841</v>
      </c>
      <c r="F42" s="95" t="s">
        <v>52</v>
      </c>
      <c r="G42" s="199" t="s">
        <v>18</v>
      </c>
      <c r="H42" s="277"/>
      <c r="I42" s="209"/>
      <c r="J42" s="209">
        <v>79.220779220779221</v>
      </c>
      <c r="K42" s="217">
        <v>72.727272727272734</v>
      </c>
      <c r="L42" s="223"/>
      <c r="M42" s="211">
        <v>88.311688311688314</v>
      </c>
      <c r="N42" s="232">
        <v>81.818181818181827</v>
      </c>
      <c r="O42" s="164"/>
      <c r="P42" s="211">
        <v>92.20779220779221</v>
      </c>
      <c r="Q42" s="210">
        <v>79.220779220779221</v>
      </c>
      <c r="R42" s="210"/>
      <c r="S42" s="271"/>
      <c r="T42" s="275">
        <f t="shared" si="0"/>
        <v>82.251082251082252</v>
      </c>
      <c r="U42" s="153">
        <f t="shared" si="1"/>
        <v>82.251082251082252</v>
      </c>
      <c r="V42" s="120"/>
      <c r="W42" s="121"/>
      <c r="X42" s="135"/>
    </row>
    <row r="43" spans="1:25">
      <c r="A43" s="242" t="s">
        <v>15</v>
      </c>
      <c r="B43" s="94" t="s">
        <v>42</v>
      </c>
      <c r="C43" s="94" t="str" cm="1">
        <f t="array" ref="C43:D43">_xlfn.XLOOKUP(E43,Sheet1!A:A,Sheet1!E:F)</f>
        <v>R01</v>
      </c>
      <c r="D43" s="94" t="str">
        <v>D02</v>
      </c>
      <c r="E43" s="95">
        <v>214551</v>
      </c>
      <c r="F43" s="95" t="s">
        <v>51</v>
      </c>
      <c r="G43" s="199" t="s">
        <v>18</v>
      </c>
      <c r="H43" s="277"/>
      <c r="I43" s="209"/>
      <c r="J43" s="209">
        <v>98.701298701298711</v>
      </c>
      <c r="K43" s="212">
        <v>83.116883116883116</v>
      </c>
      <c r="L43" s="223"/>
      <c r="M43" s="211">
        <v>79.220779220779221</v>
      </c>
      <c r="N43" s="229">
        <v>81.818181818181827</v>
      </c>
      <c r="O43" s="164"/>
      <c r="P43" s="211">
        <v>70.129870129870127</v>
      </c>
      <c r="Q43" s="210">
        <v>85.714285714285708</v>
      </c>
      <c r="R43" s="210"/>
      <c r="S43" s="271"/>
      <c r="T43" s="275">
        <f t="shared" si="0"/>
        <v>83.116883116883116</v>
      </c>
      <c r="U43" s="153">
        <f t="shared" si="1"/>
        <v>83.116883116883116</v>
      </c>
      <c r="V43" s="120"/>
      <c r="W43" s="121"/>
      <c r="X43" s="135"/>
    </row>
    <row r="44" spans="1:25">
      <c r="A44" s="242" t="s">
        <v>15</v>
      </c>
      <c r="B44" s="94" t="s">
        <v>42</v>
      </c>
      <c r="C44" s="94" t="str" cm="1">
        <f t="array" ref="C44:D44">_xlfn.XLOOKUP(E44,Sheet1!A:A,Sheet1!E:F)</f>
        <v>R01</v>
      </c>
      <c r="D44" s="94" t="str">
        <v>D02</v>
      </c>
      <c r="E44" s="95">
        <v>214452</v>
      </c>
      <c r="F44" s="95" t="s">
        <v>50</v>
      </c>
      <c r="G44" s="199" t="s">
        <v>18</v>
      </c>
      <c r="H44" s="277"/>
      <c r="I44" s="209"/>
      <c r="J44" s="209">
        <v>96.103896103896091</v>
      </c>
      <c r="K44" s="212">
        <v>92.20779220779221</v>
      </c>
      <c r="L44" s="223"/>
      <c r="M44" s="211">
        <v>81.818181818181827</v>
      </c>
      <c r="N44" s="229">
        <v>83.116883116883116</v>
      </c>
      <c r="O44" s="164"/>
      <c r="P44" s="211">
        <v>80.519480519480524</v>
      </c>
      <c r="Q44" s="210">
        <v>88.311688311688314</v>
      </c>
      <c r="R44" s="210"/>
      <c r="S44" s="271"/>
      <c r="T44" s="275">
        <f t="shared" si="0"/>
        <v>87.012987012987011</v>
      </c>
      <c r="U44" s="153">
        <f t="shared" si="1"/>
        <v>87.012987012987011</v>
      </c>
      <c r="V44" s="120"/>
      <c r="W44" s="121"/>
      <c r="X44" s="135"/>
    </row>
    <row r="45" spans="1:25">
      <c r="A45" s="242" t="s">
        <v>15</v>
      </c>
      <c r="B45" s="94" t="s">
        <v>42</v>
      </c>
      <c r="C45" s="94" t="str" cm="1">
        <f t="array" ref="C45:D45">_xlfn.XLOOKUP(E45,Sheet1!A:A,Sheet1!E:F)</f>
        <v>R01</v>
      </c>
      <c r="D45" s="94" t="str">
        <v>D02</v>
      </c>
      <c r="E45" s="95">
        <v>211599</v>
      </c>
      <c r="F45" s="95" t="s">
        <v>45</v>
      </c>
      <c r="G45" s="199" t="s">
        <v>18</v>
      </c>
      <c r="H45" s="277"/>
      <c r="I45" s="209"/>
      <c r="J45" s="209">
        <v>79.220779220779221</v>
      </c>
      <c r="K45" s="212">
        <v>84.415584415584405</v>
      </c>
      <c r="L45" s="223"/>
      <c r="M45" s="211">
        <v>77.922077922077932</v>
      </c>
      <c r="N45" s="229">
        <v>92.20779220779221</v>
      </c>
      <c r="O45" s="164"/>
      <c r="P45" s="211">
        <v>98.701298701298697</v>
      </c>
      <c r="Q45" s="210">
        <v>81.818181818181827</v>
      </c>
      <c r="R45" s="210"/>
      <c r="S45" s="271"/>
      <c r="T45" s="275">
        <f t="shared" si="0"/>
        <v>85.714285714285722</v>
      </c>
      <c r="U45" s="153">
        <f t="shared" si="1"/>
        <v>85.714285714285722</v>
      </c>
      <c r="V45" s="120"/>
      <c r="W45" s="121"/>
      <c r="X45" s="135"/>
    </row>
    <row r="46" spans="1:25">
      <c r="A46" s="242" t="s">
        <v>15</v>
      </c>
      <c r="B46" s="94" t="s">
        <v>42</v>
      </c>
      <c r="C46" s="94" t="str" cm="1">
        <f t="array" ref="C46:D46">_xlfn.XLOOKUP(E46,Sheet1!A:A,Sheet1!E:F)</f>
        <v>R01</v>
      </c>
      <c r="D46" s="94" t="str">
        <v>D01</v>
      </c>
      <c r="E46" s="95">
        <v>215103</v>
      </c>
      <c r="F46" s="95" t="s">
        <v>54</v>
      </c>
      <c r="G46" s="199" t="s">
        <v>18</v>
      </c>
      <c r="H46" s="277"/>
      <c r="I46" s="209"/>
      <c r="J46" s="209">
        <v>80.51948051948051</v>
      </c>
      <c r="K46" s="213">
        <v>93.506493506493499</v>
      </c>
      <c r="L46" s="223"/>
      <c r="M46" s="211">
        <v>101.29870129870129</v>
      </c>
      <c r="N46" s="228">
        <v>85.714285714285708</v>
      </c>
      <c r="O46" s="164"/>
      <c r="P46" s="211">
        <v>92.20779220779221</v>
      </c>
      <c r="Q46" s="210">
        <v>90.909090909090907</v>
      </c>
      <c r="R46" s="210"/>
      <c r="S46" s="271"/>
      <c r="T46" s="275">
        <f t="shared" si="0"/>
        <v>90.69264069264068</v>
      </c>
      <c r="U46" s="153">
        <f t="shared" si="1"/>
        <v>90.69264069264068</v>
      </c>
      <c r="V46" s="120"/>
      <c r="W46" s="121"/>
      <c r="X46" s="135"/>
    </row>
    <row r="47" spans="1:25">
      <c r="A47" s="242" t="s">
        <v>15</v>
      </c>
      <c r="B47" s="94" t="s">
        <v>42</v>
      </c>
      <c r="C47" s="94" t="str" cm="1">
        <f t="array" ref="C47:D47">_xlfn.XLOOKUP(E47,Sheet1!A:A,Sheet1!E:F)</f>
        <v>R01</v>
      </c>
      <c r="D47" s="94" t="str">
        <v>D01</v>
      </c>
      <c r="E47" s="95">
        <v>212688</v>
      </c>
      <c r="F47" s="95" t="s">
        <v>46</v>
      </c>
      <c r="G47" s="199" t="s">
        <v>18</v>
      </c>
      <c r="H47" s="277"/>
      <c r="I47" s="209"/>
      <c r="J47" s="209">
        <v>72.72727272727272</v>
      </c>
      <c r="K47" s="214">
        <v>74.025974025974023</v>
      </c>
      <c r="L47" s="223"/>
      <c r="M47" s="211">
        <v>80.519480519480524</v>
      </c>
      <c r="N47" s="230">
        <v>75.324675324675326</v>
      </c>
      <c r="O47" s="164"/>
      <c r="P47" s="211">
        <v>88.311688311688314</v>
      </c>
      <c r="Q47" s="210">
        <v>97.402597402597408</v>
      </c>
      <c r="R47" s="210"/>
      <c r="S47" s="271"/>
      <c r="T47" s="275">
        <f t="shared" si="0"/>
        <v>81.385281385281388</v>
      </c>
      <c r="U47" s="153">
        <f t="shared" si="1"/>
        <v>81.385281385281388</v>
      </c>
      <c r="V47" s="120"/>
      <c r="W47" s="121"/>
      <c r="X47" s="135"/>
    </row>
    <row r="48" spans="1:25">
      <c r="A48" s="242" t="s">
        <v>15</v>
      </c>
      <c r="B48" s="94" t="s">
        <v>42</v>
      </c>
      <c r="C48" s="94" t="str" cm="1">
        <f t="array" ref="C48:D48">_xlfn.XLOOKUP(E48,Sheet1!A:A,Sheet1!E:F)</f>
        <v>R01</v>
      </c>
      <c r="D48" s="94" t="str">
        <v>D01</v>
      </c>
      <c r="E48" s="95">
        <v>215012</v>
      </c>
      <c r="F48" s="95" t="s">
        <v>53</v>
      </c>
      <c r="G48" s="199" t="s">
        <v>18</v>
      </c>
      <c r="H48" s="277"/>
      <c r="I48" s="209"/>
      <c r="J48" s="209">
        <v>94.805194805194802</v>
      </c>
      <c r="K48" s="214">
        <v>79.220779220779221</v>
      </c>
      <c r="L48" s="223"/>
      <c r="M48" s="211">
        <v>88.311688311688314</v>
      </c>
      <c r="N48" s="230">
        <v>85.714285714285708</v>
      </c>
      <c r="O48" s="164"/>
      <c r="P48" s="211">
        <v>94.805194805194802</v>
      </c>
      <c r="Q48" s="210">
        <v>101.29870129870129</v>
      </c>
      <c r="R48" s="210"/>
      <c r="S48" s="271"/>
      <c r="T48" s="275">
        <f t="shared" si="0"/>
        <v>90.69264069264068</v>
      </c>
      <c r="U48" s="153">
        <f t="shared" si="1"/>
        <v>90.69264069264068</v>
      </c>
      <c r="V48" s="120"/>
      <c r="W48" s="121"/>
      <c r="X48" s="135"/>
    </row>
    <row r="49" spans="1:25">
      <c r="A49" s="242" t="s">
        <v>15</v>
      </c>
      <c r="B49" s="94" t="s">
        <v>42</v>
      </c>
      <c r="C49" s="94" t="str" cm="1">
        <f t="array" ref="C49:D49">_xlfn.XLOOKUP(E49,Sheet1!A:A,Sheet1!E:F)</f>
        <v>R01</v>
      </c>
      <c r="D49" s="94" t="str">
        <v>D02</v>
      </c>
      <c r="E49" s="95">
        <v>210054</v>
      </c>
      <c r="F49" s="95" t="s">
        <v>43</v>
      </c>
      <c r="G49" s="199" t="s">
        <v>18</v>
      </c>
      <c r="H49" s="277"/>
      <c r="I49" s="209"/>
      <c r="J49" s="209">
        <v>89.610389610389618</v>
      </c>
      <c r="K49" s="212">
        <v>89.610389610389603</v>
      </c>
      <c r="L49" s="223"/>
      <c r="M49" s="211">
        <v>80.519480519480524</v>
      </c>
      <c r="N49" s="229">
        <v>81.818181818181827</v>
      </c>
      <c r="O49" s="164"/>
      <c r="P49" s="211">
        <v>89.610389610389603</v>
      </c>
      <c r="Q49" s="210">
        <v>80.519480519480524</v>
      </c>
      <c r="R49" s="210"/>
      <c r="S49" s="271"/>
      <c r="T49" s="275">
        <f t="shared" si="0"/>
        <v>85.281385281385283</v>
      </c>
      <c r="U49" s="153">
        <f t="shared" si="1"/>
        <v>85.281385281385283</v>
      </c>
      <c r="V49" s="120"/>
      <c r="W49" s="121"/>
      <c r="X49" s="138"/>
    </row>
    <row r="50" spans="1:25">
      <c r="A50" s="242" t="s">
        <v>15</v>
      </c>
      <c r="B50" s="94" t="s">
        <v>42</v>
      </c>
      <c r="C50" s="94" t="str" cm="1">
        <f t="array" ref="C50:D50">_xlfn.XLOOKUP(E50,Sheet1!A:A,Sheet1!E:F)</f>
        <v>R01</v>
      </c>
      <c r="D50" s="94" t="str">
        <v>D02</v>
      </c>
      <c r="E50" s="95">
        <v>210286</v>
      </c>
      <c r="F50" s="95" t="s">
        <v>44</v>
      </c>
      <c r="G50" s="199" t="s">
        <v>18</v>
      </c>
      <c r="H50" s="277"/>
      <c r="I50" s="209"/>
      <c r="J50" s="209">
        <v>101.29870129870129</v>
      </c>
      <c r="K50" s="212">
        <v>80.519480519480524</v>
      </c>
      <c r="L50" s="223"/>
      <c r="M50" s="211">
        <v>88.311688311688314</v>
      </c>
      <c r="N50" s="229">
        <v>85.714285714285708</v>
      </c>
      <c r="O50" s="164"/>
      <c r="P50" s="211">
        <v>90.909090909090907</v>
      </c>
      <c r="Q50" s="210">
        <v>88.311688311688314</v>
      </c>
      <c r="R50" s="210"/>
      <c r="S50" s="271"/>
      <c r="T50" s="275">
        <f t="shared" si="0"/>
        <v>89.177489177489178</v>
      </c>
      <c r="U50" s="153">
        <f t="shared" si="1"/>
        <v>89.177489177489178</v>
      </c>
      <c r="V50" s="196"/>
      <c r="W50" s="185"/>
      <c r="X50" s="141"/>
      <c r="Y50" s="46"/>
    </row>
    <row r="51" spans="1:25">
      <c r="A51" s="242" t="s">
        <v>15</v>
      </c>
      <c r="B51" s="162" t="s">
        <v>42</v>
      </c>
      <c r="C51" s="162" t="str" cm="1">
        <f t="array" ref="C51:D51">_xlfn.XLOOKUP(E51,Sheet1!A:A,Sheet1!E:F)</f>
        <v>R01</v>
      </c>
      <c r="D51" s="162" t="str">
        <v>D01</v>
      </c>
      <c r="E51" s="95">
        <v>213306</v>
      </c>
      <c r="F51" s="98" t="s">
        <v>47</v>
      </c>
      <c r="G51" s="203" t="s">
        <v>18</v>
      </c>
      <c r="H51" s="277">
        <v>90.909090909090907</v>
      </c>
      <c r="I51" s="209"/>
      <c r="J51" s="209">
        <v>77.922077922077918</v>
      </c>
      <c r="K51" s="214"/>
      <c r="L51" s="259">
        <v>72.727272727272734</v>
      </c>
      <c r="M51" s="211">
        <v>84.415584415584405</v>
      </c>
      <c r="N51" s="230"/>
      <c r="O51" s="163">
        <v>77.922077922077932</v>
      </c>
      <c r="P51" s="211">
        <v>88.311688311688314</v>
      </c>
      <c r="Q51" s="210"/>
      <c r="R51" s="210">
        <v>92.20779220779221</v>
      </c>
      <c r="S51" s="271">
        <v>83.116883116883116</v>
      </c>
      <c r="T51" s="275">
        <f t="shared" si="0"/>
        <v>83.441558441558442</v>
      </c>
      <c r="U51" s="153">
        <f t="shared" si="1"/>
        <v>83.441558441558442</v>
      </c>
      <c r="V51" s="196"/>
      <c r="X51" s="139"/>
      <c r="Y51" s="46"/>
    </row>
    <row r="52" spans="1:25" ht="16.5" thickBot="1">
      <c r="A52" s="246" t="s">
        <v>15</v>
      </c>
      <c r="B52" s="260" t="s">
        <v>42</v>
      </c>
      <c r="C52" s="260" t="str" cm="1">
        <f t="array" ref="C52:D52">_xlfn.XLOOKUP(E52,Sheet1!A:A,Sheet1!E:F)</f>
        <v>R01</v>
      </c>
      <c r="D52" s="260" t="str">
        <v>D01</v>
      </c>
      <c r="E52" s="96">
        <v>215616</v>
      </c>
      <c r="F52" s="99" t="s">
        <v>55</v>
      </c>
      <c r="G52" s="201" t="s">
        <v>18</v>
      </c>
      <c r="H52" s="278"/>
      <c r="I52" s="250"/>
      <c r="J52" s="250">
        <v>81.818181818181827</v>
      </c>
      <c r="K52" s="218">
        <v>77.922077922077932</v>
      </c>
      <c r="L52" s="251"/>
      <c r="M52" s="233">
        <v>81.818181818181827</v>
      </c>
      <c r="N52" s="231">
        <v>77.922077922077932</v>
      </c>
      <c r="O52" s="105"/>
      <c r="P52" s="233">
        <v>74.025974025974023</v>
      </c>
      <c r="Q52" s="253">
        <v>87.012987012987011</v>
      </c>
      <c r="R52" s="253"/>
      <c r="S52" s="272"/>
      <c r="T52" s="193">
        <f t="shared" si="0"/>
        <v>80.086580086580099</v>
      </c>
      <c r="U52" s="154">
        <f t="shared" si="1"/>
        <v>80.086580086580099</v>
      </c>
      <c r="V52" s="124">
        <f>AVERAGE(H40:S52)</f>
        <v>85.064935064935071</v>
      </c>
      <c r="W52" s="125">
        <f>ROUND(V52,0)</f>
        <v>85</v>
      </c>
      <c r="X52" s="44">
        <f>IF(W52&gt;=82.5,$L$4,IF(AND(W52&gt;=0,W52&lt;=82.49),0,$L$3))</f>
        <v>2</v>
      </c>
    </row>
    <row r="53" spans="1:25">
      <c r="A53" s="240" t="s">
        <v>15</v>
      </c>
      <c r="B53" s="94" t="s">
        <v>57</v>
      </c>
      <c r="C53" s="94" t="str" cm="1">
        <f t="array" ref="C53:D53">_xlfn.XLOOKUP(E53,Sheet1!A:A,Sheet1!E:F)</f>
        <v>R01</v>
      </c>
      <c r="D53" s="94" t="str">
        <v>D04</v>
      </c>
      <c r="E53" s="93">
        <v>215681</v>
      </c>
      <c r="F53" s="93" t="s">
        <v>56</v>
      </c>
      <c r="G53" s="199" t="s">
        <v>18</v>
      </c>
      <c r="H53" s="279"/>
      <c r="I53" s="255"/>
      <c r="J53" s="255">
        <v>97.402597402597408</v>
      </c>
      <c r="K53" s="217">
        <v>80.519480519480524</v>
      </c>
      <c r="L53" s="223"/>
      <c r="M53" s="234">
        <v>93.506493506493499</v>
      </c>
      <c r="N53" s="232">
        <v>81.818181818181827</v>
      </c>
      <c r="O53" s="164"/>
      <c r="P53" s="234">
        <v>85.714285714285708</v>
      </c>
      <c r="Q53" s="239">
        <v>92.20779220779221</v>
      </c>
      <c r="R53" s="239"/>
      <c r="S53" s="270"/>
      <c r="T53" s="9">
        <f t="shared" si="0"/>
        <v>88.528138528138527</v>
      </c>
      <c r="U53" s="152">
        <f t="shared" si="1"/>
        <v>88.528138528138527</v>
      </c>
      <c r="V53" s="126"/>
      <c r="W53" s="127"/>
      <c r="X53" s="140"/>
    </row>
    <row r="54" spans="1:25">
      <c r="A54" s="242" t="s">
        <v>15</v>
      </c>
      <c r="B54" s="94" t="s">
        <v>57</v>
      </c>
      <c r="C54" s="94" t="str" cm="1">
        <f t="array" ref="C54:D54">_xlfn.XLOOKUP(E54,Sheet1!A:A,Sheet1!E:F)</f>
        <v>R01</v>
      </c>
      <c r="D54" s="94" t="str">
        <v>D04</v>
      </c>
      <c r="E54" s="95">
        <v>213314</v>
      </c>
      <c r="F54" s="95" t="s">
        <v>58</v>
      </c>
      <c r="G54" s="199" t="s">
        <v>18</v>
      </c>
      <c r="H54" s="277"/>
      <c r="I54" s="209"/>
      <c r="J54" s="209">
        <v>100</v>
      </c>
      <c r="K54" s="212">
        <v>85.714285714285708</v>
      </c>
      <c r="L54" s="223"/>
      <c r="M54" s="211">
        <v>85.714285714285708</v>
      </c>
      <c r="N54" s="229">
        <v>97.402597402597408</v>
      </c>
      <c r="O54" s="164"/>
      <c r="P54" s="211">
        <v>81.818181818181827</v>
      </c>
      <c r="Q54" s="210">
        <v>96.103896103896105</v>
      </c>
      <c r="R54" s="210"/>
      <c r="S54" s="271"/>
      <c r="T54" s="275">
        <f t="shared" si="0"/>
        <v>91.125541125541133</v>
      </c>
      <c r="U54" s="153">
        <f t="shared" si="1"/>
        <v>91.125541125541133</v>
      </c>
      <c r="V54" s="120"/>
      <c r="W54" s="127"/>
      <c r="X54" s="135"/>
    </row>
    <row r="55" spans="1:25">
      <c r="A55" s="242" t="s">
        <v>15</v>
      </c>
      <c r="B55" s="94" t="s">
        <v>57</v>
      </c>
      <c r="C55" s="94" t="str" cm="1">
        <f t="array" ref="C55:D55">_xlfn.XLOOKUP(E55,Sheet1!A:A,Sheet1!E:F)</f>
        <v>R01</v>
      </c>
      <c r="D55" s="94" t="str">
        <v>D04</v>
      </c>
      <c r="E55" s="95">
        <v>215020</v>
      </c>
      <c r="F55" s="95" t="s">
        <v>62</v>
      </c>
      <c r="G55" s="199" t="s">
        <v>18</v>
      </c>
      <c r="H55" s="277"/>
      <c r="I55" s="209"/>
      <c r="J55" s="209">
        <v>97.402597402597408</v>
      </c>
      <c r="K55" s="212">
        <v>87.012987012987011</v>
      </c>
      <c r="L55" s="223"/>
      <c r="M55" s="211">
        <v>94.805194805194802</v>
      </c>
      <c r="N55" s="229">
        <v>79.220779220779221</v>
      </c>
      <c r="O55" s="164"/>
      <c r="P55" s="211">
        <v>81.818181818181827</v>
      </c>
      <c r="Q55" s="210">
        <v>96.103896103896105</v>
      </c>
      <c r="R55" s="210"/>
      <c r="S55" s="271"/>
      <c r="T55" s="275">
        <f t="shared" si="0"/>
        <v>89.393939393939391</v>
      </c>
      <c r="U55" s="153">
        <f t="shared" si="1"/>
        <v>89.393939393939391</v>
      </c>
      <c r="V55" s="126"/>
      <c r="W55" s="127"/>
      <c r="X55" s="142"/>
    </row>
    <row r="56" spans="1:25">
      <c r="A56" s="242" t="s">
        <v>15</v>
      </c>
      <c r="B56" s="94" t="s">
        <v>57</v>
      </c>
      <c r="C56" s="94" t="str" cm="1">
        <f t="array" ref="C56:D56">_xlfn.XLOOKUP(E56,Sheet1!A:A,Sheet1!E:F)</f>
        <v>R01</v>
      </c>
      <c r="D56" s="94" t="str">
        <v>D04</v>
      </c>
      <c r="E56" s="95">
        <v>211441</v>
      </c>
      <c r="F56" s="95" t="s">
        <v>67</v>
      </c>
      <c r="G56" s="199" t="s">
        <v>18</v>
      </c>
      <c r="H56" s="277"/>
      <c r="I56" s="209"/>
      <c r="J56" s="209">
        <v>93.506493506493499</v>
      </c>
      <c r="K56" s="212">
        <v>87.012987012987011</v>
      </c>
      <c r="L56" s="223"/>
      <c r="M56" s="211">
        <v>83.116883116883116</v>
      </c>
      <c r="N56" s="229">
        <v>94.805194805194802</v>
      </c>
      <c r="O56" s="164"/>
      <c r="P56" s="211">
        <v>81.818181818181827</v>
      </c>
      <c r="Q56" s="210">
        <v>93.506493506493499</v>
      </c>
      <c r="R56" s="210"/>
      <c r="S56" s="271"/>
      <c r="T56" s="275">
        <f t="shared" si="0"/>
        <v>88.961038961038966</v>
      </c>
      <c r="U56" s="153">
        <f t="shared" si="1"/>
        <v>88.961038961038966</v>
      </c>
      <c r="V56" s="126"/>
      <c r="W56" s="121"/>
      <c r="X56" s="135"/>
    </row>
    <row r="57" spans="1:25">
      <c r="A57" s="242" t="s">
        <v>15</v>
      </c>
      <c r="B57" s="94" t="s">
        <v>57</v>
      </c>
      <c r="C57" s="94" t="str" cm="1">
        <f t="array" ref="C57:D57">_xlfn.XLOOKUP(E57,Sheet1!A:A,Sheet1!E:F)</f>
        <v>R01</v>
      </c>
      <c r="D57" s="94" t="str">
        <v>D04</v>
      </c>
      <c r="E57" s="95">
        <v>213967</v>
      </c>
      <c r="F57" s="95" t="s">
        <v>315</v>
      </c>
      <c r="G57" s="199" t="s">
        <v>18</v>
      </c>
      <c r="H57" s="277"/>
      <c r="I57" s="209"/>
      <c r="J57" s="209">
        <v>83.116883116883116</v>
      </c>
      <c r="K57" s="212">
        <v>87.012987012987011</v>
      </c>
      <c r="L57" s="223"/>
      <c r="M57" s="211">
        <v>79.220779220779221</v>
      </c>
      <c r="N57" s="229">
        <v>94.805194805194802</v>
      </c>
      <c r="O57" s="164"/>
      <c r="P57" s="211">
        <v>81.818181818181827</v>
      </c>
      <c r="Q57" s="210">
        <v>79.220779220779221</v>
      </c>
      <c r="R57" s="210"/>
      <c r="S57" s="271"/>
      <c r="T57" s="275">
        <f t="shared" si="0"/>
        <v>84.199134199134193</v>
      </c>
      <c r="U57" s="153">
        <f t="shared" si="1"/>
        <v>84.199134199134193</v>
      </c>
      <c r="V57" s="126"/>
      <c r="W57" s="127"/>
      <c r="X57" s="135"/>
    </row>
    <row r="58" spans="1:25">
      <c r="A58" s="297" t="s">
        <v>15</v>
      </c>
      <c r="B58" s="298" t="s">
        <v>57</v>
      </c>
      <c r="C58" s="298" t="e" cm="1">
        <f t="array" ref="C58">_xlfn.XLOOKUP(E58,Sheet1!A:A,Sheet1!E:F)</f>
        <v>#N/A</v>
      </c>
      <c r="D58" s="298"/>
      <c r="E58" s="299">
        <v>215897</v>
      </c>
      <c r="F58" s="299" t="s">
        <v>309</v>
      </c>
      <c r="G58" s="300" t="s">
        <v>18</v>
      </c>
      <c r="H58" s="277"/>
      <c r="I58" s="209"/>
      <c r="J58" s="209">
        <v>94.805194805194802</v>
      </c>
      <c r="K58" s="212">
        <v>84.415584415584405</v>
      </c>
      <c r="L58" s="223"/>
      <c r="M58" s="292"/>
      <c r="N58" s="293"/>
      <c r="O58" s="294"/>
      <c r="P58" s="292"/>
      <c r="Q58" s="295"/>
      <c r="R58" s="295"/>
      <c r="S58" s="296"/>
      <c r="T58" s="275">
        <f t="shared" si="0"/>
        <v>89.610389610389603</v>
      </c>
      <c r="U58" s="153">
        <f t="shared" si="1"/>
        <v>89.610389610389603</v>
      </c>
      <c r="V58" s="120"/>
      <c r="W58" s="127"/>
      <c r="X58" s="135"/>
    </row>
    <row r="59" spans="1:25">
      <c r="A59" s="242" t="s">
        <v>15</v>
      </c>
      <c r="B59" s="94" t="s">
        <v>57</v>
      </c>
      <c r="C59" s="94" t="str" cm="1">
        <f t="array" ref="C59:D59">_xlfn.XLOOKUP(E59,Sheet1!A:A,Sheet1!E:F)</f>
        <v>R01</v>
      </c>
      <c r="D59" s="94" t="str">
        <v>D04</v>
      </c>
      <c r="E59" s="95">
        <v>213165</v>
      </c>
      <c r="F59" s="95" t="s">
        <v>64</v>
      </c>
      <c r="G59" s="199" t="s">
        <v>18</v>
      </c>
      <c r="H59" s="277"/>
      <c r="I59" s="209"/>
      <c r="J59" s="209">
        <v>79.220779220779221</v>
      </c>
      <c r="K59" s="212">
        <v>81.818181818181827</v>
      </c>
      <c r="L59" s="223"/>
      <c r="M59" s="211">
        <v>77.922077922077932</v>
      </c>
      <c r="N59" s="229">
        <v>85.714285714285708</v>
      </c>
      <c r="O59" s="164"/>
      <c r="P59" s="211">
        <v>84.415584415584405</v>
      </c>
      <c r="Q59" s="210">
        <v>75.324675324675326</v>
      </c>
      <c r="R59" s="210"/>
      <c r="S59" s="271"/>
      <c r="T59" s="275">
        <f t="shared" si="0"/>
        <v>80.735930735930751</v>
      </c>
      <c r="U59" s="153">
        <f t="shared" si="1"/>
        <v>80.735930735930751</v>
      </c>
      <c r="V59" s="120"/>
      <c r="W59" s="121"/>
      <c r="X59" s="135"/>
    </row>
    <row r="60" spans="1:25">
      <c r="A60" s="242" t="s">
        <v>15</v>
      </c>
      <c r="B60" s="94" t="s">
        <v>57</v>
      </c>
      <c r="C60" s="94" t="str" cm="1">
        <f t="array" ref="C60:D60">_xlfn.XLOOKUP(E60,Sheet1!A:A,Sheet1!E:F)</f>
        <v>R01</v>
      </c>
      <c r="D60" s="94" t="str">
        <v>D04</v>
      </c>
      <c r="E60" s="95">
        <v>215210</v>
      </c>
      <c r="F60" s="95" t="s">
        <v>68</v>
      </c>
      <c r="G60" s="199" t="s">
        <v>18</v>
      </c>
      <c r="H60" s="277">
        <v>71.428571428571431</v>
      </c>
      <c r="I60" s="209"/>
      <c r="J60" s="209">
        <v>79.220779220779221</v>
      </c>
      <c r="K60" s="213"/>
      <c r="L60" s="223">
        <v>80.519480519480524</v>
      </c>
      <c r="M60" s="211">
        <v>75.324675324675326</v>
      </c>
      <c r="N60" s="228"/>
      <c r="O60" s="164">
        <v>79.220779220779221</v>
      </c>
      <c r="P60" s="211">
        <v>76.623376623376629</v>
      </c>
      <c r="Q60" s="210"/>
      <c r="R60" s="210">
        <v>96.103896103896105</v>
      </c>
      <c r="S60" s="271">
        <v>70.129870129870127</v>
      </c>
      <c r="T60" s="275">
        <f t="shared" si="0"/>
        <v>78.571428571428569</v>
      </c>
      <c r="U60" s="153">
        <f t="shared" si="1"/>
        <v>78.571428571428569</v>
      </c>
      <c r="V60" s="120"/>
      <c r="W60" s="121"/>
      <c r="X60" s="135"/>
    </row>
    <row r="61" spans="1:25">
      <c r="A61" s="242" t="s">
        <v>15</v>
      </c>
      <c r="B61" s="94" t="s">
        <v>57</v>
      </c>
      <c r="C61" s="94" t="str" cm="1">
        <f t="array" ref="C61:D61">_xlfn.XLOOKUP(E61,Sheet1!A:A,Sheet1!E:F)</f>
        <v>R01</v>
      </c>
      <c r="D61" s="94" t="str">
        <v>D04</v>
      </c>
      <c r="E61" s="95">
        <v>211565</v>
      </c>
      <c r="F61" s="95" t="s">
        <v>60</v>
      </c>
      <c r="G61" s="199" t="s">
        <v>18</v>
      </c>
      <c r="H61" s="277"/>
      <c r="I61" s="209"/>
      <c r="J61" s="209">
        <v>87.012987012987011</v>
      </c>
      <c r="K61" s="214">
        <v>88.311688311688314</v>
      </c>
      <c r="L61" s="223"/>
      <c r="M61" s="211">
        <v>81.818181818181827</v>
      </c>
      <c r="N61" s="230">
        <v>85.714285714285708</v>
      </c>
      <c r="O61" s="164"/>
      <c r="P61" s="211">
        <v>74.025974025974023</v>
      </c>
      <c r="Q61" s="210">
        <v>87.012987012987011</v>
      </c>
      <c r="R61" s="210"/>
      <c r="S61" s="271"/>
      <c r="T61" s="275">
        <f t="shared" si="0"/>
        <v>83.982683982683994</v>
      </c>
      <c r="U61" s="153">
        <f t="shared" si="1"/>
        <v>83.982683982683994</v>
      </c>
      <c r="V61" s="315"/>
      <c r="W61" s="121"/>
      <c r="X61" s="135"/>
    </row>
    <row r="62" spans="1:25">
      <c r="A62" s="242" t="s">
        <v>15</v>
      </c>
      <c r="B62" s="94" t="s">
        <v>57</v>
      </c>
      <c r="C62" s="94" t="str" cm="1">
        <f t="array" ref="C62:D62">_xlfn.XLOOKUP(E62,Sheet1!A:A,Sheet1!E:F)</f>
        <v>R01</v>
      </c>
      <c r="D62" s="94" t="str">
        <v>D04</v>
      </c>
      <c r="E62" s="95">
        <v>215368</v>
      </c>
      <c r="F62" s="95" t="s">
        <v>61</v>
      </c>
      <c r="G62" s="199" t="s">
        <v>18</v>
      </c>
      <c r="H62" s="277"/>
      <c r="I62" s="209"/>
      <c r="J62" s="209">
        <v>84.415584415584419</v>
      </c>
      <c r="K62" s="212">
        <v>81.818181818181827</v>
      </c>
      <c r="L62" s="223"/>
      <c r="M62" s="211">
        <v>83.116883116883116</v>
      </c>
      <c r="N62" s="229">
        <v>87.012987012987011</v>
      </c>
      <c r="O62" s="164"/>
      <c r="P62" s="211">
        <v>81.818181818181827</v>
      </c>
      <c r="Q62" s="210">
        <v>89.610389610389603</v>
      </c>
      <c r="R62" s="210"/>
      <c r="S62" s="271"/>
      <c r="T62" s="275">
        <f t="shared" si="0"/>
        <v>84.632034632034632</v>
      </c>
      <c r="U62" s="153">
        <f t="shared" si="1"/>
        <v>84.632034632034632</v>
      </c>
      <c r="V62" s="120"/>
      <c r="W62" s="121"/>
      <c r="X62" s="135"/>
    </row>
    <row r="63" spans="1:25">
      <c r="A63" s="242" t="s">
        <v>15</v>
      </c>
      <c r="B63" s="94" t="s">
        <v>57</v>
      </c>
      <c r="C63" s="94" t="str" cm="1">
        <f t="array" ref="C63:D63">_xlfn.XLOOKUP(E63,Sheet1!A:A,Sheet1!E:F)</f>
        <v>R01</v>
      </c>
      <c r="D63" s="94" t="str">
        <v>D03</v>
      </c>
      <c r="E63" s="95">
        <v>210864</v>
      </c>
      <c r="F63" s="95" t="s">
        <v>65</v>
      </c>
      <c r="G63" s="199" t="s">
        <v>18</v>
      </c>
      <c r="H63" s="277"/>
      <c r="I63" s="209"/>
      <c r="J63" s="209">
        <v>80.51948051948051</v>
      </c>
      <c r="K63" s="212">
        <v>76.623376623376629</v>
      </c>
      <c r="L63" s="223"/>
      <c r="M63" s="211">
        <v>79.220779220779221</v>
      </c>
      <c r="N63" s="229">
        <v>84.415584415584405</v>
      </c>
      <c r="O63" s="164"/>
      <c r="P63" s="211">
        <v>87.012987012987011</v>
      </c>
      <c r="Q63" s="210">
        <v>81.818181818181827</v>
      </c>
      <c r="R63" s="210"/>
      <c r="S63" s="271"/>
      <c r="T63" s="275">
        <f t="shared" si="0"/>
        <v>81.601731601731601</v>
      </c>
      <c r="U63" s="153">
        <f t="shared" si="1"/>
        <v>81.601731601731601</v>
      </c>
      <c r="V63" s="120"/>
      <c r="W63" s="121"/>
      <c r="X63" s="135"/>
    </row>
    <row r="64" spans="1:25">
      <c r="A64" s="242" t="s">
        <v>15</v>
      </c>
      <c r="B64" s="94" t="s">
        <v>57</v>
      </c>
      <c r="C64" s="94" t="str" cm="1">
        <f t="array" ref="C64:D64">_xlfn.XLOOKUP(E64,Sheet1!A:A,Sheet1!E:F)</f>
        <v>R01</v>
      </c>
      <c r="D64" s="94" t="str">
        <v>D04</v>
      </c>
      <c r="E64" s="95">
        <v>215426</v>
      </c>
      <c r="F64" s="95" t="s">
        <v>70</v>
      </c>
      <c r="G64" s="199" t="s">
        <v>18</v>
      </c>
      <c r="H64" s="277"/>
      <c r="I64" s="209"/>
      <c r="J64" s="209">
        <v>80.51948051948051</v>
      </c>
      <c r="K64" s="212">
        <v>83.116883116883116</v>
      </c>
      <c r="L64" s="223"/>
      <c r="M64" s="211">
        <v>80.519480519480524</v>
      </c>
      <c r="N64" s="229">
        <v>85.714285714285708</v>
      </c>
      <c r="O64" s="164"/>
      <c r="P64" s="211">
        <v>83.116883116883116</v>
      </c>
      <c r="Q64" s="210">
        <v>62.337662337662337</v>
      </c>
      <c r="R64" s="210"/>
      <c r="S64" s="271"/>
      <c r="T64" s="275">
        <f t="shared" si="0"/>
        <v>79.220779220779221</v>
      </c>
      <c r="U64" s="153">
        <f t="shared" si="1"/>
        <v>79.220779220779221</v>
      </c>
      <c r="V64" s="120"/>
      <c r="W64" s="121"/>
      <c r="X64" s="135"/>
    </row>
    <row r="65" spans="1:25">
      <c r="A65" s="242" t="s">
        <v>15</v>
      </c>
      <c r="B65" s="94" t="s">
        <v>57</v>
      </c>
      <c r="C65" s="94" t="str" cm="1">
        <f t="array" ref="C65:D65">_xlfn.XLOOKUP(E65,Sheet1!A:A,Sheet1!E:F)</f>
        <v>R01</v>
      </c>
      <c r="D65" s="94" t="str">
        <v>D04</v>
      </c>
      <c r="E65" s="95">
        <v>213249</v>
      </c>
      <c r="F65" s="95" t="s">
        <v>295</v>
      </c>
      <c r="G65" s="199" t="s">
        <v>18</v>
      </c>
      <c r="H65" s="277"/>
      <c r="I65" s="209"/>
      <c r="J65" s="209">
        <v>96.103896103896091</v>
      </c>
      <c r="K65" s="213">
        <v>85.714285714285708</v>
      </c>
      <c r="L65" s="223"/>
      <c r="M65" s="211">
        <v>67.532467532467535</v>
      </c>
      <c r="N65" s="228">
        <v>84.415584415584405</v>
      </c>
      <c r="O65" s="164"/>
      <c r="P65" s="211">
        <v>84.415584415584405</v>
      </c>
      <c r="Q65" s="210">
        <v>94.805194805194802</v>
      </c>
      <c r="R65" s="210"/>
      <c r="S65" s="271"/>
      <c r="T65" s="275">
        <f t="shared" si="0"/>
        <v>85.49783549783551</v>
      </c>
      <c r="U65" s="153">
        <f t="shared" si="1"/>
        <v>85.49783549783551</v>
      </c>
      <c r="V65" s="120"/>
      <c r="W65" s="121"/>
      <c r="X65" s="135"/>
    </row>
    <row r="66" spans="1:25">
      <c r="A66" s="242" t="s">
        <v>15</v>
      </c>
      <c r="B66" s="162" t="s">
        <v>57</v>
      </c>
      <c r="C66" s="162" t="str" cm="1">
        <f t="array" ref="C66:D66">_xlfn.XLOOKUP(E66,Sheet1!A:A,Sheet1!E:F)</f>
        <v>R01</v>
      </c>
      <c r="D66" s="162" t="str">
        <v>D04</v>
      </c>
      <c r="E66" s="95">
        <v>210898</v>
      </c>
      <c r="F66" s="95" t="s">
        <v>69</v>
      </c>
      <c r="G66" s="200" t="s">
        <v>18</v>
      </c>
      <c r="H66" s="277"/>
      <c r="I66" s="209"/>
      <c r="J66" s="209">
        <v>92.20779220779221</v>
      </c>
      <c r="K66" s="212">
        <v>77.922077922077932</v>
      </c>
      <c r="L66" s="259"/>
      <c r="M66" s="211">
        <v>76.623376623376629</v>
      </c>
      <c r="N66" s="229">
        <v>93.506493506493499</v>
      </c>
      <c r="O66" s="163"/>
      <c r="P66" s="211">
        <v>87.012987012987011</v>
      </c>
      <c r="Q66" s="210">
        <v>80.519480519480524</v>
      </c>
      <c r="R66" s="210"/>
      <c r="S66" s="271"/>
      <c r="T66" s="275">
        <f t="shared" si="0"/>
        <v>84.632034632034632</v>
      </c>
      <c r="U66" s="153">
        <f t="shared" si="1"/>
        <v>84.632034632034632</v>
      </c>
      <c r="V66" s="315"/>
      <c r="W66" s="185"/>
      <c r="X66" s="144"/>
      <c r="Y66" s="46"/>
    </row>
    <row r="67" spans="1:25" ht="16.5" thickBot="1">
      <c r="A67" s="245" t="s">
        <v>15</v>
      </c>
      <c r="B67" s="261" t="s">
        <v>57</v>
      </c>
      <c r="C67" s="261" t="str" cm="1">
        <f t="array" ref="C67:D67">_xlfn.XLOOKUP(E67,Sheet1!A:A,Sheet1!E:F)</f>
        <v>R01</v>
      </c>
      <c r="D67" s="261" t="str">
        <v>D04</v>
      </c>
      <c r="E67" s="100">
        <v>215095</v>
      </c>
      <c r="F67" s="100" t="s">
        <v>63</v>
      </c>
      <c r="G67" s="204" t="s">
        <v>18</v>
      </c>
      <c r="H67" s="280"/>
      <c r="I67" s="262"/>
      <c r="J67" s="262">
        <v>81.818181818181827</v>
      </c>
      <c r="K67" s="263">
        <v>83.116883116883116</v>
      </c>
      <c r="L67" s="225"/>
      <c r="M67" s="219">
        <v>87.012987012987011</v>
      </c>
      <c r="N67" s="235">
        <v>83.116883116883116</v>
      </c>
      <c r="O67" s="106"/>
      <c r="P67" s="219">
        <v>88.311688311688314</v>
      </c>
      <c r="Q67" s="264">
        <v>90.909090909090907</v>
      </c>
      <c r="R67" s="264"/>
      <c r="S67" s="273"/>
      <c r="T67" s="194">
        <f t="shared" si="0"/>
        <v>85.714285714285722</v>
      </c>
      <c r="U67" s="155">
        <f t="shared" si="1"/>
        <v>85.714285714285722</v>
      </c>
      <c r="V67" s="122">
        <f>AVERAGE(H53:S67)</f>
        <v>84.740259740259759</v>
      </c>
      <c r="W67" s="128">
        <f>ROUND(V67,0)</f>
        <v>85</v>
      </c>
      <c r="X67" s="44">
        <f>IF(W67&gt;=82.5,$L$4,IF(AND(W67&gt;=0,W67&lt;=82.49),0,$L$3))</f>
        <v>2</v>
      </c>
      <c r="Y67" s="46"/>
    </row>
    <row r="68" spans="1:25" ht="16.5" thickTop="1">
      <c r="A68" s="240" t="s">
        <v>71</v>
      </c>
      <c r="B68" s="94" t="s">
        <v>72</v>
      </c>
      <c r="C68" s="94" t="str" cm="1">
        <f t="array" ref="C68:D68">_xlfn.XLOOKUP(E68,Sheet1!A:A,Sheet1!E:F)</f>
        <v>R02</v>
      </c>
      <c r="D68" s="94" t="str">
        <v>D06</v>
      </c>
      <c r="E68" s="93">
        <v>214346</v>
      </c>
      <c r="F68" s="93" t="s">
        <v>77</v>
      </c>
      <c r="G68" s="199" t="s">
        <v>18</v>
      </c>
      <c r="H68" s="279"/>
      <c r="I68" s="255"/>
      <c r="J68" s="255">
        <v>76.623376623376629</v>
      </c>
      <c r="K68" s="217">
        <v>96.103896103896105</v>
      </c>
      <c r="L68" s="223"/>
      <c r="M68" s="216">
        <v>84.415584415584405</v>
      </c>
      <c r="N68" s="232">
        <v>89.610389610389603</v>
      </c>
      <c r="O68" s="164"/>
      <c r="P68" s="216">
        <v>92.20779220779221</v>
      </c>
      <c r="Q68" s="239">
        <v>83.116883116883116</v>
      </c>
      <c r="R68" s="239"/>
      <c r="S68" s="270"/>
      <c r="T68" s="9">
        <f t="shared" si="0"/>
        <v>87.012987012987011</v>
      </c>
      <c r="U68" s="152">
        <f t="shared" si="1"/>
        <v>87.012987012987011</v>
      </c>
      <c r="V68" s="118"/>
      <c r="W68" s="127"/>
      <c r="X68" s="143"/>
    </row>
    <row r="69" spans="1:25">
      <c r="A69" s="242" t="s">
        <v>71</v>
      </c>
      <c r="B69" s="94" t="s">
        <v>72</v>
      </c>
      <c r="C69" s="94" t="str" cm="1">
        <f t="array" ref="C69:D69">_xlfn.XLOOKUP(E69,Sheet1!A:A,Sheet1!E:F)</f>
        <v>R02</v>
      </c>
      <c r="D69" s="94" t="str">
        <v>D06</v>
      </c>
      <c r="E69" s="95">
        <v>212654</v>
      </c>
      <c r="F69" s="95" t="s">
        <v>82</v>
      </c>
      <c r="G69" s="199" t="s">
        <v>18</v>
      </c>
      <c r="H69" s="277"/>
      <c r="I69" s="209"/>
      <c r="J69" s="209">
        <v>90.909090909090907</v>
      </c>
      <c r="K69" s="212">
        <v>83.116883116883116</v>
      </c>
      <c r="L69" s="223"/>
      <c r="M69" s="211">
        <v>88.311688311688314</v>
      </c>
      <c r="N69" s="229">
        <v>74.025974025974023</v>
      </c>
      <c r="O69" s="164"/>
      <c r="P69" s="211">
        <v>70.129870129870127</v>
      </c>
      <c r="Q69" s="210">
        <v>75.324675324675326</v>
      </c>
      <c r="R69" s="210"/>
      <c r="S69" s="271"/>
      <c r="T69" s="275">
        <f t="shared" si="0"/>
        <v>80.303030303030312</v>
      </c>
      <c r="U69" s="153">
        <f t="shared" si="1"/>
        <v>80.303030303030312</v>
      </c>
      <c r="V69" s="196"/>
      <c r="W69" s="185"/>
      <c r="X69" s="136"/>
    </row>
    <row r="70" spans="1:25">
      <c r="A70" s="242" t="s">
        <v>71</v>
      </c>
      <c r="B70" s="94" t="s">
        <v>72</v>
      </c>
      <c r="C70" s="94" t="str" cm="1">
        <f t="array" ref="C70:D70">_xlfn.XLOOKUP(E70,Sheet1!A:A,Sheet1!E:F)</f>
        <v>R02</v>
      </c>
      <c r="D70" s="94" t="str">
        <v>D06</v>
      </c>
      <c r="E70" s="95">
        <v>215475</v>
      </c>
      <c r="F70" s="95" t="s">
        <v>83</v>
      </c>
      <c r="G70" s="199" t="s">
        <v>18</v>
      </c>
      <c r="H70" s="277"/>
      <c r="I70" s="209"/>
      <c r="J70" s="209">
        <v>75.324675324675326</v>
      </c>
      <c r="K70" s="212">
        <v>90.909090909090907</v>
      </c>
      <c r="L70" s="223"/>
      <c r="M70" s="211">
        <v>77.922077922077932</v>
      </c>
      <c r="N70" s="229">
        <v>75.324675324675326</v>
      </c>
      <c r="O70" s="164"/>
      <c r="P70" s="211">
        <v>83.116883116883116</v>
      </c>
      <c r="Q70" s="210">
        <v>85.714285714285708</v>
      </c>
      <c r="R70" s="210"/>
      <c r="S70" s="271"/>
      <c r="T70" s="275">
        <f t="shared" si="0"/>
        <v>81.385281385281388</v>
      </c>
      <c r="U70" s="153">
        <f t="shared" si="1"/>
        <v>81.385281385281388</v>
      </c>
      <c r="V70" s="126"/>
      <c r="W70" s="121"/>
      <c r="X70" s="136"/>
    </row>
    <row r="71" spans="1:25">
      <c r="A71" s="242" t="s">
        <v>71</v>
      </c>
      <c r="B71" s="94" t="s">
        <v>72</v>
      </c>
      <c r="C71" s="94" t="str" cm="1">
        <f t="array" ref="C71:D71">_xlfn.XLOOKUP(E71,Sheet1!A:A,Sheet1!E:F)</f>
        <v>R02</v>
      </c>
      <c r="D71" s="94" t="str">
        <v>D06</v>
      </c>
      <c r="E71" s="95">
        <v>214692</v>
      </c>
      <c r="F71" s="95" t="s">
        <v>76</v>
      </c>
      <c r="G71" s="199" t="s">
        <v>18</v>
      </c>
      <c r="H71" s="277"/>
      <c r="I71" s="209"/>
      <c r="J71" s="209">
        <v>83.116883116883116</v>
      </c>
      <c r="K71" s="213">
        <v>88.311688311688314</v>
      </c>
      <c r="L71" s="223"/>
      <c r="M71" s="211">
        <v>80.519480519480524</v>
      </c>
      <c r="N71" s="228">
        <v>79.220779220779221</v>
      </c>
      <c r="O71" s="164"/>
      <c r="P71" s="211">
        <v>84.415584415584405</v>
      </c>
      <c r="Q71" s="210">
        <v>80.519480519480524</v>
      </c>
      <c r="R71" s="210"/>
      <c r="S71" s="271"/>
      <c r="T71" s="275">
        <f t="shared" si="0"/>
        <v>82.683982683982677</v>
      </c>
      <c r="U71" s="153">
        <f t="shared" si="1"/>
        <v>82.683982683982677</v>
      </c>
      <c r="V71" s="120"/>
      <c r="W71" s="121"/>
      <c r="X71" s="136"/>
    </row>
    <row r="72" spans="1:25">
      <c r="A72" s="242" t="s">
        <v>71</v>
      </c>
      <c r="B72" s="94" t="s">
        <v>72</v>
      </c>
      <c r="C72" s="94" t="str" cm="1">
        <f t="array" ref="C72:D72">_xlfn.XLOOKUP(E72,Sheet1!A:A,Sheet1!E:F)</f>
        <v>R02</v>
      </c>
      <c r="D72" s="94" t="str">
        <v>D06</v>
      </c>
      <c r="E72" s="95">
        <v>212621</v>
      </c>
      <c r="F72" s="95" t="s">
        <v>73</v>
      </c>
      <c r="G72" s="199" t="s">
        <v>18</v>
      </c>
      <c r="H72" s="277"/>
      <c r="I72" s="209"/>
      <c r="J72" s="209">
        <v>80.51948051948051</v>
      </c>
      <c r="K72" s="212">
        <v>75.324675324675326</v>
      </c>
      <c r="L72" s="223"/>
      <c r="M72" s="211">
        <v>84.415584415584405</v>
      </c>
      <c r="N72" s="229">
        <v>62.337662337662337</v>
      </c>
      <c r="O72" s="164"/>
      <c r="P72" s="211">
        <v>81.818181818181827</v>
      </c>
      <c r="Q72" s="210">
        <v>97.402597402597408</v>
      </c>
      <c r="R72" s="210"/>
      <c r="S72" s="271"/>
      <c r="T72" s="275">
        <f t="shared" si="0"/>
        <v>80.303030303030297</v>
      </c>
      <c r="U72" s="153">
        <f t="shared" si="1"/>
        <v>80.303030303030297</v>
      </c>
      <c r="V72" s="120"/>
      <c r="W72" s="121"/>
      <c r="X72" s="136"/>
    </row>
    <row r="73" spans="1:25">
      <c r="A73" s="242" t="s">
        <v>71</v>
      </c>
      <c r="B73" s="94" t="s">
        <v>72</v>
      </c>
      <c r="C73" s="94" t="str" cm="1">
        <f t="array" ref="C73:D73">_xlfn.XLOOKUP(E73,Sheet1!A:A,Sheet1!E:F)</f>
        <v>R02</v>
      </c>
      <c r="D73" s="94" t="str">
        <v>D06</v>
      </c>
      <c r="E73" s="95">
        <v>213975</v>
      </c>
      <c r="F73" s="95" t="s">
        <v>79</v>
      </c>
      <c r="G73" s="199" t="s">
        <v>18</v>
      </c>
      <c r="H73" s="277"/>
      <c r="I73" s="209"/>
      <c r="J73" s="209">
        <v>85.714285714285708</v>
      </c>
      <c r="K73" s="212">
        <v>81.818181818181827</v>
      </c>
      <c r="L73" s="223"/>
      <c r="M73" s="211">
        <v>83.116883116883116</v>
      </c>
      <c r="N73" s="229">
        <v>81.818181818181827</v>
      </c>
      <c r="O73" s="164"/>
      <c r="P73" s="211">
        <v>76.623376623376629</v>
      </c>
      <c r="Q73" s="210">
        <v>74.025974025974023</v>
      </c>
      <c r="R73" s="210"/>
      <c r="S73" s="271"/>
      <c r="T73" s="275">
        <f t="shared" si="0"/>
        <v>80.519480519480524</v>
      </c>
      <c r="U73" s="153">
        <f t="shared" si="1"/>
        <v>80.519480519480524</v>
      </c>
      <c r="V73" s="120"/>
      <c r="W73" s="121"/>
      <c r="X73" s="136"/>
    </row>
    <row r="74" spans="1:25">
      <c r="A74" s="247" t="s">
        <v>71</v>
      </c>
      <c r="B74" s="102" t="s">
        <v>72</v>
      </c>
      <c r="C74" s="102" t="str" cm="1">
        <f t="array" ref="C74:D74">_xlfn.XLOOKUP(E74,Sheet1!A:A,Sheet1!E:F)</f>
        <v>R02</v>
      </c>
      <c r="D74" s="102" t="str">
        <v>D06</v>
      </c>
      <c r="E74" s="101">
        <v>215947</v>
      </c>
      <c r="F74" s="101" t="s">
        <v>376</v>
      </c>
      <c r="G74" s="283" t="s">
        <v>18</v>
      </c>
      <c r="H74" s="284"/>
      <c r="I74" s="285"/>
      <c r="J74" s="285"/>
      <c r="K74" s="316"/>
      <c r="L74" s="226"/>
      <c r="M74" s="221"/>
      <c r="N74" s="317"/>
      <c r="O74" s="287"/>
      <c r="P74" s="221"/>
      <c r="Q74" s="288"/>
      <c r="R74" s="288">
        <v>74.025974025974023</v>
      </c>
      <c r="S74" s="289"/>
      <c r="T74" s="290">
        <f t="shared" ref="T74" si="2">AVERAGE(H74:S74)</f>
        <v>74.025974025974023</v>
      </c>
      <c r="U74" s="314">
        <f t="shared" ref="U74" si="3">T74</f>
        <v>74.025974025974023</v>
      </c>
      <c r="V74" s="120"/>
      <c r="W74" s="121"/>
      <c r="X74" s="136"/>
    </row>
    <row r="75" spans="1:25">
      <c r="A75" s="242" t="s">
        <v>71</v>
      </c>
      <c r="B75" s="94" t="s">
        <v>72</v>
      </c>
      <c r="C75" s="94" t="str" cm="1">
        <f t="array" ref="C75:D75">_xlfn.XLOOKUP(E75,Sheet1!A:A,Sheet1!E:F)</f>
        <v>R02</v>
      </c>
      <c r="D75" s="94" t="str">
        <v>D06</v>
      </c>
      <c r="E75" s="95">
        <v>212803</v>
      </c>
      <c r="F75" s="95" t="s">
        <v>81</v>
      </c>
      <c r="G75" s="199" t="s">
        <v>18</v>
      </c>
      <c r="H75" s="277">
        <v>80.51948051948051</v>
      </c>
      <c r="I75" s="209"/>
      <c r="J75" s="209">
        <v>76.623376623376629</v>
      </c>
      <c r="K75" s="214"/>
      <c r="L75" s="223">
        <v>77.922077922077932</v>
      </c>
      <c r="M75" s="211">
        <v>75.324675324675326</v>
      </c>
      <c r="N75" s="230"/>
      <c r="O75" s="164">
        <v>84.415584415584405</v>
      </c>
      <c r="P75" s="211">
        <v>81.818181818181827</v>
      </c>
      <c r="Q75" s="210"/>
      <c r="R75" s="210">
        <v>75.324675324675326</v>
      </c>
      <c r="S75" s="271">
        <v>74.025974025974023</v>
      </c>
      <c r="T75" s="275">
        <f t="shared" si="0"/>
        <v>78.246753246753258</v>
      </c>
      <c r="U75" s="153">
        <f t="shared" si="1"/>
        <v>78.246753246753258</v>
      </c>
      <c r="V75" s="120"/>
      <c r="W75" s="121"/>
      <c r="X75" s="136"/>
    </row>
    <row r="76" spans="1:25">
      <c r="A76" s="243" t="s">
        <v>71</v>
      </c>
      <c r="B76" s="117" t="s">
        <v>72</v>
      </c>
      <c r="C76" s="117" t="str" cm="1">
        <f t="array" ref="C76:D76">_xlfn.XLOOKUP(E76,Sheet1!A:A,Sheet1!E:F)</f>
        <v>R02</v>
      </c>
      <c r="D76" s="117" t="str">
        <v>D06</v>
      </c>
      <c r="E76" s="116">
        <v>215772</v>
      </c>
      <c r="F76" s="116" t="s">
        <v>296</v>
      </c>
      <c r="G76" s="202" t="s">
        <v>18</v>
      </c>
      <c r="H76" s="277">
        <v>80.51948051948051</v>
      </c>
      <c r="I76" s="209"/>
      <c r="J76" s="209">
        <v>68.831168831168839</v>
      </c>
      <c r="K76" s="212"/>
      <c r="L76" s="223">
        <v>83.116883116883116</v>
      </c>
      <c r="M76" s="211">
        <v>76.623376623376629</v>
      </c>
      <c r="N76" s="229"/>
      <c r="O76" s="164">
        <v>88.311688311688314</v>
      </c>
      <c r="P76" s="211">
        <v>83.116883116883116</v>
      </c>
      <c r="Q76" s="210"/>
      <c r="R76" s="210">
        <v>79.220779220779221</v>
      </c>
      <c r="S76" s="271">
        <v>76.623376623376629</v>
      </c>
      <c r="T76" s="275">
        <f t="shared" si="0"/>
        <v>79.545454545454561</v>
      </c>
      <c r="U76" s="153">
        <f t="shared" si="1"/>
        <v>79.545454545454561</v>
      </c>
      <c r="V76" s="120"/>
      <c r="W76" s="121"/>
      <c r="X76" s="136"/>
    </row>
    <row r="77" spans="1:25">
      <c r="A77" s="242" t="s">
        <v>71</v>
      </c>
      <c r="B77" s="94" t="s">
        <v>72</v>
      </c>
      <c r="C77" s="94" t="str" cm="1">
        <f t="array" ref="C77:D77">_xlfn.XLOOKUP(E77,Sheet1!A:A,Sheet1!E:F)</f>
        <v>R02</v>
      </c>
      <c r="D77" s="94" t="str">
        <v>D06</v>
      </c>
      <c r="E77" s="95">
        <v>215558</v>
      </c>
      <c r="F77" s="95" t="s">
        <v>80</v>
      </c>
      <c r="G77" s="199" t="s">
        <v>18</v>
      </c>
      <c r="H77" s="277"/>
      <c r="I77" s="209"/>
      <c r="J77" s="209">
        <v>72.72727272727272</v>
      </c>
      <c r="K77" s="213">
        <v>92.20779220779221</v>
      </c>
      <c r="L77" s="223"/>
      <c r="M77" s="211">
        <v>81.818181818181827</v>
      </c>
      <c r="N77" s="228">
        <v>98.701298701298697</v>
      </c>
      <c r="O77" s="164"/>
      <c r="P77" s="211">
        <v>85.714285714285708</v>
      </c>
      <c r="Q77" s="210">
        <v>88.311688311688314</v>
      </c>
      <c r="R77" s="210"/>
      <c r="S77" s="271"/>
      <c r="T77" s="275">
        <f t="shared" si="0"/>
        <v>86.580086580086572</v>
      </c>
      <c r="U77" s="153">
        <f t="shared" si="1"/>
        <v>86.580086580086572</v>
      </c>
      <c r="V77" s="120"/>
      <c r="W77" s="121"/>
      <c r="X77" s="136"/>
    </row>
    <row r="78" spans="1:25">
      <c r="A78" s="242" t="s">
        <v>71</v>
      </c>
      <c r="B78" s="94" t="s">
        <v>72</v>
      </c>
      <c r="C78" s="94" t="str" cm="1">
        <f t="array" ref="C78:D78">_xlfn.XLOOKUP(E78,Sheet1!A:A,Sheet1!E:F)</f>
        <v>R02</v>
      </c>
      <c r="D78" s="94" t="str">
        <v>D06</v>
      </c>
      <c r="E78" s="95">
        <v>215335</v>
      </c>
      <c r="F78" s="95" t="s">
        <v>78</v>
      </c>
      <c r="G78" s="199" t="s">
        <v>18</v>
      </c>
      <c r="H78" s="277"/>
      <c r="I78" s="209"/>
      <c r="J78" s="209">
        <v>85.714285714285708</v>
      </c>
      <c r="K78" s="212">
        <v>89.610389610389603</v>
      </c>
      <c r="L78" s="223"/>
      <c r="M78" s="211">
        <v>90.909090909090907</v>
      </c>
      <c r="N78" s="229">
        <v>88.311688311688314</v>
      </c>
      <c r="O78" s="164"/>
      <c r="P78" s="211">
        <v>94.805194805194802</v>
      </c>
      <c r="Q78" s="210">
        <v>85.714285714285708</v>
      </c>
      <c r="R78" s="210"/>
      <c r="S78" s="271"/>
      <c r="T78" s="275">
        <f t="shared" si="0"/>
        <v>89.177489177489178</v>
      </c>
      <c r="U78" s="153">
        <f t="shared" si="1"/>
        <v>89.177489177489178</v>
      </c>
      <c r="V78" s="120"/>
      <c r="W78" s="121"/>
      <c r="X78" s="136"/>
    </row>
    <row r="79" spans="1:25">
      <c r="A79" s="242" t="s">
        <v>71</v>
      </c>
      <c r="B79" s="94" t="s">
        <v>72</v>
      </c>
      <c r="C79" s="94" t="str" cm="1">
        <f t="array" ref="C79:D79">_xlfn.XLOOKUP(E79,Sheet1!A:A,Sheet1!E:F)</f>
        <v>R02</v>
      </c>
      <c r="D79" s="94" t="str">
        <v>D05</v>
      </c>
      <c r="E79" s="95">
        <v>213058</v>
      </c>
      <c r="F79" s="95" t="s">
        <v>87</v>
      </c>
      <c r="G79" s="199" t="s">
        <v>18</v>
      </c>
      <c r="H79" s="277"/>
      <c r="I79" s="209"/>
      <c r="J79" s="209">
        <v>85.714285714285708</v>
      </c>
      <c r="K79" s="212">
        <v>77.922077922077932</v>
      </c>
      <c r="L79" s="223"/>
      <c r="M79" s="211">
        <v>77.922077922077932</v>
      </c>
      <c r="N79" s="229">
        <v>76.623376623376629</v>
      </c>
      <c r="O79" s="164"/>
      <c r="P79" s="211">
        <v>74.025974025974023</v>
      </c>
      <c r="Q79" s="210">
        <v>72.727272727272734</v>
      </c>
      <c r="R79" s="210"/>
      <c r="S79" s="271"/>
      <c r="T79" s="275">
        <f t="shared" ref="T79:T141" si="4">AVERAGE(H79:S79)</f>
        <v>77.489177489177493</v>
      </c>
      <c r="U79" s="153">
        <f t="shared" ref="U79:U141" si="5">T79</f>
        <v>77.489177489177493</v>
      </c>
      <c r="V79" s="120"/>
      <c r="W79" s="121"/>
      <c r="X79" s="136"/>
    </row>
    <row r="80" spans="1:25">
      <c r="A80" s="242" t="s">
        <v>71</v>
      </c>
      <c r="B80" s="94" t="s">
        <v>72</v>
      </c>
      <c r="C80" s="94" t="str" cm="1">
        <f t="array" ref="C80:D80">_xlfn.XLOOKUP(E80,Sheet1!A:A,Sheet1!E:F)</f>
        <v>R02</v>
      </c>
      <c r="D80" s="94" t="str">
        <v>D06</v>
      </c>
      <c r="E80" s="95">
        <v>215723</v>
      </c>
      <c r="F80" s="95" t="s">
        <v>288</v>
      </c>
      <c r="G80" s="199" t="s">
        <v>18</v>
      </c>
      <c r="H80" s="277"/>
      <c r="I80" s="209"/>
      <c r="J80" s="209">
        <v>76.623376623376629</v>
      </c>
      <c r="K80" s="212">
        <v>83.116883116883116</v>
      </c>
      <c r="L80" s="223"/>
      <c r="M80" s="211">
        <v>83.116883116883116</v>
      </c>
      <c r="N80" s="229">
        <v>88.311688311688314</v>
      </c>
      <c r="O80" s="164"/>
      <c r="P80" s="211">
        <v>76.623376623376629</v>
      </c>
      <c r="Q80" s="210">
        <v>81.818181818181827</v>
      </c>
      <c r="R80" s="210"/>
      <c r="S80" s="271"/>
      <c r="T80" s="275">
        <f t="shared" si="4"/>
        <v>81.601731601731601</v>
      </c>
      <c r="U80" s="153">
        <f t="shared" si="5"/>
        <v>81.601731601731601</v>
      </c>
      <c r="V80" s="120"/>
      <c r="W80" s="121"/>
      <c r="X80" s="136"/>
    </row>
    <row r="81" spans="1:25">
      <c r="A81" s="242" t="s">
        <v>71</v>
      </c>
      <c r="B81" s="94" t="s">
        <v>72</v>
      </c>
      <c r="C81" s="94" t="str" cm="1">
        <f t="array" ref="C81:D81">_xlfn.XLOOKUP(E81,Sheet1!A:A,Sheet1!E:F)</f>
        <v>R02</v>
      </c>
      <c r="D81" s="94" t="str">
        <v>D05</v>
      </c>
      <c r="E81" s="95">
        <v>213462</v>
      </c>
      <c r="F81" s="95" t="s">
        <v>75</v>
      </c>
      <c r="G81" s="199" t="s">
        <v>18</v>
      </c>
      <c r="H81" s="277">
        <v>74.025974025974037</v>
      </c>
      <c r="I81" s="209"/>
      <c r="J81" s="209">
        <v>84.415584415584419</v>
      </c>
      <c r="K81" s="213"/>
      <c r="L81" s="223">
        <v>67.532467532467535</v>
      </c>
      <c r="M81" s="211">
        <v>81.818181818181827</v>
      </c>
      <c r="N81" s="228"/>
      <c r="O81" s="164">
        <v>77.922077922077932</v>
      </c>
      <c r="P81" s="211">
        <v>76.623376623376629</v>
      </c>
      <c r="Q81" s="210"/>
      <c r="R81" s="210">
        <v>70.129870129870127</v>
      </c>
      <c r="S81" s="271">
        <v>84.415584415584405</v>
      </c>
      <c r="T81" s="275">
        <f t="shared" si="4"/>
        <v>77.110389610389618</v>
      </c>
      <c r="U81" s="153">
        <f t="shared" si="5"/>
        <v>77.110389610389618</v>
      </c>
      <c r="V81" s="120"/>
      <c r="W81" s="121"/>
      <c r="X81" s="136"/>
    </row>
    <row r="82" spans="1:25">
      <c r="A82" s="242" t="s">
        <v>71</v>
      </c>
      <c r="B82" s="162" t="s">
        <v>72</v>
      </c>
      <c r="C82" s="162" t="str" cm="1">
        <f t="array" ref="C82:D82">_xlfn.XLOOKUP(E82,Sheet1!A:A,Sheet1!E:F)</f>
        <v>R02</v>
      </c>
      <c r="D82" s="162" t="str">
        <v>D05</v>
      </c>
      <c r="E82" s="95">
        <v>210567</v>
      </c>
      <c r="F82" s="95" t="s">
        <v>74</v>
      </c>
      <c r="G82" s="200" t="s">
        <v>18</v>
      </c>
      <c r="H82" s="277"/>
      <c r="I82" s="209"/>
      <c r="J82" s="209">
        <v>80.51948051948051</v>
      </c>
      <c r="K82" s="212">
        <v>83.116883116883116</v>
      </c>
      <c r="L82" s="223"/>
      <c r="M82" s="211">
        <v>80.519480519480524</v>
      </c>
      <c r="N82" s="229">
        <v>96.103896103896105</v>
      </c>
      <c r="O82" s="164"/>
      <c r="P82" s="211">
        <v>85.714285714285708</v>
      </c>
      <c r="Q82" s="210">
        <v>81.818181818181827</v>
      </c>
      <c r="R82" s="210"/>
      <c r="S82" s="271"/>
      <c r="T82" s="275">
        <f t="shared" si="4"/>
        <v>84.632034632034632</v>
      </c>
      <c r="U82" s="153">
        <f t="shared" si="5"/>
        <v>84.632034632034632</v>
      </c>
      <c r="V82" s="120"/>
      <c r="W82" s="121"/>
      <c r="X82" s="136"/>
    </row>
    <row r="83" spans="1:25" ht="16.5" thickBot="1">
      <c r="A83" s="246" t="s">
        <v>71</v>
      </c>
      <c r="B83" s="103" t="s">
        <v>72</v>
      </c>
      <c r="C83" s="103" t="str" cm="1">
        <f t="array" ref="C83:D83">_xlfn.XLOOKUP(E83,Sheet1!A:A,Sheet1!E:F)</f>
        <v>R02</v>
      </c>
      <c r="D83" s="103" t="str">
        <v>D06</v>
      </c>
      <c r="E83" s="99">
        <v>214783</v>
      </c>
      <c r="F83" s="99" t="s">
        <v>84</v>
      </c>
      <c r="G83" s="201" t="s">
        <v>18</v>
      </c>
      <c r="H83" s="278"/>
      <c r="I83" s="250"/>
      <c r="J83" s="250">
        <v>72.72727272727272</v>
      </c>
      <c r="K83" s="218">
        <v>71.428571428571431</v>
      </c>
      <c r="L83" s="227"/>
      <c r="M83" s="233">
        <v>81.818181818181827</v>
      </c>
      <c r="N83" s="231">
        <v>90.909090909090907</v>
      </c>
      <c r="O83" s="105"/>
      <c r="P83" s="233">
        <v>80.519480519480524</v>
      </c>
      <c r="Q83" s="253">
        <v>97.402597402597408</v>
      </c>
      <c r="R83" s="253"/>
      <c r="S83" s="272"/>
      <c r="T83" s="193">
        <f t="shared" si="4"/>
        <v>82.46753246753245</v>
      </c>
      <c r="U83" s="154">
        <f>T83</f>
        <v>82.46753246753245</v>
      </c>
      <c r="V83" s="124">
        <f>AVERAGE(H68:S83)</f>
        <v>81.630740393626994</v>
      </c>
      <c r="W83" s="125">
        <f>ROUND(V83,0)</f>
        <v>82</v>
      </c>
      <c r="X83" s="44">
        <f>IF(W83&gt;=82.5,$L$4,IF(AND(W83&gt;=0,W83&lt;=82.49),0,$L$3))</f>
        <v>0</v>
      </c>
      <c r="Y83" s="46"/>
    </row>
    <row r="84" spans="1:25">
      <c r="A84" s="240" t="s">
        <v>71</v>
      </c>
      <c r="B84" s="94" t="s">
        <v>85</v>
      </c>
      <c r="C84" s="94" t="str" cm="1">
        <f t="array" ref="C84:D84">_xlfn.XLOOKUP(E84,Sheet1!A:A,Sheet1!E:F)</f>
        <v>R02</v>
      </c>
      <c r="D84" s="94" t="str">
        <v>D05</v>
      </c>
      <c r="E84" s="93">
        <v>215160</v>
      </c>
      <c r="F84" s="93" t="s">
        <v>88</v>
      </c>
      <c r="G84" s="199" t="s">
        <v>18</v>
      </c>
      <c r="H84" s="279"/>
      <c r="I84" s="255"/>
      <c r="J84" s="255">
        <v>103.89610389610391</v>
      </c>
      <c r="K84" s="217">
        <v>96.103896103896105</v>
      </c>
      <c r="L84" s="223"/>
      <c r="M84" s="234">
        <v>90.909090909090907</v>
      </c>
      <c r="N84" s="232">
        <v>77.922077922077932</v>
      </c>
      <c r="O84" s="164"/>
      <c r="P84" s="234">
        <v>92.20779220779221</v>
      </c>
      <c r="Q84" s="239">
        <v>98.701298701298697</v>
      </c>
      <c r="R84" s="239"/>
      <c r="S84" s="270"/>
      <c r="T84" s="9">
        <f t="shared" si="4"/>
        <v>93.290043290043286</v>
      </c>
      <c r="U84" s="152">
        <f t="shared" si="5"/>
        <v>93.290043290043286</v>
      </c>
      <c r="V84" s="196"/>
      <c r="W84" s="185"/>
      <c r="X84" s="139"/>
      <c r="Y84" s="46"/>
    </row>
    <row r="85" spans="1:25">
      <c r="A85" s="242" t="s">
        <v>71</v>
      </c>
      <c r="B85" s="94" t="s">
        <v>85</v>
      </c>
      <c r="C85" s="94" t="str" cm="1">
        <f t="array" ref="C85:D85">_xlfn.XLOOKUP(E85,Sheet1!A:A,Sheet1!E:F)</f>
        <v>R02</v>
      </c>
      <c r="D85" s="94" t="str">
        <v>D06</v>
      </c>
      <c r="E85" s="95">
        <v>215509</v>
      </c>
      <c r="F85" s="95" t="s">
        <v>97</v>
      </c>
      <c r="G85" s="199" t="s">
        <v>18</v>
      </c>
      <c r="H85" s="277"/>
      <c r="I85" s="209"/>
      <c r="J85" s="209">
        <v>81.818181818181827</v>
      </c>
      <c r="K85" s="213">
        <v>88.311688311688314</v>
      </c>
      <c r="L85" s="223"/>
      <c r="M85" s="211">
        <v>93.506493506493499</v>
      </c>
      <c r="N85" s="228">
        <v>75.324675324675326</v>
      </c>
      <c r="O85" s="164"/>
      <c r="P85" s="211">
        <v>76.623376623376629</v>
      </c>
      <c r="Q85" s="210">
        <v>80.519480519480524</v>
      </c>
      <c r="R85" s="210"/>
      <c r="S85" s="271"/>
      <c r="T85" s="275">
        <f t="shared" si="4"/>
        <v>82.683982683982691</v>
      </c>
      <c r="U85" s="153">
        <f t="shared" si="5"/>
        <v>82.683982683982691</v>
      </c>
      <c r="V85" s="120"/>
      <c r="W85" s="127"/>
      <c r="X85" s="142"/>
    </row>
    <row r="86" spans="1:25">
      <c r="A86" s="242" t="s">
        <v>71</v>
      </c>
      <c r="B86" s="94" t="s">
        <v>85</v>
      </c>
      <c r="C86" s="94" t="str" cm="1">
        <f t="array" ref="C86:D86">_xlfn.XLOOKUP(E86,Sheet1!A:A,Sheet1!E:F)</f>
        <v>R02</v>
      </c>
      <c r="D86" s="94" t="str">
        <v>D05</v>
      </c>
      <c r="E86" s="95">
        <v>215822</v>
      </c>
      <c r="F86" s="95" t="s">
        <v>298</v>
      </c>
      <c r="G86" s="199" t="s">
        <v>18</v>
      </c>
      <c r="H86" s="277"/>
      <c r="I86" s="209"/>
      <c r="J86" s="209">
        <v>100</v>
      </c>
      <c r="K86" s="214">
        <v>72.727272727272734</v>
      </c>
      <c r="L86" s="223"/>
      <c r="M86" s="211">
        <v>80.519480519480524</v>
      </c>
      <c r="N86" s="230">
        <v>80.519480519480524</v>
      </c>
      <c r="O86" s="164"/>
      <c r="P86" s="211">
        <v>89.610389610389603</v>
      </c>
      <c r="Q86" s="210">
        <v>85.714285714285708</v>
      </c>
      <c r="R86" s="210"/>
      <c r="S86" s="271"/>
      <c r="T86" s="275">
        <f t="shared" si="4"/>
        <v>84.848484848484844</v>
      </c>
      <c r="U86" s="153">
        <f t="shared" si="5"/>
        <v>84.848484848484844</v>
      </c>
      <c r="V86" s="126"/>
      <c r="W86" s="127"/>
      <c r="X86" s="142"/>
    </row>
    <row r="87" spans="1:25">
      <c r="A87" s="247" t="s">
        <v>71</v>
      </c>
      <c r="B87" s="102" t="s">
        <v>85</v>
      </c>
      <c r="C87" s="102" t="str" cm="1">
        <f t="array" ref="C87:D87">_xlfn.XLOOKUP(E87,Sheet1!A:A,Sheet1!E:F)</f>
        <v>R02</v>
      </c>
      <c r="D87" s="102" t="str">
        <v>D05</v>
      </c>
      <c r="E87" s="101">
        <v>215889</v>
      </c>
      <c r="F87" s="101" t="s">
        <v>316</v>
      </c>
      <c r="G87" s="283" t="s">
        <v>18</v>
      </c>
      <c r="H87" s="284"/>
      <c r="I87" s="285"/>
      <c r="J87" s="285"/>
      <c r="K87" s="220">
        <v>92.20779220779221</v>
      </c>
      <c r="L87" s="226"/>
      <c r="M87" s="221">
        <v>88.311688311688314</v>
      </c>
      <c r="N87" s="286">
        <v>74.025974025974023</v>
      </c>
      <c r="O87" s="287"/>
      <c r="P87" s="221">
        <v>93.506493506493499</v>
      </c>
      <c r="Q87" s="288">
        <v>98.701298701298697</v>
      </c>
      <c r="R87" s="288"/>
      <c r="S87" s="289"/>
      <c r="T87" s="290">
        <f t="shared" si="4"/>
        <v>89.350649350649348</v>
      </c>
      <c r="U87" s="314">
        <f t="shared" si="5"/>
        <v>89.350649350649348</v>
      </c>
      <c r="V87" s="126"/>
      <c r="W87" s="127"/>
      <c r="X87" s="135"/>
    </row>
    <row r="88" spans="1:25">
      <c r="A88" s="242" t="s">
        <v>71</v>
      </c>
      <c r="B88" s="94" t="s">
        <v>85</v>
      </c>
      <c r="C88" s="94" t="str" cm="1">
        <f t="array" ref="C88:D88">_xlfn.XLOOKUP(E88,Sheet1!A:A,Sheet1!E:F)</f>
        <v>R02</v>
      </c>
      <c r="D88" s="94" t="str">
        <v>D05</v>
      </c>
      <c r="E88" s="95">
        <v>212100</v>
      </c>
      <c r="F88" s="95" t="s">
        <v>91</v>
      </c>
      <c r="G88" s="199" t="s">
        <v>18</v>
      </c>
      <c r="H88" s="277"/>
      <c r="I88" s="209"/>
      <c r="J88" s="209">
        <v>79.220779220779221</v>
      </c>
      <c r="K88" s="213">
        <v>79.220779220779221</v>
      </c>
      <c r="L88" s="223"/>
      <c r="M88" s="211">
        <v>89.610389610389603</v>
      </c>
      <c r="N88" s="228">
        <v>74.025974025974023</v>
      </c>
      <c r="O88" s="164"/>
      <c r="P88" s="211">
        <v>72.727272727272734</v>
      </c>
      <c r="Q88" s="210">
        <v>85.714285714285708</v>
      </c>
      <c r="R88" s="210"/>
      <c r="S88" s="271"/>
      <c r="T88" s="275">
        <f t="shared" si="4"/>
        <v>80.086580086580085</v>
      </c>
      <c r="U88" s="153">
        <f t="shared" si="5"/>
        <v>80.086580086580085</v>
      </c>
      <c r="V88" s="120"/>
      <c r="W88" s="121"/>
      <c r="X88" s="135"/>
    </row>
    <row r="89" spans="1:25">
      <c r="A89" s="242" t="s">
        <v>71</v>
      </c>
      <c r="B89" s="94" t="s">
        <v>85</v>
      </c>
      <c r="C89" s="94" t="str" cm="1">
        <f t="array" ref="C89:D89">_xlfn.XLOOKUP(E89,Sheet1!A:A,Sheet1!E:F)</f>
        <v>R02</v>
      </c>
      <c r="D89" s="94" t="str">
        <v>D05</v>
      </c>
      <c r="E89" s="95">
        <v>210690</v>
      </c>
      <c r="F89" s="95" t="s">
        <v>89</v>
      </c>
      <c r="G89" s="199" t="s">
        <v>18</v>
      </c>
      <c r="H89" s="277"/>
      <c r="I89" s="209"/>
      <c r="J89" s="209">
        <v>74.025974025974037</v>
      </c>
      <c r="K89" s="212">
        <v>85.714285714285708</v>
      </c>
      <c r="L89" s="223"/>
      <c r="M89" s="211">
        <v>84.415584415584405</v>
      </c>
      <c r="N89" s="229">
        <v>71.428571428571431</v>
      </c>
      <c r="O89" s="164"/>
      <c r="P89" s="211">
        <v>75.324675324675326</v>
      </c>
      <c r="Q89" s="210">
        <v>74.025974025974023</v>
      </c>
      <c r="R89" s="210"/>
      <c r="S89" s="271"/>
      <c r="T89" s="275">
        <f t="shared" si="4"/>
        <v>77.489177489177493</v>
      </c>
      <c r="U89" s="153">
        <f t="shared" si="5"/>
        <v>77.489177489177493</v>
      </c>
      <c r="V89" s="120"/>
      <c r="W89" s="121"/>
      <c r="X89" s="135"/>
    </row>
    <row r="90" spans="1:25">
      <c r="A90" s="242" t="s">
        <v>71</v>
      </c>
      <c r="B90" s="94" t="s">
        <v>85</v>
      </c>
      <c r="C90" s="94" t="str" cm="1">
        <f t="array" ref="C90:D90">_xlfn.XLOOKUP(E90,Sheet1!A:A,Sheet1!E:F)</f>
        <v>R02</v>
      </c>
      <c r="D90" s="94" t="str">
        <v>D05</v>
      </c>
      <c r="E90" s="95">
        <v>212787</v>
      </c>
      <c r="F90" s="95" t="s">
        <v>92</v>
      </c>
      <c r="G90" s="199" t="s">
        <v>18</v>
      </c>
      <c r="H90" s="277">
        <v>76.623376623376629</v>
      </c>
      <c r="I90" s="209"/>
      <c r="J90" s="209">
        <v>76.623376623376629</v>
      </c>
      <c r="K90" s="213"/>
      <c r="L90" s="223">
        <v>71.428571428571431</v>
      </c>
      <c r="M90" s="211">
        <v>83.116883116883116</v>
      </c>
      <c r="N90" s="228"/>
      <c r="O90" s="164">
        <v>74.025974025974023</v>
      </c>
      <c r="P90" s="211">
        <v>76.623376623376629</v>
      </c>
      <c r="Q90" s="210"/>
      <c r="R90" s="210">
        <v>81.818181818181827</v>
      </c>
      <c r="S90" s="271">
        <v>77.922077922077932</v>
      </c>
      <c r="T90" s="275">
        <f t="shared" si="4"/>
        <v>77.272727272727295</v>
      </c>
      <c r="U90" s="153">
        <f t="shared" si="5"/>
        <v>77.272727272727295</v>
      </c>
      <c r="V90" s="120"/>
      <c r="W90" s="121"/>
      <c r="X90" s="135"/>
    </row>
    <row r="91" spans="1:25">
      <c r="A91" s="242" t="s">
        <v>71</v>
      </c>
      <c r="B91" s="94" t="s">
        <v>85</v>
      </c>
      <c r="C91" s="94" t="str" cm="1">
        <f t="array" ref="C91:D91">_xlfn.XLOOKUP(E91,Sheet1!A:A,Sheet1!E:F)</f>
        <v>R02</v>
      </c>
      <c r="D91" s="94" t="str">
        <v>D05</v>
      </c>
      <c r="E91" s="95">
        <v>213405</v>
      </c>
      <c r="F91" s="95" t="s">
        <v>93</v>
      </c>
      <c r="G91" s="199" t="s">
        <v>18</v>
      </c>
      <c r="H91" s="277">
        <v>79.220779220779221</v>
      </c>
      <c r="I91" s="209"/>
      <c r="J91" s="209">
        <v>80.51948051948051</v>
      </c>
      <c r="K91" s="214"/>
      <c r="L91" s="223">
        <v>74.025974025974023</v>
      </c>
      <c r="M91" s="211">
        <v>81.818181818181827</v>
      </c>
      <c r="N91" s="230"/>
      <c r="O91" s="164">
        <v>76.623376623376629</v>
      </c>
      <c r="P91" s="211">
        <v>74.025974025974023</v>
      </c>
      <c r="Q91" s="210"/>
      <c r="R91" s="210">
        <v>89.610389610389603</v>
      </c>
      <c r="S91" s="271">
        <v>81.818181818181827</v>
      </c>
      <c r="T91" s="275">
        <f t="shared" si="4"/>
        <v>79.70779220779221</v>
      </c>
      <c r="U91" s="153">
        <f t="shared" si="5"/>
        <v>79.70779220779221</v>
      </c>
      <c r="V91" s="120"/>
      <c r="W91" s="121"/>
      <c r="X91" s="135"/>
    </row>
    <row r="92" spans="1:25">
      <c r="A92" s="242" t="s">
        <v>71</v>
      </c>
      <c r="B92" s="94" t="s">
        <v>85</v>
      </c>
      <c r="C92" s="94" t="str" cm="1">
        <f t="array" ref="C92:D92">_xlfn.XLOOKUP(E92,Sheet1!A:A,Sheet1!E:F)</f>
        <v>R02</v>
      </c>
      <c r="D92" s="94" t="str">
        <v>D06</v>
      </c>
      <c r="E92" s="95">
        <v>212316</v>
      </c>
      <c r="F92" s="95" t="s">
        <v>127</v>
      </c>
      <c r="G92" s="199" t="s">
        <v>18</v>
      </c>
      <c r="H92" s="277"/>
      <c r="I92" s="209"/>
      <c r="J92" s="209">
        <v>74.025974025974037</v>
      </c>
      <c r="K92" s="212">
        <v>94.805194805194802</v>
      </c>
      <c r="L92" s="223"/>
      <c r="M92" s="211">
        <v>84.415584415584405</v>
      </c>
      <c r="N92" s="229">
        <v>74.025974025974023</v>
      </c>
      <c r="O92" s="164"/>
      <c r="P92" s="211">
        <v>83.116883116883116</v>
      </c>
      <c r="Q92" s="210">
        <v>81.818181818181827</v>
      </c>
      <c r="R92" s="210"/>
      <c r="S92" s="271"/>
      <c r="T92" s="275">
        <f t="shared" si="4"/>
        <v>82.034632034632025</v>
      </c>
      <c r="U92" s="153">
        <f t="shared" si="5"/>
        <v>82.034632034632025</v>
      </c>
      <c r="V92" s="120"/>
      <c r="W92" s="121"/>
      <c r="X92" s="135"/>
    </row>
    <row r="93" spans="1:25">
      <c r="A93" s="242" t="s">
        <v>71</v>
      </c>
      <c r="B93" s="94" t="s">
        <v>85</v>
      </c>
      <c r="C93" s="94" t="str" cm="1">
        <f t="array" ref="C93:D93">_xlfn.XLOOKUP(E93,Sheet1!A:A,Sheet1!E:F)</f>
        <v>R02</v>
      </c>
      <c r="D93" s="94" t="str">
        <v>D05</v>
      </c>
      <c r="E93" s="95">
        <v>211151</v>
      </c>
      <c r="F93" s="95" t="s">
        <v>86</v>
      </c>
      <c r="G93" s="199" t="s">
        <v>18</v>
      </c>
      <c r="H93" s="277"/>
      <c r="I93" s="209"/>
      <c r="J93" s="209">
        <v>88.3116883116883</v>
      </c>
      <c r="K93" s="213">
        <v>87.012987012987011</v>
      </c>
      <c r="L93" s="223"/>
      <c r="M93" s="211">
        <v>81.818181818181827</v>
      </c>
      <c r="N93" s="228">
        <v>77.922077922077932</v>
      </c>
      <c r="O93" s="164"/>
      <c r="P93" s="211">
        <v>85.714285714285708</v>
      </c>
      <c r="Q93" s="210">
        <v>92.20779220779221</v>
      </c>
      <c r="R93" s="210"/>
      <c r="S93" s="271"/>
      <c r="T93" s="275">
        <f t="shared" si="4"/>
        <v>85.49783549783551</v>
      </c>
      <c r="U93" s="153">
        <f t="shared" si="5"/>
        <v>85.49783549783551</v>
      </c>
      <c r="V93" s="120"/>
      <c r="W93" s="121"/>
      <c r="X93" s="135"/>
    </row>
    <row r="94" spans="1:25">
      <c r="A94" s="242" t="s">
        <v>71</v>
      </c>
      <c r="B94" s="94" t="s">
        <v>85</v>
      </c>
      <c r="C94" s="94" t="str" cm="1">
        <f t="array" ref="C94:D94">_xlfn.XLOOKUP(E94,Sheet1!A:A,Sheet1!E:F)</f>
        <v>R02</v>
      </c>
      <c r="D94" s="94" t="str">
        <v>D05</v>
      </c>
      <c r="E94" s="95">
        <v>215111</v>
      </c>
      <c r="F94" s="95" t="s">
        <v>95</v>
      </c>
      <c r="G94" s="199" t="s">
        <v>18</v>
      </c>
      <c r="H94" s="277"/>
      <c r="I94" s="209"/>
      <c r="J94" s="209">
        <v>84.415584415584419</v>
      </c>
      <c r="K94" s="212">
        <v>81.818181818181827</v>
      </c>
      <c r="L94" s="223"/>
      <c r="M94" s="211">
        <v>89.610389610389603</v>
      </c>
      <c r="N94" s="229">
        <v>80.519480519480524</v>
      </c>
      <c r="O94" s="164"/>
      <c r="P94" s="211">
        <v>80.519480519480524</v>
      </c>
      <c r="Q94" s="210">
        <v>96.103896103896105</v>
      </c>
      <c r="R94" s="210"/>
      <c r="S94" s="271"/>
      <c r="T94" s="275">
        <f t="shared" si="4"/>
        <v>85.49783549783551</v>
      </c>
      <c r="U94" s="153">
        <f t="shared" si="5"/>
        <v>85.49783549783551</v>
      </c>
      <c r="V94" s="120"/>
      <c r="W94" s="121"/>
      <c r="X94" s="135"/>
    </row>
    <row r="95" spans="1:25">
      <c r="A95" s="242" t="s">
        <v>71</v>
      </c>
      <c r="B95" s="94" t="s">
        <v>85</v>
      </c>
      <c r="C95" s="94" t="str" cm="1">
        <f t="array" ref="C95:D95">_xlfn.XLOOKUP(E95,Sheet1!A:A,Sheet1!E:F)</f>
        <v>R02</v>
      </c>
      <c r="D95" s="94" t="str">
        <v>D05</v>
      </c>
      <c r="E95" s="95">
        <v>214312</v>
      </c>
      <c r="F95" s="95" t="s">
        <v>94</v>
      </c>
      <c r="G95" s="199" t="s">
        <v>18</v>
      </c>
      <c r="H95" s="281"/>
      <c r="I95" s="209"/>
      <c r="J95" s="209">
        <v>76.623376623376629</v>
      </c>
      <c r="K95" s="213">
        <v>83.116883116883116</v>
      </c>
      <c r="L95" s="223"/>
      <c r="M95" s="211">
        <v>85.714285714285708</v>
      </c>
      <c r="N95" s="228">
        <v>76.623376623376629</v>
      </c>
      <c r="O95" s="164"/>
      <c r="P95" s="211">
        <v>92.20779220779221</v>
      </c>
      <c r="Q95" s="210">
        <v>87.012987012987011</v>
      </c>
      <c r="R95" s="210"/>
      <c r="S95" s="271"/>
      <c r="T95" s="275">
        <f t="shared" si="4"/>
        <v>83.549783549783541</v>
      </c>
      <c r="U95" s="153">
        <f t="shared" si="5"/>
        <v>83.549783549783541</v>
      </c>
      <c r="V95" s="120"/>
      <c r="W95" s="121"/>
      <c r="X95" s="135"/>
    </row>
    <row r="96" spans="1:25">
      <c r="A96" s="248" t="s">
        <v>71</v>
      </c>
      <c r="B96" s="205" t="s">
        <v>85</v>
      </c>
      <c r="C96" s="318" t="str" cm="1">
        <f t="array" ref="C96:D96">_xlfn.XLOOKUP(E96,Sheet1!A:A,Sheet1!E:F)</f>
        <v>R02</v>
      </c>
      <c r="D96" s="318" t="str">
        <v>D06</v>
      </c>
      <c r="E96" s="160">
        <v>211102</v>
      </c>
      <c r="F96" s="160" t="s">
        <v>96</v>
      </c>
      <c r="G96" s="206" t="s">
        <v>18</v>
      </c>
      <c r="H96" s="277"/>
      <c r="I96" s="209"/>
      <c r="J96" s="209">
        <v>83.116883116883116</v>
      </c>
      <c r="K96" s="212">
        <v>84.415584415584405</v>
      </c>
      <c r="L96" s="223"/>
      <c r="M96" s="211">
        <v>85.714285714285708</v>
      </c>
      <c r="N96" s="229">
        <v>83.116883116883116</v>
      </c>
      <c r="O96" s="164"/>
      <c r="P96" s="211">
        <v>88.311688311688314</v>
      </c>
      <c r="Q96" s="210">
        <v>88.311688311688314</v>
      </c>
      <c r="R96" s="210"/>
      <c r="S96" s="271"/>
      <c r="T96" s="275">
        <f t="shared" si="4"/>
        <v>85.49783549783551</v>
      </c>
      <c r="U96" s="153">
        <f t="shared" si="5"/>
        <v>85.49783549783551</v>
      </c>
      <c r="V96" s="120"/>
      <c r="W96" s="121"/>
      <c r="X96" s="135"/>
    </row>
    <row r="97" spans="1:25">
      <c r="A97" s="242" t="s">
        <v>71</v>
      </c>
      <c r="B97" s="94" t="s">
        <v>85</v>
      </c>
      <c r="C97" s="94" t="str" cm="1">
        <f t="array" ref="C97:D97">_xlfn.XLOOKUP(E97,Sheet1!A:A,Sheet1!E:F)</f>
        <v>R02</v>
      </c>
      <c r="D97" s="94" t="str">
        <v>D05</v>
      </c>
      <c r="E97" s="95">
        <v>215798</v>
      </c>
      <c r="F97" s="95" t="s">
        <v>297</v>
      </c>
      <c r="G97" s="200" t="s">
        <v>18</v>
      </c>
      <c r="H97" s="277"/>
      <c r="I97" s="209"/>
      <c r="J97" s="209">
        <v>75.324675324675326</v>
      </c>
      <c r="K97" s="212">
        <v>71.428571428571431</v>
      </c>
      <c r="L97" s="223"/>
      <c r="M97" s="211">
        <v>83.116883116883116</v>
      </c>
      <c r="N97" s="229">
        <v>76.623376623376629</v>
      </c>
      <c r="O97" s="164"/>
      <c r="P97" s="211">
        <v>84.415584415584405</v>
      </c>
      <c r="Q97" s="210">
        <v>77.922077922077932</v>
      </c>
      <c r="R97" s="210"/>
      <c r="S97" s="271"/>
      <c r="T97" s="275">
        <f t="shared" si="4"/>
        <v>78.138528138528144</v>
      </c>
      <c r="U97" s="153">
        <f t="shared" si="5"/>
        <v>78.138528138528144</v>
      </c>
      <c r="V97" s="120"/>
      <c r="W97" s="121"/>
      <c r="X97" s="135"/>
    </row>
    <row r="98" spans="1:25">
      <c r="A98" s="240" t="s">
        <v>71</v>
      </c>
      <c r="B98" s="94" t="s">
        <v>85</v>
      </c>
      <c r="C98" s="94" t="str" cm="1">
        <f t="array" ref="C98:D98">_xlfn.XLOOKUP(E98,Sheet1!A:A,Sheet1!E:F)</f>
        <v>R02</v>
      </c>
      <c r="D98" s="94" t="str">
        <v>D05</v>
      </c>
      <c r="E98" s="93">
        <v>215392</v>
      </c>
      <c r="F98" s="93" t="s">
        <v>90</v>
      </c>
      <c r="G98" s="199" t="s">
        <v>18</v>
      </c>
      <c r="H98" s="277"/>
      <c r="I98" s="209"/>
      <c r="J98" s="209">
        <v>62.337662337662337</v>
      </c>
      <c r="K98" s="212">
        <v>71.428571428571431</v>
      </c>
      <c r="L98" s="223"/>
      <c r="M98" s="211">
        <v>76.623376623376629</v>
      </c>
      <c r="N98" s="229">
        <v>70.129870129870127</v>
      </c>
      <c r="O98" s="164"/>
      <c r="P98" s="211">
        <v>80.519480519480524</v>
      </c>
      <c r="Q98" s="210">
        <v>87.012987012987011</v>
      </c>
      <c r="R98" s="210"/>
      <c r="S98" s="271"/>
      <c r="T98" s="275">
        <f t="shared" si="4"/>
        <v>74.675324675324674</v>
      </c>
      <c r="U98" s="153">
        <f t="shared" si="5"/>
        <v>74.675324675324674</v>
      </c>
      <c r="V98" s="120"/>
      <c r="W98" s="121"/>
      <c r="X98" s="135"/>
      <c r="Y98" s="46"/>
    </row>
    <row r="99" spans="1:25" ht="16.5" thickBot="1">
      <c r="A99" s="246" t="s">
        <v>71</v>
      </c>
      <c r="B99" s="103" t="s">
        <v>85</v>
      </c>
      <c r="C99" s="103" t="str" cm="1">
        <f t="array" ref="C99:D99">_xlfn.XLOOKUP(E99,Sheet1!A:A,Sheet1!E:F)</f>
        <v>R02</v>
      </c>
      <c r="D99" s="103" t="str">
        <v>D06</v>
      </c>
      <c r="E99" s="99">
        <v>211045</v>
      </c>
      <c r="F99" s="99" t="s">
        <v>124</v>
      </c>
      <c r="G99" s="201" t="s">
        <v>18</v>
      </c>
      <c r="H99" s="278"/>
      <c r="I99" s="250"/>
      <c r="J99" s="250">
        <v>77.922077922077918</v>
      </c>
      <c r="K99" s="218">
        <v>81.818181818181827</v>
      </c>
      <c r="L99" s="227"/>
      <c r="M99" s="233">
        <v>79.220779220779221</v>
      </c>
      <c r="N99" s="231">
        <v>74.025974025974023</v>
      </c>
      <c r="O99" s="105"/>
      <c r="P99" s="233">
        <v>74.025974025974023</v>
      </c>
      <c r="Q99" s="253">
        <v>72.727272727272734</v>
      </c>
      <c r="R99" s="253"/>
      <c r="S99" s="272"/>
      <c r="T99" s="193">
        <f t="shared" si="4"/>
        <v>76.623376623376643</v>
      </c>
      <c r="U99" s="154">
        <f t="shared" si="5"/>
        <v>76.623376623376643</v>
      </c>
      <c r="V99" s="124">
        <f>AVERAGE(H84:S99)</f>
        <v>82.041191132100238</v>
      </c>
      <c r="W99" s="125">
        <f>ROUND(V99,0)</f>
        <v>82</v>
      </c>
      <c r="X99" s="44">
        <f>IF(W99&gt;=82.5,$L$4,IF(AND(W99&gt;=0,W99&lt;=82.49),0,$L$3))</f>
        <v>0</v>
      </c>
      <c r="Y99" s="46"/>
    </row>
    <row r="100" spans="1:25">
      <c r="A100" s="240" t="s">
        <v>71</v>
      </c>
      <c r="B100" s="94" t="s">
        <v>98</v>
      </c>
      <c r="C100" s="94" t="str" cm="1">
        <f t="array" ref="C100:D100">_xlfn.XLOOKUP(E100,Sheet1!A:A,Sheet1!E:F)</f>
        <v>R02</v>
      </c>
      <c r="D100" s="94" t="str">
        <v>D09</v>
      </c>
      <c r="E100" s="93">
        <v>211425</v>
      </c>
      <c r="F100" s="93" t="s">
        <v>107</v>
      </c>
      <c r="G100" s="199" t="s">
        <v>18</v>
      </c>
      <c r="H100" s="279"/>
      <c r="I100" s="255"/>
      <c r="J100" s="255">
        <v>83.116883116883116</v>
      </c>
      <c r="K100" s="213">
        <v>84.415584415584405</v>
      </c>
      <c r="L100" s="223"/>
      <c r="M100" s="234">
        <v>87.012987012987011</v>
      </c>
      <c r="N100" s="228">
        <v>83.116883116883116</v>
      </c>
      <c r="O100" s="164"/>
      <c r="P100" s="234">
        <v>85.714285714285708</v>
      </c>
      <c r="Q100" s="239">
        <v>79.220779220779221</v>
      </c>
      <c r="R100" s="239"/>
      <c r="S100" s="270"/>
      <c r="T100" s="9">
        <f t="shared" si="4"/>
        <v>83.766233766233768</v>
      </c>
      <c r="U100" s="152">
        <f t="shared" si="5"/>
        <v>83.766233766233768</v>
      </c>
      <c r="V100" s="120"/>
      <c r="W100" s="121"/>
      <c r="X100" s="138"/>
    </row>
    <row r="101" spans="1:25">
      <c r="A101" s="242" t="s">
        <v>71</v>
      </c>
      <c r="B101" s="94" t="s">
        <v>98</v>
      </c>
      <c r="C101" s="94" t="str" cm="1">
        <f t="array" ref="C101:D101">_xlfn.XLOOKUP(E101,Sheet1!A:A,Sheet1!E:F)</f>
        <v>R02</v>
      </c>
      <c r="D101" s="94" t="str">
        <v>D09</v>
      </c>
      <c r="E101" s="95">
        <v>215756</v>
      </c>
      <c r="F101" s="95" t="s">
        <v>289</v>
      </c>
      <c r="G101" s="199" t="s">
        <v>18</v>
      </c>
      <c r="H101" s="277"/>
      <c r="I101" s="209"/>
      <c r="J101" s="209">
        <v>76.623376623376629</v>
      </c>
      <c r="K101" s="214">
        <v>89.610389610389603</v>
      </c>
      <c r="L101" s="223"/>
      <c r="M101" s="211">
        <v>88.311688311688314</v>
      </c>
      <c r="N101" s="230">
        <v>92.20779220779221</v>
      </c>
      <c r="O101" s="164"/>
      <c r="P101" s="211">
        <v>79.220779220779221</v>
      </c>
      <c r="Q101" s="210">
        <v>85.714285714285708</v>
      </c>
      <c r="R101" s="210"/>
      <c r="S101" s="271"/>
      <c r="T101" s="275">
        <f t="shared" si="4"/>
        <v>85.281385281385283</v>
      </c>
      <c r="U101" s="153">
        <f t="shared" si="5"/>
        <v>85.281385281385283</v>
      </c>
      <c r="V101" s="120"/>
      <c r="W101" s="121"/>
      <c r="X101" s="135"/>
    </row>
    <row r="102" spans="1:25">
      <c r="A102" s="242" t="s">
        <v>71</v>
      </c>
      <c r="B102" s="94" t="s">
        <v>98</v>
      </c>
      <c r="C102" s="94" t="str" cm="1">
        <f t="array" ref="C102:D102">_xlfn.XLOOKUP(E102,Sheet1!A:A,Sheet1!E:F)</f>
        <v>R02</v>
      </c>
      <c r="D102" s="94" t="str">
        <v>D07</v>
      </c>
      <c r="E102" s="95">
        <v>213330</v>
      </c>
      <c r="F102" s="95" t="s">
        <v>100</v>
      </c>
      <c r="G102" s="199" t="s">
        <v>18</v>
      </c>
      <c r="H102" s="277"/>
      <c r="I102" s="209"/>
      <c r="J102" s="209">
        <v>85.714285714285708</v>
      </c>
      <c r="K102" s="214">
        <v>64.935064935064929</v>
      </c>
      <c r="L102" s="223"/>
      <c r="M102" s="211">
        <v>80.519480519480524</v>
      </c>
      <c r="N102" s="230">
        <v>79.220779220779221</v>
      </c>
      <c r="O102" s="164"/>
      <c r="P102" s="211">
        <v>79.220779220779221</v>
      </c>
      <c r="Q102" s="210">
        <v>75.324675324675326</v>
      </c>
      <c r="R102" s="210"/>
      <c r="S102" s="271"/>
      <c r="T102" s="275">
        <f t="shared" si="4"/>
        <v>77.489177489177493</v>
      </c>
      <c r="U102" s="153">
        <f t="shared" si="5"/>
        <v>77.489177489177493</v>
      </c>
      <c r="V102" s="120"/>
      <c r="W102" s="121"/>
      <c r="X102" s="135"/>
    </row>
    <row r="103" spans="1:25">
      <c r="A103" s="242" t="s">
        <v>71</v>
      </c>
      <c r="B103" s="94" t="s">
        <v>98</v>
      </c>
      <c r="C103" s="94" t="str" cm="1">
        <f t="array" ref="C103:D103">_xlfn.XLOOKUP(E103,Sheet1!A:A,Sheet1!E:F)</f>
        <v>R02</v>
      </c>
      <c r="D103" s="94" t="str">
        <v>D09</v>
      </c>
      <c r="E103" s="95">
        <v>214718</v>
      </c>
      <c r="F103" s="95" t="s">
        <v>103</v>
      </c>
      <c r="G103" s="199" t="s">
        <v>18</v>
      </c>
      <c r="H103" s="277"/>
      <c r="I103" s="209"/>
      <c r="J103" s="209">
        <v>79.220779220779221</v>
      </c>
      <c r="K103" s="214">
        <v>90.909090909090907</v>
      </c>
      <c r="L103" s="223"/>
      <c r="M103" s="211">
        <v>83.116883116883116</v>
      </c>
      <c r="N103" s="230">
        <v>89.610389610389603</v>
      </c>
      <c r="O103" s="164"/>
      <c r="P103" s="211">
        <v>80.519480519480524</v>
      </c>
      <c r="Q103" s="210">
        <v>96.103896103896105</v>
      </c>
      <c r="R103" s="210"/>
      <c r="S103" s="271"/>
      <c r="T103" s="275">
        <f t="shared" si="4"/>
        <v>86.580086580086586</v>
      </c>
      <c r="U103" s="153">
        <f t="shared" si="5"/>
        <v>86.580086580086586</v>
      </c>
      <c r="V103" s="120"/>
      <c r="W103" s="121"/>
      <c r="X103" s="135"/>
    </row>
    <row r="104" spans="1:25">
      <c r="A104" s="242" t="s">
        <v>71</v>
      </c>
      <c r="B104" s="94" t="s">
        <v>98</v>
      </c>
      <c r="C104" s="94" t="str" cm="1">
        <f t="array" ref="C104:D104">_xlfn.XLOOKUP(E104,Sheet1!A:A,Sheet1!E:F)</f>
        <v>R02</v>
      </c>
      <c r="D104" s="94" t="str">
        <v>D09</v>
      </c>
      <c r="E104" s="95">
        <v>214056</v>
      </c>
      <c r="F104" s="95" t="s">
        <v>119</v>
      </c>
      <c r="G104" s="199" t="s">
        <v>18</v>
      </c>
      <c r="H104" s="277"/>
      <c r="I104" s="209"/>
      <c r="J104" s="209">
        <v>76.623376623376629</v>
      </c>
      <c r="K104" s="214">
        <v>88.311688311688314</v>
      </c>
      <c r="L104" s="223"/>
      <c r="M104" s="211">
        <v>94.805194805194802</v>
      </c>
      <c r="N104" s="230">
        <v>70.129870129870127</v>
      </c>
      <c r="O104" s="164"/>
      <c r="P104" s="211">
        <v>90.909090909090907</v>
      </c>
      <c r="Q104" s="210">
        <v>83.116883116883116</v>
      </c>
      <c r="R104" s="210"/>
      <c r="S104" s="271"/>
      <c r="T104" s="275">
        <f t="shared" si="4"/>
        <v>83.98268398268398</v>
      </c>
      <c r="U104" s="153">
        <f t="shared" si="5"/>
        <v>83.98268398268398</v>
      </c>
      <c r="V104" s="120"/>
      <c r="W104" s="121"/>
      <c r="X104" s="135"/>
    </row>
    <row r="105" spans="1:25">
      <c r="A105" s="242" t="s">
        <v>71</v>
      </c>
      <c r="B105" s="94" t="s">
        <v>98</v>
      </c>
      <c r="C105" s="94" t="str" cm="1">
        <f t="array" ref="C105:D105">_xlfn.XLOOKUP(E105,Sheet1!A:A,Sheet1!E:F)</f>
        <v>R02</v>
      </c>
      <c r="D105" s="94" t="str">
        <v>D07</v>
      </c>
      <c r="E105" s="95">
        <v>214734</v>
      </c>
      <c r="F105" s="95" t="s">
        <v>299</v>
      </c>
      <c r="G105" s="199" t="s">
        <v>18</v>
      </c>
      <c r="H105" s="277"/>
      <c r="I105" s="209"/>
      <c r="J105" s="209">
        <v>85.714285714285708</v>
      </c>
      <c r="K105" s="212">
        <v>77.922077922077932</v>
      </c>
      <c r="L105" s="223"/>
      <c r="M105" s="211">
        <v>77.922077922077932</v>
      </c>
      <c r="N105" s="229">
        <v>88.311688311688314</v>
      </c>
      <c r="O105" s="164"/>
      <c r="P105" s="211">
        <v>79.220779220779221</v>
      </c>
      <c r="Q105" s="210">
        <v>79.220779220779221</v>
      </c>
      <c r="R105" s="210"/>
      <c r="S105" s="271"/>
      <c r="T105" s="275">
        <f t="shared" si="4"/>
        <v>81.385281385281374</v>
      </c>
      <c r="U105" s="153">
        <f t="shared" si="5"/>
        <v>81.385281385281374</v>
      </c>
      <c r="V105" s="120"/>
      <c r="W105" s="121"/>
      <c r="X105" s="135"/>
    </row>
    <row r="106" spans="1:25">
      <c r="A106" s="242" t="s">
        <v>71</v>
      </c>
      <c r="B106" s="94" t="s">
        <v>98</v>
      </c>
      <c r="C106" s="94" t="str" cm="1">
        <f t="array" ref="C106:D106">_xlfn.XLOOKUP(E106,Sheet1!A:A,Sheet1!E:F)</f>
        <v>R02</v>
      </c>
      <c r="D106" s="94" t="str">
        <v>D07</v>
      </c>
      <c r="E106" s="95">
        <v>212514</v>
      </c>
      <c r="F106" s="95" t="s">
        <v>317</v>
      </c>
      <c r="G106" s="199" t="s">
        <v>18</v>
      </c>
      <c r="H106" s="277">
        <v>74.025974025974037</v>
      </c>
      <c r="I106" s="209"/>
      <c r="J106" s="209">
        <v>80.51948051948051</v>
      </c>
      <c r="K106" s="213"/>
      <c r="L106" s="223">
        <v>77.922077922077932</v>
      </c>
      <c r="M106" s="211">
        <v>72.727272727272734</v>
      </c>
      <c r="N106" s="228"/>
      <c r="O106" s="164">
        <v>90.909090909090907</v>
      </c>
      <c r="P106" s="211">
        <v>81.818181818181827</v>
      </c>
      <c r="Q106" s="210"/>
      <c r="R106" s="210">
        <v>76.623376623376629</v>
      </c>
      <c r="S106" s="271">
        <v>74.025974025974023</v>
      </c>
      <c r="T106" s="275">
        <f t="shared" si="4"/>
        <v>78.571428571428569</v>
      </c>
      <c r="U106" s="153">
        <f t="shared" si="5"/>
        <v>78.571428571428569</v>
      </c>
      <c r="V106" s="120"/>
      <c r="W106" s="121"/>
      <c r="X106" s="135"/>
    </row>
    <row r="107" spans="1:25">
      <c r="A107" s="242" t="s">
        <v>71</v>
      </c>
      <c r="B107" s="94" t="s">
        <v>98</v>
      </c>
      <c r="C107" s="94" t="str" cm="1">
        <f t="array" ref="C107:D107">_xlfn.XLOOKUP(E107,Sheet1!A:A,Sheet1!E:F)</f>
        <v>R02</v>
      </c>
      <c r="D107" s="94" t="str">
        <v>D07</v>
      </c>
      <c r="E107" s="95">
        <v>210807</v>
      </c>
      <c r="F107" s="95" t="s">
        <v>99</v>
      </c>
      <c r="G107" s="199" t="s">
        <v>18</v>
      </c>
      <c r="H107" s="277"/>
      <c r="I107" s="209"/>
      <c r="J107" s="209">
        <v>88.3116883116883</v>
      </c>
      <c r="K107" s="212">
        <v>79.220779220779221</v>
      </c>
      <c r="L107" s="223"/>
      <c r="M107" s="211">
        <v>68.831168831168839</v>
      </c>
      <c r="N107" s="229">
        <v>85.714285714285708</v>
      </c>
      <c r="O107" s="164"/>
      <c r="P107" s="211">
        <v>87.012987012987011</v>
      </c>
      <c r="Q107" s="210">
        <v>74.025974025974023</v>
      </c>
      <c r="R107" s="210"/>
      <c r="S107" s="271"/>
      <c r="T107" s="275">
        <f t="shared" si="4"/>
        <v>80.519480519480524</v>
      </c>
      <c r="U107" s="153">
        <f t="shared" si="5"/>
        <v>80.519480519480524</v>
      </c>
      <c r="V107" s="120"/>
      <c r="W107" s="121"/>
      <c r="X107" s="135"/>
    </row>
    <row r="108" spans="1:25">
      <c r="A108" s="242" t="s">
        <v>71</v>
      </c>
      <c r="B108" s="94" t="s">
        <v>98</v>
      </c>
      <c r="C108" s="94" t="str" cm="1">
        <f t="array" ref="C108:D108">_xlfn.XLOOKUP(E108,Sheet1!A:A,Sheet1!E:F)</f>
        <v>R02</v>
      </c>
      <c r="D108" s="94" t="str">
        <v>D09</v>
      </c>
      <c r="E108" s="95">
        <v>215491</v>
      </c>
      <c r="F108" s="95" t="s">
        <v>115</v>
      </c>
      <c r="G108" s="199" t="s">
        <v>18</v>
      </c>
      <c r="H108" s="277"/>
      <c r="I108" s="209"/>
      <c r="J108" s="209">
        <v>81.818181818181827</v>
      </c>
      <c r="K108" s="212">
        <v>80.519480519480524</v>
      </c>
      <c r="L108" s="223"/>
      <c r="M108" s="211">
        <v>94.805194805194802</v>
      </c>
      <c r="N108" s="229">
        <v>72.727272727272734</v>
      </c>
      <c r="O108" s="164"/>
      <c r="P108" s="211">
        <v>84.415584415584405</v>
      </c>
      <c r="Q108" s="210">
        <v>74.025974025974023</v>
      </c>
      <c r="R108" s="210"/>
      <c r="S108" s="271"/>
      <c r="T108" s="275">
        <f t="shared" si="4"/>
        <v>81.385281385281402</v>
      </c>
      <c r="U108" s="153">
        <f t="shared" si="5"/>
        <v>81.385281385281402</v>
      </c>
      <c r="V108" s="120"/>
      <c r="W108" s="121"/>
      <c r="X108" s="135"/>
    </row>
    <row r="109" spans="1:25">
      <c r="A109" s="242" t="s">
        <v>71</v>
      </c>
      <c r="B109" s="94" t="s">
        <v>98</v>
      </c>
      <c r="C109" s="94" t="str" cm="1">
        <f t="array" ref="C109:D109">_xlfn.XLOOKUP(E109,Sheet1!A:A,Sheet1!E:F)</f>
        <v>R02</v>
      </c>
      <c r="D109" s="94" t="str">
        <v>D09</v>
      </c>
      <c r="E109" s="95">
        <v>213645</v>
      </c>
      <c r="F109" s="95" t="s">
        <v>102</v>
      </c>
      <c r="G109" s="199" t="s">
        <v>18</v>
      </c>
      <c r="H109" s="277"/>
      <c r="I109" s="209"/>
      <c r="J109" s="209">
        <v>84.415584415584419</v>
      </c>
      <c r="K109" s="212">
        <v>74.025974025974023</v>
      </c>
      <c r="L109" s="223"/>
      <c r="M109" s="211">
        <v>83.116883116883116</v>
      </c>
      <c r="N109" s="229">
        <v>70.129870129870127</v>
      </c>
      <c r="O109" s="164"/>
      <c r="P109" s="211">
        <v>76.623376623376629</v>
      </c>
      <c r="Q109" s="210">
        <v>64.935064935064929</v>
      </c>
      <c r="R109" s="210"/>
      <c r="S109" s="271"/>
      <c r="T109" s="275">
        <f t="shared" si="4"/>
        <v>75.541125541125538</v>
      </c>
      <c r="U109" s="153">
        <f t="shared" si="5"/>
        <v>75.541125541125538</v>
      </c>
      <c r="V109" s="120"/>
      <c r="W109" s="121"/>
      <c r="X109" s="135"/>
    </row>
    <row r="110" spans="1:25">
      <c r="A110" s="244" t="s">
        <v>71</v>
      </c>
      <c r="B110" s="97" t="s">
        <v>98</v>
      </c>
      <c r="C110" s="97" t="str" cm="1">
        <f t="array" ref="C110:D110">_xlfn.XLOOKUP(E110,Sheet1!A:A,Sheet1!E:F)</f>
        <v>R02</v>
      </c>
      <c r="D110" s="97" t="str">
        <v>D07</v>
      </c>
      <c r="E110" s="98">
        <v>215277</v>
      </c>
      <c r="F110" s="98" t="s">
        <v>106</v>
      </c>
      <c r="G110" s="207" t="s">
        <v>18</v>
      </c>
      <c r="H110" s="277"/>
      <c r="I110" s="209"/>
      <c r="J110" s="209">
        <v>83.116883116883116</v>
      </c>
      <c r="K110" s="212">
        <v>76.623376623376629</v>
      </c>
      <c r="L110" s="223"/>
      <c r="M110" s="211">
        <v>74.025974025974023</v>
      </c>
      <c r="N110" s="229">
        <v>79.220779220779221</v>
      </c>
      <c r="O110" s="164"/>
      <c r="P110" s="211">
        <v>81.818181818181827</v>
      </c>
      <c r="Q110" s="210">
        <v>80.519480519480524</v>
      </c>
      <c r="R110" s="210"/>
      <c r="S110" s="271"/>
      <c r="T110" s="275">
        <f t="shared" si="4"/>
        <v>79.220779220779221</v>
      </c>
      <c r="U110" s="153">
        <f t="shared" si="5"/>
        <v>79.220779220779221</v>
      </c>
      <c r="V110" s="120"/>
      <c r="W110" s="121"/>
      <c r="X110" s="135"/>
    </row>
    <row r="111" spans="1:25">
      <c r="A111" s="242" t="s">
        <v>71</v>
      </c>
      <c r="B111" s="162" t="s">
        <v>98</v>
      </c>
      <c r="C111" s="162" t="str" cm="1">
        <f t="array" ref="C111:D111">_xlfn.XLOOKUP(E111,Sheet1!A:A,Sheet1!E:F)</f>
        <v>R02</v>
      </c>
      <c r="D111" s="162" t="str">
        <v>D07</v>
      </c>
      <c r="E111" s="95">
        <v>214726</v>
      </c>
      <c r="F111" s="95" t="s">
        <v>104</v>
      </c>
      <c r="G111" s="200" t="s">
        <v>18</v>
      </c>
      <c r="H111" s="277"/>
      <c r="I111" s="209"/>
      <c r="J111" s="209">
        <v>81.818181818181827</v>
      </c>
      <c r="K111" s="213">
        <v>84.415584415584405</v>
      </c>
      <c r="L111" s="223"/>
      <c r="M111" s="211">
        <v>72.727272727272734</v>
      </c>
      <c r="N111" s="228">
        <v>92.20779220779221</v>
      </c>
      <c r="O111" s="164"/>
      <c r="P111" s="211">
        <v>101.29870129870129</v>
      </c>
      <c r="Q111" s="210">
        <v>90.909090909090907</v>
      </c>
      <c r="R111" s="210"/>
      <c r="S111" s="271"/>
      <c r="T111" s="275">
        <f t="shared" si="4"/>
        <v>87.229437229437224</v>
      </c>
      <c r="U111" s="153">
        <f t="shared" si="5"/>
        <v>87.229437229437224</v>
      </c>
      <c r="V111" s="120"/>
      <c r="W111" s="121"/>
      <c r="X111" s="135"/>
      <c r="Y111" s="46"/>
    </row>
    <row r="112" spans="1:25">
      <c r="A112" s="240" t="s">
        <v>71</v>
      </c>
      <c r="B112" s="94" t="s">
        <v>98</v>
      </c>
      <c r="C112" s="94" t="str" cm="1">
        <f t="array" ref="C112:D112">_xlfn.XLOOKUP(E112,Sheet1!A:A,Sheet1!E:F)</f>
        <v>R02</v>
      </c>
      <c r="D112" s="94" t="str">
        <v>D07</v>
      </c>
      <c r="E112" s="93">
        <v>214908</v>
      </c>
      <c r="F112" s="93" t="s">
        <v>105</v>
      </c>
      <c r="G112" s="199" t="s">
        <v>18</v>
      </c>
      <c r="H112" s="277"/>
      <c r="I112" s="209"/>
      <c r="J112" s="209">
        <v>89.610389610389618</v>
      </c>
      <c r="K112" s="214">
        <v>80.519480519480524</v>
      </c>
      <c r="L112" s="223"/>
      <c r="M112" s="211">
        <v>72.727272727272734</v>
      </c>
      <c r="N112" s="230">
        <v>89.610389610389603</v>
      </c>
      <c r="O112" s="164"/>
      <c r="P112" s="211">
        <v>77.922077922077932</v>
      </c>
      <c r="Q112" s="210">
        <v>77.922077922077932</v>
      </c>
      <c r="R112" s="210"/>
      <c r="S112" s="271"/>
      <c r="T112" s="275">
        <f t="shared" si="4"/>
        <v>81.385281385281402</v>
      </c>
      <c r="U112" s="153">
        <f t="shared" si="5"/>
        <v>81.385281385281402</v>
      </c>
      <c r="V112" s="126"/>
      <c r="W112" s="121"/>
      <c r="X112" s="138"/>
    </row>
    <row r="113" spans="1:25" ht="16.5" thickBot="1">
      <c r="A113" s="246" t="s">
        <v>71</v>
      </c>
      <c r="B113" s="103" t="s">
        <v>98</v>
      </c>
      <c r="C113" s="103" t="str" cm="1">
        <f t="array" ref="C113:D113">_xlfn.XLOOKUP(E113,Sheet1!A:A,Sheet1!E:F)</f>
        <v>R02</v>
      </c>
      <c r="D113" s="103" t="str">
        <v>D07</v>
      </c>
      <c r="E113" s="99">
        <v>213371</v>
      </c>
      <c r="F113" s="99" t="s">
        <v>101</v>
      </c>
      <c r="G113" s="201" t="s">
        <v>18</v>
      </c>
      <c r="H113" s="278"/>
      <c r="I113" s="250"/>
      <c r="J113" s="250">
        <v>84.415584415584419</v>
      </c>
      <c r="K113" s="218">
        <v>79.220779220779221</v>
      </c>
      <c r="L113" s="227"/>
      <c r="M113" s="215">
        <v>80.519480519480524</v>
      </c>
      <c r="N113" s="231">
        <v>80.519480519480524</v>
      </c>
      <c r="O113" s="105"/>
      <c r="P113" s="215">
        <v>81.818181818181827</v>
      </c>
      <c r="Q113" s="253">
        <v>79.220779220779221</v>
      </c>
      <c r="R113" s="253"/>
      <c r="S113" s="272"/>
      <c r="T113" s="193">
        <f t="shared" si="4"/>
        <v>80.952380952380949</v>
      </c>
      <c r="U113" s="154">
        <f t="shared" si="5"/>
        <v>80.952380952380949</v>
      </c>
      <c r="V113" s="124">
        <f>AVERAGE(H100:S113)</f>
        <v>81.591664149803734</v>
      </c>
      <c r="W113" s="125">
        <f>ROUND(V113,0)</f>
        <v>82</v>
      </c>
      <c r="X113" s="44">
        <f>IF(W113&gt;=82.5,$L$4,IF(AND(W113&gt;=0,W113&lt;=82.49),0,$L$3))</f>
        <v>0</v>
      </c>
    </row>
    <row r="114" spans="1:25">
      <c r="A114" s="240" t="s">
        <v>71</v>
      </c>
      <c r="B114" s="94" t="s">
        <v>108</v>
      </c>
      <c r="C114" s="94" t="str" cm="1">
        <f t="array" ref="C114:D114">_xlfn.XLOOKUP(E114,Sheet1!A:A,Sheet1!E:F)</f>
        <v>R02</v>
      </c>
      <c r="D114" s="94" t="str">
        <v>D08</v>
      </c>
      <c r="E114" s="93">
        <v>215244</v>
      </c>
      <c r="F114" s="93" t="s">
        <v>145</v>
      </c>
      <c r="G114" s="199" t="s">
        <v>18</v>
      </c>
      <c r="H114" s="279"/>
      <c r="I114" s="255"/>
      <c r="J114" s="255">
        <v>101.29870129870129</v>
      </c>
      <c r="K114" s="217">
        <v>70.129870129870127</v>
      </c>
      <c r="L114" s="223"/>
      <c r="M114" s="216">
        <v>85.714285714285708</v>
      </c>
      <c r="N114" s="232">
        <v>79.220779220779221</v>
      </c>
      <c r="O114" s="164"/>
      <c r="P114" s="216">
        <v>85.714285714285708</v>
      </c>
      <c r="Q114" s="239">
        <v>84.415584415584405</v>
      </c>
      <c r="R114" s="239"/>
      <c r="S114" s="270"/>
      <c r="T114" s="9">
        <f t="shared" si="4"/>
        <v>84.415584415584405</v>
      </c>
      <c r="U114" s="152">
        <f t="shared" si="5"/>
        <v>84.415584415584405</v>
      </c>
      <c r="V114" s="120"/>
      <c r="W114" s="121"/>
      <c r="X114" s="135"/>
    </row>
    <row r="115" spans="1:25">
      <c r="A115" s="242" t="s">
        <v>71</v>
      </c>
      <c r="B115" s="94" t="s">
        <v>108</v>
      </c>
      <c r="C115" s="94" t="str" cm="1">
        <f t="array" ref="C115:D115">_xlfn.XLOOKUP(E115,Sheet1!A:A,Sheet1!E:F)</f>
        <v>R03</v>
      </c>
      <c r="D115" s="94" t="str">
        <v>D10</v>
      </c>
      <c r="E115" s="95">
        <v>210252</v>
      </c>
      <c r="F115" s="95" t="s">
        <v>137</v>
      </c>
      <c r="G115" s="199" t="s">
        <v>18</v>
      </c>
      <c r="H115" s="277"/>
      <c r="I115" s="209"/>
      <c r="J115" s="209">
        <v>87.012987012987011</v>
      </c>
      <c r="K115" s="212">
        <v>84.415584415584405</v>
      </c>
      <c r="L115" s="223"/>
      <c r="M115" s="211">
        <v>71.428571428571431</v>
      </c>
      <c r="N115" s="229">
        <v>80.519480519480524</v>
      </c>
      <c r="O115" s="164"/>
      <c r="P115" s="211">
        <v>63.636363636363633</v>
      </c>
      <c r="Q115" s="210">
        <v>77.922077922077932</v>
      </c>
      <c r="R115" s="210"/>
      <c r="S115" s="271"/>
      <c r="T115" s="275">
        <f t="shared" si="4"/>
        <v>77.489177489177493</v>
      </c>
      <c r="U115" s="153">
        <f t="shared" si="5"/>
        <v>77.489177489177493</v>
      </c>
      <c r="V115" s="120"/>
      <c r="W115" s="121"/>
      <c r="X115" s="135"/>
    </row>
    <row r="116" spans="1:25">
      <c r="A116" s="242" t="s">
        <v>71</v>
      </c>
      <c r="B116" s="94" t="s">
        <v>108</v>
      </c>
      <c r="C116" s="94" t="str" cm="1">
        <f t="array" ref="C116:D116">_xlfn.XLOOKUP(E116,Sheet1!A:A,Sheet1!E:F)</f>
        <v>R02</v>
      </c>
      <c r="D116" s="94" t="str">
        <v>D08</v>
      </c>
      <c r="E116" s="95">
        <v>213512</v>
      </c>
      <c r="F116" s="95" t="s">
        <v>116</v>
      </c>
      <c r="G116" s="199" t="s">
        <v>18</v>
      </c>
      <c r="H116" s="277"/>
      <c r="I116" s="209"/>
      <c r="J116" s="209">
        <v>71.428571428571431</v>
      </c>
      <c r="K116" s="212">
        <v>83.116883116883116</v>
      </c>
      <c r="L116" s="223"/>
      <c r="M116" s="211">
        <v>79.220779220779221</v>
      </c>
      <c r="N116" s="229">
        <v>83.116883116883116</v>
      </c>
      <c r="O116" s="164"/>
      <c r="P116" s="211">
        <v>88.311688311688314</v>
      </c>
      <c r="Q116" s="210">
        <v>83.116883116883116</v>
      </c>
      <c r="R116" s="210"/>
      <c r="S116" s="271"/>
      <c r="T116" s="275">
        <f t="shared" si="4"/>
        <v>81.385281385281388</v>
      </c>
      <c r="U116" s="153">
        <f t="shared" si="5"/>
        <v>81.385281385281388</v>
      </c>
      <c r="V116" s="315"/>
      <c r="W116" s="121"/>
      <c r="X116" s="135"/>
    </row>
    <row r="117" spans="1:25">
      <c r="A117" s="242" t="s">
        <v>71</v>
      </c>
      <c r="B117" s="94" t="s">
        <v>108</v>
      </c>
      <c r="C117" s="94" t="str" cm="1">
        <f t="array" ref="C117:D117">_xlfn.XLOOKUP(E117,Sheet1!A:A,Sheet1!E:F)</f>
        <v>R02</v>
      </c>
      <c r="D117" s="94" t="str">
        <v>D08</v>
      </c>
      <c r="E117" s="95">
        <v>210773</v>
      </c>
      <c r="F117" s="95" t="s">
        <v>149</v>
      </c>
      <c r="G117" s="199" t="s">
        <v>18</v>
      </c>
      <c r="H117" s="277"/>
      <c r="I117" s="209"/>
      <c r="J117" s="209">
        <v>88.3116883116883</v>
      </c>
      <c r="K117" s="213">
        <v>79.220779220779221</v>
      </c>
      <c r="L117" s="223"/>
      <c r="M117" s="211">
        <v>85.714285714285708</v>
      </c>
      <c r="N117" s="228">
        <v>76.623376623376629</v>
      </c>
      <c r="O117" s="164"/>
      <c r="P117" s="211">
        <v>76.623376623376629</v>
      </c>
      <c r="Q117" s="210">
        <v>72.727272727272734</v>
      </c>
      <c r="R117" s="210"/>
      <c r="S117" s="271"/>
      <c r="T117" s="275">
        <f t="shared" si="4"/>
        <v>79.870129870129873</v>
      </c>
      <c r="U117" s="153">
        <f t="shared" si="5"/>
        <v>79.870129870129873</v>
      </c>
      <c r="V117" s="120"/>
      <c r="W117" s="121"/>
      <c r="X117" s="135"/>
    </row>
    <row r="118" spans="1:25">
      <c r="A118" s="242" t="s">
        <v>71</v>
      </c>
      <c r="B118" s="94" t="s">
        <v>108</v>
      </c>
      <c r="C118" s="94" t="str" cm="1">
        <f t="array" ref="C118:D118">_xlfn.XLOOKUP(E118,Sheet1!A:A,Sheet1!E:F)</f>
        <v>R03</v>
      </c>
      <c r="D118" s="94" t="str">
        <v>D10</v>
      </c>
      <c r="E118" s="95">
        <v>214528</v>
      </c>
      <c r="F118" s="95" t="s">
        <v>143</v>
      </c>
      <c r="G118" s="199" t="s">
        <v>18</v>
      </c>
      <c r="H118" s="277"/>
      <c r="I118" s="209"/>
      <c r="J118" s="209">
        <v>89.610389610389618</v>
      </c>
      <c r="K118" s="214">
        <v>84.415584415584405</v>
      </c>
      <c r="L118" s="223"/>
      <c r="M118" s="211">
        <v>98.701298701298697</v>
      </c>
      <c r="N118" s="230">
        <v>81.818181818181827</v>
      </c>
      <c r="O118" s="164"/>
      <c r="P118" s="211">
        <v>81.818181818181827</v>
      </c>
      <c r="Q118" s="210">
        <v>81.818181818181827</v>
      </c>
      <c r="R118" s="210"/>
      <c r="S118" s="271"/>
      <c r="T118" s="275">
        <f t="shared" si="4"/>
        <v>86.363636363636374</v>
      </c>
      <c r="U118" s="153">
        <f t="shared" si="5"/>
        <v>86.363636363636374</v>
      </c>
      <c r="V118" s="120"/>
      <c r="W118" s="121"/>
      <c r="X118" s="135"/>
    </row>
    <row r="119" spans="1:25">
      <c r="A119" s="242" t="s">
        <v>71</v>
      </c>
      <c r="B119" s="94" t="s">
        <v>108</v>
      </c>
      <c r="C119" s="94" t="str" cm="1">
        <f t="array" ref="C119:D119">_xlfn.XLOOKUP(E119,Sheet1!A:A,Sheet1!E:F)</f>
        <v>R02</v>
      </c>
      <c r="D119" s="94" t="str">
        <v>D09</v>
      </c>
      <c r="E119" s="95">
        <v>211961</v>
      </c>
      <c r="F119" s="95" t="s">
        <v>120</v>
      </c>
      <c r="G119" s="199" t="s">
        <v>18</v>
      </c>
      <c r="H119" s="277"/>
      <c r="I119" s="209"/>
      <c r="J119" s="209">
        <v>96.103896103896091</v>
      </c>
      <c r="K119" s="212">
        <v>89.610389610389603</v>
      </c>
      <c r="L119" s="223"/>
      <c r="M119" s="211">
        <v>84.415584415584405</v>
      </c>
      <c r="N119" s="229">
        <v>84.415584415584405</v>
      </c>
      <c r="O119" s="164"/>
      <c r="P119" s="211">
        <v>81.818181818181827</v>
      </c>
      <c r="Q119" s="210">
        <v>76.623376623376629</v>
      </c>
      <c r="R119" s="210"/>
      <c r="S119" s="271"/>
      <c r="T119" s="275">
        <f t="shared" si="4"/>
        <v>85.497835497835482</v>
      </c>
      <c r="U119" s="153">
        <f t="shared" si="5"/>
        <v>85.497835497835482</v>
      </c>
      <c r="V119" s="120"/>
      <c r="W119" s="121"/>
      <c r="X119" s="135"/>
    </row>
    <row r="120" spans="1:25">
      <c r="A120" s="242" t="s">
        <v>71</v>
      </c>
      <c r="B120" s="94" t="s">
        <v>108</v>
      </c>
      <c r="C120" s="94" t="str" cm="1">
        <f t="array" ref="C120:D120">_xlfn.XLOOKUP(E120,Sheet1!A:A,Sheet1!E:F)</f>
        <v>R02</v>
      </c>
      <c r="D120" s="94" t="str">
        <v>D09</v>
      </c>
      <c r="E120" s="95">
        <v>217018</v>
      </c>
      <c r="F120" s="95" t="s">
        <v>318</v>
      </c>
      <c r="G120" s="199" t="s">
        <v>18</v>
      </c>
      <c r="H120" s="277"/>
      <c r="I120" s="209"/>
      <c r="J120" s="209">
        <v>93.506493506493499</v>
      </c>
      <c r="K120" s="212">
        <v>75.324675324675326</v>
      </c>
      <c r="L120" s="223"/>
      <c r="M120" s="211">
        <v>89.610389610389603</v>
      </c>
      <c r="N120" s="229">
        <v>83.116883116883116</v>
      </c>
      <c r="O120" s="164"/>
      <c r="P120" s="211">
        <v>83.116883116883116</v>
      </c>
      <c r="Q120" s="210">
        <v>79.220779220779221</v>
      </c>
      <c r="R120" s="210"/>
      <c r="S120" s="271"/>
      <c r="T120" s="275">
        <f t="shared" si="4"/>
        <v>83.98268398268398</v>
      </c>
      <c r="U120" s="153">
        <f t="shared" si="5"/>
        <v>83.98268398268398</v>
      </c>
      <c r="V120" s="120"/>
      <c r="W120" s="121"/>
      <c r="X120" s="135"/>
    </row>
    <row r="121" spans="1:25">
      <c r="A121" s="242" t="s">
        <v>71</v>
      </c>
      <c r="B121" s="94" t="s">
        <v>108</v>
      </c>
      <c r="C121" s="94" t="str" cm="1">
        <f t="array" ref="C121:D121">_xlfn.XLOOKUP(E121,Sheet1!A:A,Sheet1!E:F)</f>
        <v>R02</v>
      </c>
      <c r="D121" s="94" t="str">
        <v>D08</v>
      </c>
      <c r="E121" s="95">
        <v>211383</v>
      </c>
      <c r="F121" s="95" t="s">
        <v>111</v>
      </c>
      <c r="G121" s="199" t="s">
        <v>18</v>
      </c>
      <c r="H121" s="277"/>
      <c r="I121" s="209"/>
      <c r="J121" s="209">
        <v>98.701298701298711</v>
      </c>
      <c r="K121" s="213">
        <v>75.324675324675326</v>
      </c>
      <c r="L121" s="223"/>
      <c r="M121" s="211">
        <v>79.220779220779221</v>
      </c>
      <c r="N121" s="228">
        <v>76.623376623376629</v>
      </c>
      <c r="O121" s="164"/>
      <c r="P121" s="211">
        <v>77.922077922077932</v>
      </c>
      <c r="Q121" s="210">
        <v>79.220779220779221</v>
      </c>
      <c r="R121" s="210"/>
      <c r="S121" s="271"/>
      <c r="T121" s="275">
        <f t="shared" si="4"/>
        <v>81.168831168831176</v>
      </c>
      <c r="U121" s="153">
        <f t="shared" si="5"/>
        <v>81.168831168831176</v>
      </c>
      <c r="V121" s="120"/>
      <c r="W121" s="121"/>
      <c r="X121" s="135"/>
    </row>
    <row r="122" spans="1:25">
      <c r="A122" s="242" t="s">
        <v>71</v>
      </c>
      <c r="B122" s="94" t="s">
        <v>108</v>
      </c>
      <c r="C122" s="94" t="str" cm="1">
        <f t="array" ref="C122:D122">_xlfn.XLOOKUP(E122,Sheet1!A:A,Sheet1!E:F)</f>
        <v>R03</v>
      </c>
      <c r="D122" s="94" t="str">
        <v>D10</v>
      </c>
      <c r="E122" s="95">
        <v>214833</v>
      </c>
      <c r="F122" s="95" t="s">
        <v>148</v>
      </c>
      <c r="G122" s="199" t="s">
        <v>18</v>
      </c>
      <c r="H122" s="277"/>
      <c r="I122" s="209"/>
      <c r="J122" s="209">
        <v>79.220779220779221</v>
      </c>
      <c r="K122" s="212">
        <v>79.220779220779221</v>
      </c>
      <c r="L122" s="223"/>
      <c r="M122" s="211">
        <v>84.415584415584405</v>
      </c>
      <c r="N122" s="229">
        <v>62.337662337662337</v>
      </c>
      <c r="O122" s="164"/>
      <c r="P122" s="211">
        <v>77.922077922077932</v>
      </c>
      <c r="Q122" s="210">
        <v>80.519480519480524</v>
      </c>
      <c r="R122" s="210"/>
      <c r="S122" s="271"/>
      <c r="T122" s="275">
        <f t="shared" si="4"/>
        <v>77.272727272727266</v>
      </c>
      <c r="U122" s="153">
        <f t="shared" si="5"/>
        <v>77.272727272727266</v>
      </c>
      <c r="V122" s="120"/>
      <c r="W122" s="121"/>
      <c r="X122" s="135"/>
    </row>
    <row r="123" spans="1:25">
      <c r="A123" s="242" t="s">
        <v>71</v>
      </c>
      <c r="B123" s="94" t="s">
        <v>108</v>
      </c>
      <c r="C123" s="94" t="str" cm="1">
        <f t="array" ref="C123:D123">_xlfn.XLOOKUP(E123,Sheet1!A:A,Sheet1!E:F)</f>
        <v>R02</v>
      </c>
      <c r="D123" s="94" t="str">
        <v>D08</v>
      </c>
      <c r="E123" s="95">
        <v>214049</v>
      </c>
      <c r="F123" s="95" t="s">
        <v>117</v>
      </c>
      <c r="G123" s="199" t="s">
        <v>18</v>
      </c>
      <c r="H123" s="277"/>
      <c r="I123" s="209"/>
      <c r="J123" s="209">
        <v>97.402597402597408</v>
      </c>
      <c r="K123" s="213">
        <v>68.831168831168839</v>
      </c>
      <c r="L123" s="223"/>
      <c r="M123" s="211">
        <v>81.818181818181827</v>
      </c>
      <c r="N123" s="228">
        <v>79.220779220779221</v>
      </c>
      <c r="O123" s="164"/>
      <c r="P123" s="211">
        <v>81.818181818181827</v>
      </c>
      <c r="Q123" s="210">
        <v>81.818181818181827</v>
      </c>
      <c r="R123" s="210"/>
      <c r="S123" s="271"/>
      <c r="T123" s="275">
        <f t="shared" si="4"/>
        <v>81.818181818181813</v>
      </c>
      <c r="U123" s="153">
        <f t="shared" si="5"/>
        <v>81.818181818181813</v>
      </c>
      <c r="V123" s="120"/>
      <c r="W123" s="121"/>
      <c r="X123" s="135"/>
    </row>
    <row r="124" spans="1:25">
      <c r="A124" s="242" t="s">
        <v>71</v>
      </c>
      <c r="B124" s="162" t="s">
        <v>108</v>
      </c>
      <c r="C124" s="162" t="str" cm="1">
        <f t="array" ref="C124:D124">_xlfn.XLOOKUP(E124,Sheet1!A:A,Sheet1!E:F)</f>
        <v>R02</v>
      </c>
      <c r="D124" s="162" t="str">
        <v>D08</v>
      </c>
      <c r="E124" s="95">
        <v>210500</v>
      </c>
      <c r="F124" s="95" t="s">
        <v>109</v>
      </c>
      <c r="G124" s="200" t="s">
        <v>18</v>
      </c>
      <c r="H124" s="277"/>
      <c r="I124" s="209"/>
      <c r="J124" s="209">
        <v>76.623376623376629</v>
      </c>
      <c r="K124" s="214">
        <v>79.220779220779221</v>
      </c>
      <c r="L124" s="223"/>
      <c r="M124" s="211">
        <v>96.103896103896105</v>
      </c>
      <c r="N124" s="230">
        <v>77.922077922077932</v>
      </c>
      <c r="O124" s="164"/>
      <c r="P124" s="211">
        <v>77.922077922077932</v>
      </c>
      <c r="Q124" s="210">
        <v>100</v>
      </c>
      <c r="R124" s="210"/>
      <c r="S124" s="271"/>
      <c r="T124" s="275">
        <f t="shared" si="4"/>
        <v>84.632034632034632</v>
      </c>
      <c r="U124" s="153">
        <f t="shared" si="5"/>
        <v>84.632034632034632</v>
      </c>
      <c r="V124" s="120"/>
      <c r="W124" s="121"/>
      <c r="X124" s="135"/>
      <c r="Y124" s="46"/>
    </row>
    <row r="125" spans="1:25">
      <c r="A125" s="240" t="s">
        <v>71</v>
      </c>
      <c r="B125" s="94" t="s">
        <v>108</v>
      </c>
      <c r="C125" s="94" t="str" cm="1">
        <f t="array" ref="C125:D125">_xlfn.XLOOKUP(E125,Sheet1!A:A,Sheet1!E:F)</f>
        <v>R02</v>
      </c>
      <c r="D125" s="94" t="str">
        <v>D08</v>
      </c>
      <c r="E125" s="93">
        <v>210708</v>
      </c>
      <c r="F125" s="93" t="s">
        <v>110</v>
      </c>
      <c r="G125" s="199" t="s">
        <v>18</v>
      </c>
      <c r="H125" s="277"/>
      <c r="I125" s="209"/>
      <c r="J125" s="209">
        <v>88.3116883116883</v>
      </c>
      <c r="K125" s="214">
        <v>87.012987012987011</v>
      </c>
      <c r="L125" s="223"/>
      <c r="M125" s="211">
        <v>79.220779220779221</v>
      </c>
      <c r="N125" s="230">
        <v>79.220779220779221</v>
      </c>
      <c r="O125" s="164"/>
      <c r="P125" s="211">
        <v>75.324675324675326</v>
      </c>
      <c r="Q125" s="210">
        <v>88.311688311688314</v>
      </c>
      <c r="R125" s="210"/>
      <c r="S125" s="271"/>
      <c r="T125" s="275">
        <f t="shared" si="4"/>
        <v>82.900432900432889</v>
      </c>
      <c r="U125" s="153">
        <f t="shared" si="5"/>
        <v>82.900432900432889</v>
      </c>
      <c r="V125" s="126"/>
      <c r="W125" s="127"/>
      <c r="X125" s="138"/>
    </row>
    <row r="126" spans="1:25">
      <c r="A126" s="242" t="s">
        <v>71</v>
      </c>
      <c r="B126" s="94" t="s">
        <v>108</v>
      </c>
      <c r="C126" s="94" t="str" cm="1">
        <f t="array" ref="C126:D126">_xlfn.XLOOKUP(E126,Sheet1!A:A,Sheet1!E:F)</f>
        <v>R02</v>
      </c>
      <c r="D126" s="94" t="str">
        <v>D08</v>
      </c>
      <c r="E126" s="95">
        <v>214940</v>
      </c>
      <c r="F126" s="95" t="s">
        <v>147</v>
      </c>
      <c r="G126" s="199" t="s">
        <v>18</v>
      </c>
      <c r="H126" s="277"/>
      <c r="I126" s="209"/>
      <c r="J126" s="209">
        <v>92.20779220779221</v>
      </c>
      <c r="K126" s="212">
        <v>83.116883116883116</v>
      </c>
      <c r="L126" s="223"/>
      <c r="M126" s="211">
        <v>76.623376623376629</v>
      </c>
      <c r="N126" s="229">
        <v>81.818181818181827</v>
      </c>
      <c r="O126" s="164"/>
      <c r="P126" s="211">
        <v>89.610389610389603</v>
      </c>
      <c r="Q126" s="210">
        <v>80.519480519480524</v>
      </c>
      <c r="R126" s="210"/>
      <c r="S126" s="271"/>
      <c r="T126" s="275">
        <f t="shared" si="4"/>
        <v>83.98268398268398</v>
      </c>
      <c r="U126" s="153">
        <f t="shared" si="5"/>
        <v>83.98268398268398</v>
      </c>
      <c r="V126" s="126"/>
      <c r="W126" s="127"/>
      <c r="X126" s="142"/>
    </row>
    <row r="127" spans="1:25">
      <c r="A127" s="242" t="s">
        <v>71</v>
      </c>
      <c r="B127" s="162" t="s">
        <v>108</v>
      </c>
      <c r="C127" s="162" t="str" cm="1">
        <f t="array" ref="C127:D127">_xlfn.XLOOKUP(E127,Sheet1!A:A,Sheet1!E:F)</f>
        <v>R02</v>
      </c>
      <c r="D127" s="162" t="str">
        <v>D08</v>
      </c>
      <c r="E127" s="95">
        <v>213660</v>
      </c>
      <c r="F127" s="95" t="s">
        <v>118</v>
      </c>
      <c r="G127" s="200" t="s">
        <v>18</v>
      </c>
      <c r="H127" s="277"/>
      <c r="I127" s="209"/>
      <c r="J127" s="209">
        <v>84.415584415584419</v>
      </c>
      <c r="K127" s="214">
        <v>79.220779220779221</v>
      </c>
      <c r="L127" s="259"/>
      <c r="M127" s="211">
        <v>80.519480519480524</v>
      </c>
      <c r="N127" s="230">
        <v>74.025974025974023</v>
      </c>
      <c r="O127" s="163"/>
      <c r="P127" s="211">
        <v>79.220779220779221</v>
      </c>
      <c r="Q127" s="210">
        <v>67.532467532467535</v>
      </c>
      <c r="R127" s="210"/>
      <c r="S127" s="271"/>
      <c r="T127" s="275">
        <f t="shared" si="4"/>
        <v>77.489177489177479</v>
      </c>
      <c r="U127" s="153">
        <f t="shared" si="5"/>
        <v>77.489177489177479</v>
      </c>
      <c r="V127" s="120"/>
      <c r="W127" s="121"/>
      <c r="X127" s="135"/>
    </row>
    <row r="128" spans="1:25" ht="16.5" thickBot="1">
      <c r="A128" s="246" t="s">
        <v>71</v>
      </c>
      <c r="B128" s="103" t="s">
        <v>108</v>
      </c>
      <c r="C128" s="103" t="str" cm="1">
        <f t="array" ref="C128:D128">_xlfn.XLOOKUP(E128,Sheet1!A:A,Sheet1!E:F)</f>
        <v>R02</v>
      </c>
      <c r="D128" s="103" t="str">
        <v>D09</v>
      </c>
      <c r="E128" s="99">
        <v>210765</v>
      </c>
      <c r="F128" s="99" t="s">
        <v>114</v>
      </c>
      <c r="G128" s="201" t="s">
        <v>18</v>
      </c>
      <c r="H128" s="278"/>
      <c r="I128" s="250"/>
      <c r="J128" s="250">
        <v>92.20779220779221</v>
      </c>
      <c r="K128" s="218">
        <v>79.220779220779221</v>
      </c>
      <c r="L128" s="251"/>
      <c r="M128" s="233">
        <v>76.623376623376629</v>
      </c>
      <c r="N128" s="231">
        <v>80.519480519480524</v>
      </c>
      <c r="O128" s="105"/>
      <c r="P128" s="233">
        <v>81.818181818181827</v>
      </c>
      <c r="Q128" s="253">
        <v>84.415584415584405</v>
      </c>
      <c r="R128" s="253"/>
      <c r="S128" s="272"/>
      <c r="T128" s="193">
        <f t="shared" si="4"/>
        <v>82.467532467532479</v>
      </c>
      <c r="U128" s="154">
        <f t="shared" si="5"/>
        <v>82.467532467532479</v>
      </c>
      <c r="V128" s="124">
        <f>AVERAGE(H114:S128)</f>
        <v>82.049062049062044</v>
      </c>
      <c r="W128" s="125">
        <f>ROUND(V128,0)</f>
        <v>82</v>
      </c>
      <c r="X128" s="44">
        <f>IF(W128&gt;=82.5,$L$4,IF(AND(W128&gt;=0,W128&lt;=82.49),0,$L$3))</f>
        <v>0</v>
      </c>
    </row>
    <row r="129" spans="1:25">
      <c r="A129" s="240" t="s">
        <v>71</v>
      </c>
      <c r="B129" s="94" t="s">
        <v>121</v>
      </c>
      <c r="C129" s="94" t="str" cm="1">
        <f t="array" ref="C129:D129">_xlfn.XLOOKUP(E129,Sheet1!A:A,Sheet1!E:F)</f>
        <v>R03</v>
      </c>
      <c r="D129" s="94" t="str">
        <v>D10</v>
      </c>
      <c r="E129" s="93">
        <v>211243</v>
      </c>
      <c r="F129" s="93" t="s">
        <v>140</v>
      </c>
      <c r="G129" s="199" t="s">
        <v>18</v>
      </c>
      <c r="H129" s="279"/>
      <c r="I129" s="255"/>
      <c r="J129" s="255">
        <v>90.909090909090907</v>
      </c>
      <c r="K129" s="213">
        <v>80.519480519480524</v>
      </c>
      <c r="L129" s="223"/>
      <c r="M129" s="234">
        <v>87.012987012987011</v>
      </c>
      <c r="N129" s="228">
        <v>79.220779220779221</v>
      </c>
      <c r="O129" s="164"/>
      <c r="P129" s="234">
        <v>87.012987012987011</v>
      </c>
      <c r="Q129" s="239">
        <v>83.116883116883116</v>
      </c>
      <c r="R129" s="239"/>
      <c r="S129" s="270"/>
      <c r="T129" s="9">
        <f t="shared" si="4"/>
        <v>84.632034632034632</v>
      </c>
      <c r="U129" s="152">
        <f t="shared" si="5"/>
        <v>84.632034632034632</v>
      </c>
      <c r="V129" s="120"/>
      <c r="W129" s="121"/>
      <c r="X129" s="135"/>
    </row>
    <row r="130" spans="1:25">
      <c r="A130" s="242" t="s">
        <v>71</v>
      </c>
      <c r="B130" s="94" t="s">
        <v>121</v>
      </c>
      <c r="C130" s="94" t="str" cm="1">
        <f t="array" ref="C130:D130">_xlfn.XLOOKUP(E130,Sheet1!A:A,Sheet1!E:F)</f>
        <v>R02</v>
      </c>
      <c r="D130" s="94" t="str">
        <v>D07</v>
      </c>
      <c r="E130" s="95">
        <v>210039</v>
      </c>
      <c r="F130" s="95" t="s">
        <v>133</v>
      </c>
      <c r="G130" s="199" t="s">
        <v>18</v>
      </c>
      <c r="H130" s="277"/>
      <c r="I130" s="209"/>
      <c r="J130" s="209">
        <v>85.714285714285708</v>
      </c>
      <c r="K130" s="214">
        <v>79.220779220779221</v>
      </c>
      <c r="L130" s="223"/>
      <c r="M130" s="211">
        <v>81.818181818181827</v>
      </c>
      <c r="N130" s="230">
        <v>80.519480519480524</v>
      </c>
      <c r="O130" s="164"/>
      <c r="P130" s="211">
        <v>72.727272727272734</v>
      </c>
      <c r="Q130" s="210">
        <v>79.220779220779221</v>
      </c>
      <c r="R130" s="210"/>
      <c r="S130" s="271"/>
      <c r="T130" s="275">
        <f t="shared" si="4"/>
        <v>79.870129870129873</v>
      </c>
      <c r="U130" s="153">
        <f t="shared" si="5"/>
        <v>79.870129870129873</v>
      </c>
      <c r="V130" s="120"/>
      <c r="W130" s="121"/>
      <c r="X130" s="135"/>
    </row>
    <row r="131" spans="1:25">
      <c r="A131" s="242" t="s">
        <v>71</v>
      </c>
      <c r="B131" s="94" t="s">
        <v>121</v>
      </c>
      <c r="C131" s="94" t="str" cm="1">
        <f t="array" ref="C131:D131">_xlfn.XLOOKUP(E131,Sheet1!A:A,Sheet1!E:F)</f>
        <v>R02</v>
      </c>
      <c r="D131" s="94" t="str">
        <v>D06</v>
      </c>
      <c r="E131" s="95">
        <v>211094</v>
      </c>
      <c r="F131" s="95" t="s">
        <v>125</v>
      </c>
      <c r="G131" s="199" t="s">
        <v>18</v>
      </c>
      <c r="H131" s="277"/>
      <c r="I131" s="209"/>
      <c r="J131" s="209">
        <v>97.402597402597408</v>
      </c>
      <c r="K131" s="212">
        <v>81.818181818181827</v>
      </c>
      <c r="L131" s="223"/>
      <c r="M131" s="211">
        <v>77.922077922077932</v>
      </c>
      <c r="N131" s="229">
        <v>76.623376623376629</v>
      </c>
      <c r="O131" s="164"/>
      <c r="P131" s="211">
        <v>81.818181818181827</v>
      </c>
      <c r="Q131" s="210">
        <v>71.428571428571431</v>
      </c>
      <c r="R131" s="210"/>
      <c r="S131" s="271"/>
      <c r="T131" s="275">
        <f t="shared" si="4"/>
        <v>81.168831168831176</v>
      </c>
      <c r="U131" s="153">
        <f t="shared" si="5"/>
        <v>81.168831168831176</v>
      </c>
      <c r="V131" s="120"/>
      <c r="W131" s="121"/>
      <c r="X131" s="135"/>
    </row>
    <row r="132" spans="1:25">
      <c r="A132" s="242" t="s">
        <v>71</v>
      </c>
      <c r="B132" s="94" t="s">
        <v>121</v>
      </c>
      <c r="C132" s="94" t="str" cm="1">
        <f t="array" ref="C132:D132">_xlfn.XLOOKUP(E132,Sheet1!A:A,Sheet1!E:F)</f>
        <v>R02</v>
      </c>
      <c r="D132" s="94" t="str">
        <v>D07</v>
      </c>
      <c r="E132" s="95">
        <v>213355</v>
      </c>
      <c r="F132" s="95" t="s">
        <v>128</v>
      </c>
      <c r="G132" s="199" t="s">
        <v>18</v>
      </c>
      <c r="H132" s="277"/>
      <c r="I132" s="209"/>
      <c r="J132" s="209">
        <v>88.3116883116883</v>
      </c>
      <c r="K132" s="213">
        <v>98.701298701298697</v>
      </c>
      <c r="L132" s="223"/>
      <c r="M132" s="211">
        <v>77.922077922077932</v>
      </c>
      <c r="N132" s="228">
        <v>79.220779220779221</v>
      </c>
      <c r="O132" s="164"/>
      <c r="P132" s="211">
        <v>81.818181818181827</v>
      </c>
      <c r="Q132" s="210">
        <v>84.415584415584405</v>
      </c>
      <c r="R132" s="210"/>
      <c r="S132" s="271"/>
      <c r="T132" s="275">
        <f t="shared" si="4"/>
        <v>85.064935064935057</v>
      </c>
      <c r="U132" s="153">
        <f t="shared" si="5"/>
        <v>85.064935064935057</v>
      </c>
      <c r="V132" s="120"/>
      <c r="W132" s="121"/>
      <c r="X132" s="135"/>
    </row>
    <row r="133" spans="1:25">
      <c r="A133" s="242" t="s">
        <v>71</v>
      </c>
      <c r="B133" s="94" t="s">
        <v>121</v>
      </c>
      <c r="C133" s="94" t="str" cm="1">
        <f t="array" ref="C133:D133">_xlfn.XLOOKUP(E133,Sheet1!A:A,Sheet1!E:F)</f>
        <v>R02</v>
      </c>
      <c r="D133" s="94" t="str">
        <v>D08</v>
      </c>
      <c r="E133" s="95">
        <v>214494</v>
      </c>
      <c r="F133" s="95" t="s">
        <v>134</v>
      </c>
      <c r="G133" s="199" t="s">
        <v>18</v>
      </c>
      <c r="H133" s="277"/>
      <c r="I133" s="209"/>
      <c r="J133" s="209">
        <v>80.51948051948051</v>
      </c>
      <c r="K133" s="212">
        <v>74.025974025974023</v>
      </c>
      <c r="L133" s="223"/>
      <c r="M133" s="211">
        <v>77.922077922077932</v>
      </c>
      <c r="N133" s="229">
        <v>81.818181818181827</v>
      </c>
      <c r="O133" s="164"/>
      <c r="P133" s="211">
        <v>74.025974025974023</v>
      </c>
      <c r="Q133" s="210">
        <v>76.623376623376629</v>
      </c>
      <c r="R133" s="210"/>
      <c r="S133" s="271"/>
      <c r="T133" s="275">
        <f t="shared" si="4"/>
        <v>77.489177489177493</v>
      </c>
      <c r="U133" s="153">
        <f t="shared" si="5"/>
        <v>77.489177489177493</v>
      </c>
      <c r="V133" s="120"/>
      <c r="W133" s="121"/>
      <c r="X133" s="135"/>
    </row>
    <row r="134" spans="1:25">
      <c r="A134" s="242" t="s">
        <v>71</v>
      </c>
      <c r="B134" s="94" t="s">
        <v>121</v>
      </c>
      <c r="C134" s="94" t="str" cm="1">
        <f t="array" ref="C134:D134">_xlfn.XLOOKUP(E134,Sheet1!A:A,Sheet1!E:F)</f>
        <v>R02</v>
      </c>
      <c r="D134" s="94" t="str">
        <v>D06</v>
      </c>
      <c r="E134" s="95">
        <v>210682</v>
      </c>
      <c r="F134" s="95" t="s">
        <v>123</v>
      </c>
      <c r="G134" s="199" t="s">
        <v>18</v>
      </c>
      <c r="H134" s="277"/>
      <c r="I134" s="209"/>
      <c r="J134" s="209">
        <v>96.103896103896091</v>
      </c>
      <c r="K134" s="213">
        <v>84.415584415584405</v>
      </c>
      <c r="L134" s="223"/>
      <c r="M134" s="211">
        <v>75.324675324675326</v>
      </c>
      <c r="N134" s="228">
        <v>76.623376623376629</v>
      </c>
      <c r="O134" s="164"/>
      <c r="P134" s="211">
        <v>80.519480519480524</v>
      </c>
      <c r="Q134" s="210">
        <v>75.324675324675326</v>
      </c>
      <c r="R134" s="210"/>
      <c r="S134" s="271"/>
      <c r="T134" s="275">
        <f t="shared" si="4"/>
        <v>81.385281385281374</v>
      </c>
      <c r="U134" s="153">
        <f t="shared" si="5"/>
        <v>81.385281385281374</v>
      </c>
      <c r="V134" s="120"/>
      <c r="W134" s="121"/>
      <c r="X134" s="135"/>
    </row>
    <row r="135" spans="1:25">
      <c r="A135" s="242" t="s">
        <v>71</v>
      </c>
      <c r="B135" s="94" t="s">
        <v>121</v>
      </c>
      <c r="C135" s="94" t="str" cm="1">
        <f t="array" ref="C135:D135">_xlfn.XLOOKUP(E135,Sheet1!A:A,Sheet1!E:F)</f>
        <v>R02</v>
      </c>
      <c r="D135" s="94" t="str">
        <v>D08</v>
      </c>
      <c r="E135" s="95">
        <v>214759</v>
      </c>
      <c r="F135" s="95" t="s">
        <v>300</v>
      </c>
      <c r="G135" s="199" t="s">
        <v>18</v>
      </c>
      <c r="H135" s="277"/>
      <c r="I135" s="209"/>
      <c r="J135" s="209">
        <v>92.20779220779221</v>
      </c>
      <c r="K135" s="214">
        <v>85.714285714285708</v>
      </c>
      <c r="L135" s="223"/>
      <c r="M135" s="211">
        <v>87.012987012987011</v>
      </c>
      <c r="N135" s="230">
        <v>81.818181818181827</v>
      </c>
      <c r="O135" s="164"/>
      <c r="P135" s="211">
        <v>83.116883116883116</v>
      </c>
      <c r="Q135" s="210">
        <v>87.012987012987011</v>
      </c>
      <c r="R135" s="210"/>
      <c r="S135" s="271"/>
      <c r="T135" s="275">
        <f t="shared" si="4"/>
        <v>86.147186147186133</v>
      </c>
      <c r="U135" s="153">
        <f t="shared" si="5"/>
        <v>86.147186147186133</v>
      </c>
      <c r="V135" s="120"/>
      <c r="W135" s="121"/>
      <c r="X135" s="135"/>
    </row>
    <row r="136" spans="1:25">
      <c r="A136" s="242" t="s">
        <v>71</v>
      </c>
      <c r="B136" s="94" t="s">
        <v>121</v>
      </c>
      <c r="C136" s="94" t="str" cm="1">
        <f t="array" ref="C136:D136">_xlfn.XLOOKUP(E136,Sheet1!A:A,Sheet1!E:F)</f>
        <v>R02</v>
      </c>
      <c r="D136" s="94" t="str">
        <v>D09</v>
      </c>
      <c r="E136" s="95">
        <v>210344</v>
      </c>
      <c r="F136" s="95" t="s">
        <v>112</v>
      </c>
      <c r="G136" s="203" t="s">
        <v>18</v>
      </c>
      <c r="H136" s="277"/>
      <c r="I136" s="209"/>
      <c r="J136" s="209">
        <v>75.324675324675326</v>
      </c>
      <c r="K136" s="214">
        <v>75.324675324675326</v>
      </c>
      <c r="L136" s="223"/>
      <c r="M136" s="211">
        <v>81.818181818181827</v>
      </c>
      <c r="N136" s="230">
        <v>76.623376623376629</v>
      </c>
      <c r="O136" s="164"/>
      <c r="P136" s="211">
        <v>68.831168831168839</v>
      </c>
      <c r="Q136" s="210">
        <v>83.116883116883116</v>
      </c>
      <c r="R136" s="210"/>
      <c r="S136" s="271"/>
      <c r="T136" s="275">
        <f t="shared" si="4"/>
        <v>76.839826839826841</v>
      </c>
      <c r="U136" s="153">
        <f t="shared" si="5"/>
        <v>76.839826839826841</v>
      </c>
      <c r="V136" s="120"/>
      <c r="W136" s="121"/>
      <c r="X136" s="135"/>
    </row>
    <row r="137" spans="1:25">
      <c r="A137" s="242" t="s">
        <v>71</v>
      </c>
      <c r="B137" s="94" t="s">
        <v>121</v>
      </c>
      <c r="C137" s="94" t="str" cm="1">
        <f t="array" ref="C137:D137">_xlfn.XLOOKUP(E137,Sheet1!A:A,Sheet1!E:F)</f>
        <v>R02</v>
      </c>
      <c r="D137" s="94" t="str">
        <v>D07</v>
      </c>
      <c r="E137" s="95">
        <v>211581</v>
      </c>
      <c r="F137" s="95" t="s">
        <v>126</v>
      </c>
      <c r="G137" s="200" t="s">
        <v>18</v>
      </c>
      <c r="H137" s="277"/>
      <c r="I137" s="209"/>
      <c r="J137" s="209">
        <v>83.116883116883116</v>
      </c>
      <c r="K137" s="212">
        <v>70.129870129870127</v>
      </c>
      <c r="L137" s="223"/>
      <c r="M137" s="211">
        <v>83.116883116883116</v>
      </c>
      <c r="N137" s="229">
        <v>85.714285714285708</v>
      </c>
      <c r="O137" s="164"/>
      <c r="P137" s="211">
        <v>76.623376623376629</v>
      </c>
      <c r="Q137" s="210">
        <v>81.818181818181827</v>
      </c>
      <c r="R137" s="210"/>
      <c r="S137" s="271"/>
      <c r="T137" s="275">
        <f t="shared" si="4"/>
        <v>80.086580086580085</v>
      </c>
      <c r="U137" s="153">
        <f t="shared" si="5"/>
        <v>80.086580086580085</v>
      </c>
      <c r="V137" s="120"/>
      <c r="W137" s="121"/>
      <c r="X137" s="135"/>
    </row>
    <row r="138" spans="1:25">
      <c r="A138" s="242" t="s">
        <v>71</v>
      </c>
      <c r="B138" s="162" t="s">
        <v>121</v>
      </c>
      <c r="C138" s="162" t="str" cm="1">
        <f t="array" ref="C138:D138">_xlfn.XLOOKUP(E138,Sheet1!A:A,Sheet1!E:F)</f>
        <v>R02</v>
      </c>
      <c r="D138" s="162" t="str">
        <v>D07</v>
      </c>
      <c r="E138" s="95">
        <v>214411</v>
      </c>
      <c r="F138" s="95" t="s">
        <v>129</v>
      </c>
      <c r="G138" s="200" t="s">
        <v>18</v>
      </c>
      <c r="H138" s="277"/>
      <c r="I138" s="209"/>
      <c r="J138" s="209">
        <v>84.415584415584419</v>
      </c>
      <c r="K138" s="212">
        <v>80.519480519480524</v>
      </c>
      <c r="L138" s="223"/>
      <c r="M138" s="211">
        <v>81.818181818181827</v>
      </c>
      <c r="N138" s="229">
        <v>79.220779220779221</v>
      </c>
      <c r="O138" s="164"/>
      <c r="P138" s="211">
        <v>81.818181818181827</v>
      </c>
      <c r="Q138" s="210">
        <v>76.623376623376629</v>
      </c>
      <c r="R138" s="210"/>
      <c r="S138" s="271"/>
      <c r="T138" s="275">
        <f t="shared" si="4"/>
        <v>80.735930735930722</v>
      </c>
      <c r="U138" s="153">
        <f t="shared" si="5"/>
        <v>80.735930735930722</v>
      </c>
      <c r="V138" s="120"/>
      <c r="W138" s="121"/>
      <c r="X138" s="135"/>
      <c r="Y138" s="46"/>
    </row>
    <row r="139" spans="1:25">
      <c r="A139" s="240" t="s">
        <v>71</v>
      </c>
      <c r="B139" s="94" t="s">
        <v>121</v>
      </c>
      <c r="C139" s="94" t="str" cm="1">
        <f t="array" ref="C139:D139">_xlfn.XLOOKUP(E139,Sheet1!A:A,Sheet1!E:F)</f>
        <v>R02</v>
      </c>
      <c r="D139" s="94" t="str">
        <v>D08</v>
      </c>
      <c r="E139" s="93">
        <v>214437</v>
      </c>
      <c r="F139" s="93" t="s">
        <v>113</v>
      </c>
      <c r="G139" s="199" t="s">
        <v>18</v>
      </c>
      <c r="H139" s="277"/>
      <c r="I139" s="209"/>
      <c r="J139" s="209">
        <v>83.116883116883116</v>
      </c>
      <c r="K139" s="212">
        <v>76.623376623376629</v>
      </c>
      <c r="L139" s="223"/>
      <c r="M139" s="211">
        <v>87.012987012987011</v>
      </c>
      <c r="N139" s="229">
        <v>85.714285714285708</v>
      </c>
      <c r="O139" s="164"/>
      <c r="P139" s="211">
        <v>83.116883116883116</v>
      </c>
      <c r="Q139" s="210">
        <v>93.506493506493499</v>
      </c>
      <c r="R139" s="210"/>
      <c r="S139" s="271"/>
      <c r="T139" s="275">
        <f t="shared" si="4"/>
        <v>84.848484848484844</v>
      </c>
      <c r="U139" s="153">
        <f t="shared" si="5"/>
        <v>84.848484848484844</v>
      </c>
      <c r="V139" s="120"/>
      <c r="W139" s="121"/>
      <c r="X139" s="135"/>
    </row>
    <row r="140" spans="1:25">
      <c r="A140" s="242" t="s">
        <v>71</v>
      </c>
      <c r="B140" s="94" t="s">
        <v>121</v>
      </c>
      <c r="C140" s="94" t="str" cm="1">
        <f t="array" ref="C140:D140">_xlfn.XLOOKUP(E140,Sheet1!A:A,Sheet1!E:F)</f>
        <v>R02</v>
      </c>
      <c r="D140" s="94" t="str">
        <v>D07</v>
      </c>
      <c r="E140" s="95">
        <v>214643</v>
      </c>
      <c r="F140" s="95" t="s">
        <v>130</v>
      </c>
      <c r="G140" s="199" t="s">
        <v>18</v>
      </c>
      <c r="H140" s="277"/>
      <c r="I140" s="209"/>
      <c r="J140" s="209">
        <v>89.610389610389618</v>
      </c>
      <c r="K140" s="213">
        <v>68.831168831168839</v>
      </c>
      <c r="L140" s="223"/>
      <c r="M140" s="211">
        <v>89.610389610389603</v>
      </c>
      <c r="N140" s="228">
        <v>92.20779220779221</v>
      </c>
      <c r="O140" s="164"/>
      <c r="P140" s="211">
        <v>85.714285714285708</v>
      </c>
      <c r="Q140" s="210">
        <v>81.818181818181827</v>
      </c>
      <c r="R140" s="210"/>
      <c r="S140" s="271"/>
      <c r="T140" s="275">
        <f t="shared" si="4"/>
        <v>84.632034632034632</v>
      </c>
      <c r="U140" s="153">
        <f t="shared" si="5"/>
        <v>84.632034632034632</v>
      </c>
      <c r="V140" s="120"/>
      <c r="W140" s="121"/>
      <c r="X140" s="135"/>
    </row>
    <row r="141" spans="1:25">
      <c r="A141" s="242" t="s">
        <v>71</v>
      </c>
      <c r="B141" s="94" t="s">
        <v>121</v>
      </c>
      <c r="C141" s="94" t="str" cm="1">
        <f t="array" ref="C141:D141">_xlfn.XLOOKUP(E141,Sheet1!A:A,Sheet1!E:F)</f>
        <v>R02</v>
      </c>
      <c r="D141" s="94" t="str">
        <v>D07</v>
      </c>
      <c r="E141" s="95">
        <v>210260</v>
      </c>
      <c r="F141" s="95" t="s">
        <v>122</v>
      </c>
      <c r="G141" s="199" t="s">
        <v>18</v>
      </c>
      <c r="H141" s="277"/>
      <c r="I141" s="209"/>
      <c r="J141" s="209">
        <v>84.415584415584419</v>
      </c>
      <c r="K141" s="214">
        <v>81.818181818181827</v>
      </c>
      <c r="L141" s="223"/>
      <c r="M141" s="211">
        <v>88.311688311688314</v>
      </c>
      <c r="N141" s="230">
        <v>79.220779220779221</v>
      </c>
      <c r="O141" s="164"/>
      <c r="P141" s="211">
        <v>76.623376623376629</v>
      </c>
      <c r="Q141" s="210">
        <v>81.818181818181827</v>
      </c>
      <c r="R141" s="210"/>
      <c r="S141" s="271"/>
      <c r="T141" s="275">
        <f t="shared" si="4"/>
        <v>82.03463203463204</v>
      </c>
      <c r="U141" s="153">
        <f t="shared" si="5"/>
        <v>82.03463203463204</v>
      </c>
      <c r="V141" s="120"/>
      <c r="W141" s="121"/>
      <c r="X141" s="135"/>
    </row>
    <row r="142" spans="1:25">
      <c r="A142" s="242" t="s">
        <v>71</v>
      </c>
      <c r="B142" s="162" t="s">
        <v>121</v>
      </c>
      <c r="C142" s="162" t="str" cm="1">
        <f t="array" ref="C142:D142">_xlfn.XLOOKUP(E142,Sheet1!A:A,Sheet1!E:F)</f>
        <v>R02</v>
      </c>
      <c r="D142" s="162" t="str">
        <v>D06</v>
      </c>
      <c r="E142" s="95">
        <v>215483</v>
      </c>
      <c r="F142" s="95" t="s">
        <v>132</v>
      </c>
      <c r="G142" s="200" t="s">
        <v>18</v>
      </c>
      <c r="H142" s="277"/>
      <c r="I142" s="209"/>
      <c r="J142" s="209">
        <v>70.129870129870127</v>
      </c>
      <c r="K142" s="214">
        <v>81.818181818181827</v>
      </c>
      <c r="L142" s="259"/>
      <c r="M142" s="211">
        <v>75.324675324675326</v>
      </c>
      <c r="N142" s="230">
        <v>84.415584415584405</v>
      </c>
      <c r="O142" s="163"/>
      <c r="P142" s="211">
        <v>75.324675324675326</v>
      </c>
      <c r="Q142" s="210">
        <v>81.818181818181827</v>
      </c>
      <c r="R142" s="210"/>
      <c r="S142" s="271"/>
      <c r="T142" s="275">
        <f t="shared" ref="T142:T205" si="6">AVERAGE(H142:S142)</f>
        <v>78.13852813852813</v>
      </c>
      <c r="U142" s="153">
        <f t="shared" ref="U142:U205" si="7">T142</f>
        <v>78.13852813852813</v>
      </c>
      <c r="V142" s="120"/>
      <c r="W142" s="121"/>
      <c r="X142" s="135"/>
    </row>
    <row r="143" spans="1:25">
      <c r="A143" s="242" t="s">
        <v>71</v>
      </c>
      <c r="B143" s="94" t="s">
        <v>121</v>
      </c>
      <c r="C143" s="94" t="str" cm="1">
        <f t="array" ref="C143:D143">_xlfn.XLOOKUP(E143,Sheet1!A:A,Sheet1!E:F)</f>
        <v>R02</v>
      </c>
      <c r="D143" s="94" t="str">
        <v>D06</v>
      </c>
      <c r="E143" s="95">
        <v>215202</v>
      </c>
      <c r="F143" s="95" t="s">
        <v>131</v>
      </c>
      <c r="G143" s="199" t="s">
        <v>18</v>
      </c>
      <c r="H143" s="277"/>
      <c r="I143" s="209"/>
      <c r="J143" s="209">
        <v>77.922077922077918</v>
      </c>
      <c r="K143" s="212">
        <v>87.012987012987011</v>
      </c>
      <c r="L143" s="223"/>
      <c r="M143" s="211">
        <v>79.220779220779221</v>
      </c>
      <c r="N143" s="229">
        <v>76.623376623376629</v>
      </c>
      <c r="O143" s="164"/>
      <c r="P143" s="211">
        <v>84.415584415584405</v>
      </c>
      <c r="Q143" s="210">
        <v>80.519480519480524</v>
      </c>
      <c r="R143" s="210"/>
      <c r="S143" s="271"/>
      <c r="T143" s="275">
        <f t="shared" si="6"/>
        <v>80.952380952380949</v>
      </c>
      <c r="U143" s="153">
        <f t="shared" si="7"/>
        <v>80.952380952380949</v>
      </c>
      <c r="V143" s="120"/>
      <c r="W143" s="121"/>
      <c r="X143" s="135"/>
    </row>
    <row r="144" spans="1:25" ht="16.5" thickBot="1">
      <c r="A144" s="245" t="s">
        <v>71</v>
      </c>
      <c r="B144" s="104" t="s">
        <v>121</v>
      </c>
      <c r="C144" s="104" t="str" cm="1">
        <f t="array" ref="C144:D144">_xlfn.XLOOKUP(E144,Sheet1!A:A,Sheet1!E:F)</f>
        <v>R02</v>
      </c>
      <c r="D144" s="104" t="str">
        <v>D07</v>
      </c>
      <c r="E144" s="100">
        <v>215939</v>
      </c>
      <c r="F144" s="100" t="s">
        <v>311</v>
      </c>
      <c r="G144" s="204" t="s">
        <v>18</v>
      </c>
      <c r="H144" s="280"/>
      <c r="I144" s="262"/>
      <c r="J144" s="262">
        <v>80.51948051948051</v>
      </c>
      <c r="K144" s="263">
        <v>85.714285714285708</v>
      </c>
      <c r="L144" s="266"/>
      <c r="M144" s="219">
        <v>83.116883116883116</v>
      </c>
      <c r="N144" s="235">
        <v>79.220779220779221</v>
      </c>
      <c r="O144" s="106"/>
      <c r="P144" s="219">
        <v>75.324675324675326</v>
      </c>
      <c r="Q144" s="264">
        <v>80.519480519480524</v>
      </c>
      <c r="R144" s="264"/>
      <c r="S144" s="273"/>
      <c r="T144" s="194">
        <f t="shared" si="6"/>
        <v>80.735930735930737</v>
      </c>
      <c r="U144" s="155">
        <f t="shared" si="7"/>
        <v>80.735930735930737</v>
      </c>
      <c r="V144" s="151">
        <f>AVERAGE(H129:S144)</f>
        <v>81.547619047619051</v>
      </c>
      <c r="W144" s="128">
        <f t="shared" ref="W144" si="8">ROUND(V144,0)</f>
        <v>82</v>
      </c>
      <c r="X144" s="168">
        <f>IF(W144&gt;=82.5,$L$4,IF(AND(W144&gt;=0,W144&lt;=82.49),0,$L$3))</f>
        <v>0</v>
      </c>
    </row>
    <row r="145" spans="1:25" ht="16.5" thickTop="1">
      <c r="A145" s="240" t="s">
        <v>135</v>
      </c>
      <c r="B145" s="94" t="s">
        <v>136</v>
      </c>
      <c r="C145" s="94" t="str" cm="1">
        <f t="array" ref="C145:D145">_xlfn.XLOOKUP(E145,Sheet1!A:A,Sheet1!E:F)</f>
        <v>R03</v>
      </c>
      <c r="D145" s="94" t="str">
        <v>D10</v>
      </c>
      <c r="E145" s="93">
        <v>214874</v>
      </c>
      <c r="F145" s="93" t="s">
        <v>160</v>
      </c>
      <c r="G145" s="199" t="s">
        <v>18</v>
      </c>
      <c r="H145" s="279"/>
      <c r="I145" s="255"/>
      <c r="J145" s="255">
        <v>94.805194805194802</v>
      </c>
      <c r="K145" s="217">
        <v>89.610389610389603</v>
      </c>
      <c r="L145" s="223"/>
      <c r="M145" s="216">
        <v>75.324675324675326</v>
      </c>
      <c r="N145" s="232">
        <v>90.909090909090907</v>
      </c>
      <c r="O145" s="164"/>
      <c r="P145" s="216">
        <v>90.909090909090907</v>
      </c>
      <c r="Q145" s="239">
        <v>81.818181818181827</v>
      </c>
      <c r="R145" s="239"/>
      <c r="S145" s="270"/>
      <c r="T145" s="9">
        <f t="shared" si="6"/>
        <v>87.229437229437224</v>
      </c>
      <c r="U145" s="152">
        <f t="shared" si="7"/>
        <v>87.229437229437224</v>
      </c>
      <c r="V145" s="126"/>
      <c r="W145" s="127"/>
      <c r="X145" s="142"/>
    </row>
    <row r="146" spans="1:25">
      <c r="A146" s="242" t="s">
        <v>135</v>
      </c>
      <c r="B146" s="94" t="s">
        <v>136</v>
      </c>
      <c r="C146" s="94" t="str" cm="1">
        <f t="array" ref="C146:D146">_xlfn.XLOOKUP(E146,Sheet1!A:A,Sheet1!E:F)</f>
        <v>R03</v>
      </c>
      <c r="D146" s="94" t="str">
        <v>D10</v>
      </c>
      <c r="E146" s="95">
        <v>214130</v>
      </c>
      <c r="F146" s="95" t="s">
        <v>142</v>
      </c>
      <c r="G146" s="199" t="s">
        <v>18</v>
      </c>
      <c r="H146" s="277"/>
      <c r="I146" s="209"/>
      <c r="J146" s="209">
        <v>77.922077922077918</v>
      </c>
      <c r="K146" s="214">
        <v>77.922077922077932</v>
      </c>
      <c r="L146" s="223"/>
      <c r="M146" s="211">
        <v>96.103896103896105</v>
      </c>
      <c r="N146" s="230">
        <v>79.220779220779221</v>
      </c>
      <c r="O146" s="164"/>
      <c r="P146" s="211">
        <v>87.012987012987011</v>
      </c>
      <c r="Q146" s="210">
        <v>80.519480519480524</v>
      </c>
      <c r="R146" s="210"/>
      <c r="S146" s="271"/>
      <c r="T146" s="275">
        <f t="shared" si="6"/>
        <v>83.116883116883116</v>
      </c>
      <c r="U146" s="153">
        <f t="shared" si="7"/>
        <v>83.116883116883116</v>
      </c>
      <c r="V146" s="120"/>
      <c r="W146" s="121"/>
      <c r="X146" s="135"/>
    </row>
    <row r="147" spans="1:25">
      <c r="A147" s="243" t="s">
        <v>135</v>
      </c>
      <c r="B147" s="117" t="s">
        <v>136</v>
      </c>
      <c r="C147" s="117" t="str" cm="1">
        <f t="array" ref="C147:D147">_xlfn.XLOOKUP(E147,Sheet1!A:A,Sheet1!E:F)</f>
        <v>R03</v>
      </c>
      <c r="D147" s="117" t="str">
        <v>D12</v>
      </c>
      <c r="E147" s="116">
        <v>211250</v>
      </c>
      <c r="F147" s="116" t="s">
        <v>154</v>
      </c>
      <c r="G147" s="202" t="s">
        <v>18</v>
      </c>
      <c r="H147" s="277"/>
      <c r="I147" s="209"/>
      <c r="J147" s="209">
        <v>88.3116883116883</v>
      </c>
      <c r="K147" s="214">
        <v>88.311688311688314</v>
      </c>
      <c r="L147" s="223"/>
      <c r="M147" s="211">
        <v>79.220779220779221</v>
      </c>
      <c r="N147" s="230">
        <v>101.29870129870129</v>
      </c>
      <c r="O147" s="164"/>
      <c r="P147" s="211">
        <v>94.805194805194802</v>
      </c>
      <c r="Q147" s="210">
        <v>96.103896103896105</v>
      </c>
      <c r="R147" s="210"/>
      <c r="S147" s="271"/>
      <c r="T147" s="275">
        <f t="shared" si="6"/>
        <v>91.341991341991331</v>
      </c>
      <c r="U147" s="153">
        <f t="shared" si="7"/>
        <v>91.341991341991331</v>
      </c>
      <c r="V147" s="120"/>
      <c r="W147" s="121"/>
      <c r="X147" s="135"/>
    </row>
    <row r="148" spans="1:25">
      <c r="A148" s="242" t="s">
        <v>135</v>
      </c>
      <c r="B148" s="94" t="s">
        <v>136</v>
      </c>
      <c r="C148" s="94" t="str" cm="1">
        <f t="array" ref="C148:D148">_xlfn.XLOOKUP(E148,Sheet1!A:A,Sheet1!E:F)</f>
        <v>R03</v>
      </c>
      <c r="D148" s="94" t="str">
        <v>D10</v>
      </c>
      <c r="E148" s="95">
        <v>215657</v>
      </c>
      <c r="F148" s="95" t="s">
        <v>150</v>
      </c>
      <c r="G148" s="199" t="s">
        <v>18</v>
      </c>
      <c r="H148" s="277"/>
      <c r="I148" s="209"/>
      <c r="J148" s="209">
        <v>94.805194805194802</v>
      </c>
      <c r="K148" s="212">
        <v>80.519480519480524</v>
      </c>
      <c r="L148" s="223"/>
      <c r="M148" s="211">
        <v>67.532467532467535</v>
      </c>
      <c r="N148" s="229">
        <v>94.805194805194802</v>
      </c>
      <c r="O148" s="164"/>
      <c r="P148" s="211">
        <v>76.623376623376629</v>
      </c>
      <c r="Q148" s="210">
        <v>85.714285714285708</v>
      </c>
      <c r="R148" s="210"/>
      <c r="S148" s="271"/>
      <c r="T148" s="275">
        <f t="shared" si="6"/>
        <v>83.333333333333343</v>
      </c>
      <c r="U148" s="153">
        <f t="shared" si="7"/>
        <v>83.333333333333343</v>
      </c>
      <c r="V148" s="120"/>
      <c r="W148" s="121"/>
      <c r="X148" s="135"/>
    </row>
    <row r="149" spans="1:25">
      <c r="A149" s="242" t="s">
        <v>135</v>
      </c>
      <c r="B149" s="94" t="s">
        <v>136</v>
      </c>
      <c r="C149" s="94" t="str" cm="1">
        <f t="array" ref="C149:D149">_xlfn.XLOOKUP(E149,Sheet1!A:A,Sheet1!E:F)</f>
        <v>R03</v>
      </c>
      <c r="D149" s="94" t="str">
        <v>D10</v>
      </c>
      <c r="E149" s="95">
        <v>210070</v>
      </c>
      <c r="F149" s="95" t="s">
        <v>152</v>
      </c>
      <c r="G149" s="199" t="s">
        <v>18</v>
      </c>
      <c r="H149" s="277"/>
      <c r="I149" s="209"/>
      <c r="J149" s="209">
        <v>98.701298701298711</v>
      </c>
      <c r="K149" s="213">
        <v>93.506493506493499</v>
      </c>
      <c r="L149" s="223"/>
      <c r="M149" s="211">
        <v>89.610389610389603</v>
      </c>
      <c r="N149" s="228">
        <v>79.220779220779221</v>
      </c>
      <c r="O149" s="164"/>
      <c r="P149" s="211">
        <v>94.805194805194802</v>
      </c>
      <c r="Q149" s="210">
        <v>85.714285714285708</v>
      </c>
      <c r="R149" s="210"/>
      <c r="S149" s="271"/>
      <c r="T149" s="275">
        <f t="shared" si="6"/>
        <v>90.259740259740241</v>
      </c>
      <c r="U149" s="153">
        <f t="shared" si="7"/>
        <v>90.259740259740241</v>
      </c>
      <c r="V149" s="120"/>
      <c r="W149" s="121"/>
      <c r="X149" s="135"/>
    </row>
    <row r="150" spans="1:25">
      <c r="A150" s="242" t="s">
        <v>135</v>
      </c>
      <c r="B150" s="94" t="s">
        <v>136</v>
      </c>
      <c r="C150" s="94" t="str" cm="1">
        <f t="array" ref="C150:D150">_xlfn.XLOOKUP(E150,Sheet1!A:A,Sheet1!E:F)</f>
        <v>R03</v>
      </c>
      <c r="D150" s="94" t="str">
        <v>D10</v>
      </c>
      <c r="E150" s="95">
        <v>214403</v>
      </c>
      <c r="F150" s="95" t="s">
        <v>302</v>
      </c>
      <c r="G150" s="199" t="s">
        <v>18</v>
      </c>
      <c r="H150" s="277"/>
      <c r="I150" s="209"/>
      <c r="J150" s="209">
        <v>81.818181818181827</v>
      </c>
      <c r="K150" s="214">
        <v>76.623376623376629</v>
      </c>
      <c r="L150" s="223"/>
      <c r="M150" s="211">
        <v>80.519480519480524</v>
      </c>
      <c r="N150" s="230">
        <v>81.818181818181827</v>
      </c>
      <c r="O150" s="164"/>
      <c r="P150" s="211">
        <v>81.818181818181827</v>
      </c>
      <c r="Q150" s="210">
        <v>75.324675324675326</v>
      </c>
      <c r="R150" s="210"/>
      <c r="S150" s="271"/>
      <c r="T150" s="275">
        <f t="shared" si="6"/>
        <v>79.65367965367966</v>
      </c>
      <c r="U150" s="153">
        <f t="shared" si="7"/>
        <v>79.65367965367966</v>
      </c>
      <c r="V150" s="120"/>
      <c r="W150" s="121"/>
      <c r="X150" s="135"/>
    </row>
    <row r="151" spans="1:25">
      <c r="A151" s="242" t="s">
        <v>135</v>
      </c>
      <c r="B151" s="94" t="s">
        <v>136</v>
      </c>
      <c r="C151" s="94" t="str" cm="1">
        <f t="array" ref="C151:D151">_xlfn.XLOOKUP(E151,Sheet1!A:A,Sheet1!E:F)</f>
        <v>R03</v>
      </c>
      <c r="D151" s="94" t="str">
        <v>D10</v>
      </c>
      <c r="E151" s="95">
        <v>213322</v>
      </c>
      <c r="F151" s="95" t="s">
        <v>141</v>
      </c>
      <c r="G151" s="199" t="s">
        <v>18</v>
      </c>
      <c r="H151" s="277"/>
      <c r="I151" s="209"/>
      <c r="J151" s="209">
        <v>84.415584415584419</v>
      </c>
      <c r="K151" s="212">
        <v>87.012987012987011</v>
      </c>
      <c r="L151" s="223"/>
      <c r="M151" s="211">
        <v>83.116883116883116</v>
      </c>
      <c r="N151" s="229">
        <v>92.20779220779221</v>
      </c>
      <c r="O151" s="164"/>
      <c r="P151" s="211">
        <v>87.012987012987011</v>
      </c>
      <c r="Q151" s="210">
        <v>84.415584415584405</v>
      </c>
      <c r="R151" s="210"/>
      <c r="S151" s="271"/>
      <c r="T151" s="275">
        <f t="shared" si="6"/>
        <v>86.363636363636374</v>
      </c>
      <c r="U151" s="153">
        <f t="shared" si="7"/>
        <v>86.363636363636374</v>
      </c>
      <c r="V151" s="120"/>
      <c r="W151" s="121"/>
      <c r="X151" s="135"/>
    </row>
    <row r="152" spans="1:25">
      <c r="A152" s="242" t="s">
        <v>135</v>
      </c>
      <c r="B152" s="162" t="s">
        <v>136</v>
      </c>
      <c r="C152" s="162" t="str" cm="1">
        <f t="array" ref="C152:D152">_xlfn.XLOOKUP(E152,Sheet1!A:A,Sheet1!E:F)</f>
        <v>R03</v>
      </c>
      <c r="D152" s="162" t="str">
        <v>D10</v>
      </c>
      <c r="E152" s="95">
        <v>215566</v>
      </c>
      <c r="F152" s="95" t="s">
        <v>146</v>
      </c>
      <c r="G152" s="200" t="s">
        <v>18</v>
      </c>
      <c r="H152" s="277"/>
      <c r="I152" s="209"/>
      <c r="J152" s="209">
        <v>88.3116883116883</v>
      </c>
      <c r="K152" s="213">
        <v>85.714285714285708</v>
      </c>
      <c r="L152" s="223"/>
      <c r="M152" s="211">
        <v>76.623376623376629</v>
      </c>
      <c r="N152" s="228">
        <v>79.220779220779221</v>
      </c>
      <c r="O152" s="164"/>
      <c r="P152" s="211">
        <v>79.220779220779221</v>
      </c>
      <c r="Q152" s="210">
        <v>87.012987012987011</v>
      </c>
      <c r="R152" s="210"/>
      <c r="S152" s="271"/>
      <c r="T152" s="275">
        <f t="shared" si="6"/>
        <v>82.683982683982677</v>
      </c>
      <c r="U152" s="153">
        <f t="shared" si="7"/>
        <v>82.683982683982677</v>
      </c>
      <c r="V152" s="120"/>
      <c r="W152" s="121"/>
      <c r="X152" s="135"/>
      <c r="Y152" s="46"/>
    </row>
    <row r="153" spans="1:25">
      <c r="A153" s="240" t="s">
        <v>135</v>
      </c>
      <c r="B153" s="94" t="s">
        <v>136</v>
      </c>
      <c r="C153" s="94" t="str" cm="1">
        <f t="array" ref="C153:D153">_xlfn.XLOOKUP(E153,Sheet1!A:A,Sheet1!E:F)</f>
        <v>R03</v>
      </c>
      <c r="D153" s="94" t="str">
        <v>D10</v>
      </c>
      <c r="E153" s="93">
        <v>210294</v>
      </c>
      <c r="F153" s="93" t="s">
        <v>138</v>
      </c>
      <c r="G153" s="199" t="s">
        <v>18</v>
      </c>
      <c r="H153" s="277"/>
      <c r="I153" s="209"/>
      <c r="J153" s="209">
        <v>75.324675324675326</v>
      </c>
      <c r="K153" s="212">
        <v>79.220779220779221</v>
      </c>
      <c r="L153" s="223"/>
      <c r="M153" s="211">
        <v>84.415584415584405</v>
      </c>
      <c r="N153" s="229">
        <v>85.714285714285708</v>
      </c>
      <c r="O153" s="164"/>
      <c r="P153" s="211">
        <v>77.922077922077932</v>
      </c>
      <c r="Q153" s="210">
        <v>71.428571428571431</v>
      </c>
      <c r="R153" s="210"/>
      <c r="S153" s="271"/>
      <c r="T153" s="275">
        <f t="shared" si="6"/>
        <v>79.004329004329009</v>
      </c>
      <c r="U153" s="153">
        <f t="shared" si="7"/>
        <v>79.004329004329009</v>
      </c>
      <c r="V153" s="120"/>
      <c r="W153" s="121"/>
      <c r="X153" s="135"/>
    </row>
    <row r="154" spans="1:25">
      <c r="A154" s="242" t="s">
        <v>135</v>
      </c>
      <c r="B154" s="162" t="s">
        <v>136</v>
      </c>
      <c r="C154" s="94" t="str" cm="1">
        <f t="array" ref="C154:D154">_xlfn.XLOOKUP(E154,Sheet1!A:A,Sheet1!E:F)</f>
        <v>R03</v>
      </c>
      <c r="D154" s="94" t="str">
        <v>D10</v>
      </c>
      <c r="E154" s="93">
        <v>215780</v>
      </c>
      <c r="F154" s="95" t="s">
        <v>301</v>
      </c>
      <c r="G154" s="199" t="s">
        <v>18</v>
      </c>
      <c r="H154" s="277"/>
      <c r="I154" s="209"/>
      <c r="J154" s="209">
        <v>71.428571428571431</v>
      </c>
      <c r="K154" s="212">
        <v>81.818181818181827</v>
      </c>
      <c r="L154" s="223"/>
      <c r="M154" s="211">
        <v>77.922077922077932</v>
      </c>
      <c r="N154" s="229">
        <v>81.818181818181827</v>
      </c>
      <c r="O154" s="164"/>
      <c r="P154" s="211">
        <v>87.012987012987011</v>
      </c>
      <c r="Q154" s="210">
        <v>80.519480519480524</v>
      </c>
      <c r="R154" s="210"/>
      <c r="S154" s="271"/>
      <c r="T154" s="275">
        <f t="shared" si="6"/>
        <v>80.086580086580099</v>
      </c>
      <c r="U154" s="153">
        <f t="shared" si="7"/>
        <v>80.086580086580099</v>
      </c>
      <c r="V154" s="120"/>
      <c r="W154" s="121"/>
      <c r="X154" s="135"/>
    </row>
    <row r="155" spans="1:25">
      <c r="A155" s="242" t="s">
        <v>135</v>
      </c>
      <c r="B155" s="94" t="s">
        <v>136</v>
      </c>
      <c r="C155" s="94" t="str" cm="1">
        <f t="array" ref="C155:D155">_xlfn.XLOOKUP(E155,Sheet1!A:A,Sheet1!E:F)</f>
        <v>R03</v>
      </c>
      <c r="D155" s="94" t="str">
        <v>D10</v>
      </c>
      <c r="E155" s="95">
        <v>214791</v>
      </c>
      <c r="F155" s="95" t="s">
        <v>144</v>
      </c>
      <c r="G155" s="199" t="s">
        <v>18</v>
      </c>
      <c r="H155" s="277"/>
      <c r="I155" s="209"/>
      <c r="J155" s="209">
        <v>84.415584415584419</v>
      </c>
      <c r="K155" s="213">
        <v>85.714285714285708</v>
      </c>
      <c r="L155" s="223"/>
      <c r="M155" s="211">
        <v>75.324675324675326</v>
      </c>
      <c r="N155" s="228">
        <v>87.012987012987011</v>
      </c>
      <c r="O155" s="164"/>
      <c r="P155" s="211">
        <v>80.519480519480524</v>
      </c>
      <c r="Q155" s="210">
        <v>79.220779220779221</v>
      </c>
      <c r="R155" s="210"/>
      <c r="S155" s="271"/>
      <c r="T155" s="275">
        <f t="shared" si="6"/>
        <v>82.034632034632025</v>
      </c>
      <c r="U155" s="153">
        <f t="shared" si="7"/>
        <v>82.034632034632025</v>
      </c>
      <c r="V155" s="126"/>
      <c r="W155" s="127"/>
      <c r="X155" s="142"/>
    </row>
    <row r="156" spans="1:25">
      <c r="A156" s="242" t="s">
        <v>135</v>
      </c>
      <c r="B156" s="94" t="s">
        <v>136</v>
      </c>
      <c r="C156" s="94" t="str" cm="1">
        <f t="array" ref="C156:D156">_xlfn.XLOOKUP(E156,Sheet1!A:A,Sheet1!E:F)</f>
        <v>R03</v>
      </c>
      <c r="D156" s="94" t="str">
        <v>D10</v>
      </c>
      <c r="E156" s="95">
        <v>210112</v>
      </c>
      <c r="F156" s="95" t="s">
        <v>153</v>
      </c>
      <c r="G156" s="199" t="s">
        <v>18</v>
      </c>
      <c r="H156" s="277"/>
      <c r="I156" s="209"/>
      <c r="J156" s="209">
        <v>97.402597402597408</v>
      </c>
      <c r="K156" s="214">
        <v>96.103896103896105</v>
      </c>
      <c r="L156" s="223"/>
      <c r="M156" s="211">
        <v>93.506493506493499</v>
      </c>
      <c r="N156" s="230">
        <v>93.506493506493499</v>
      </c>
      <c r="O156" s="164"/>
      <c r="P156" s="211">
        <v>94.805194805194802</v>
      </c>
      <c r="Q156" s="210">
        <v>72.727272727272734</v>
      </c>
      <c r="R156" s="210"/>
      <c r="S156" s="271"/>
      <c r="T156" s="275">
        <f t="shared" si="6"/>
        <v>91.341991341991331</v>
      </c>
      <c r="U156" s="153">
        <f t="shared" si="7"/>
        <v>91.341991341991331</v>
      </c>
      <c r="V156" s="126"/>
      <c r="W156" s="127"/>
      <c r="X156" s="135"/>
    </row>
    <row r="157" spans="1:25">
      <c r="A157" s="242" t="s">
        <v>135</v>
      </c>
      <c r="B157" s="94" t="s">
        <v>136</v>
      </c>
      <c r="C157" s="94" t="str" cm="1">
        <f t="array" ref="C157:D157">_xlfn.XLOOKUP(E157,Sheet1!A:A,Sheet1!E:F)</f>
        <v>R03</v>
      </c>
      <c r="D157" s="94" t="str">
        <v>D10</v>
      </c>
      <c r="E157" s="95">
        <v>212472</v>
      </c>
      <c r="F157" s="95" t="s">
        <v>159</v>
      </c>
      <c r="G157" s="199" t="s">
        <v>18</v>
      </c>
      <c r="H157" s="277"/>
      <c r="I157" s="209"/>
      <c r="J157" s="209">
        <v>81.818181818181827</v>
      </c>
      <c r="K157" s="214">
        <v>68.831168831168839</v>
      </c>
      <c r="L157" s="223"/>
      <c r="M157" s="211">
        <v>77.922077922077932</v>
      </c>
      <c r="N157" s="230">
        <v>80.519480519480524</v>
      </c>
      <c r="O157" s="164"/>
      <c r="P157" s="211">
        <v>75.324675324675326</v>
      </c>
      <c r="Q157" s="210">
        <v>81.818181818181827</v>
      </c>
      <c r="R157" s="210"/>
      <c r="S157" s="271"/>
      <c r="T157" s="275">
        <f t="shared" si="6"/>
        <v>77.70562770562772</v>
      </c>
      <c r="U157" s="153">
        <f t="shared" si="7"/>
        <v>77.70562770562772</v>
      </c>
      <c r="V157" s="120"/>
      <c r="W157" s="121"/>
      <c r="X157" s="135"/>
    </row>
    <row r="158" spans="1:25">
      <c r="A158" s="242" t="s">
        <v>135</v>
      </c>
      <c r="B158" s="94" t="s">
        <v>136</v>
      </c>
      <c r="C158" s="94" t="str" cm="1">
        <f t="array" ref="C158:D158">_xlfn.XLOOKUP(E158,Sheet1!A:A,Sheet1!E:F)</f>
        <v>R03</v>
      </c>
      <c r="D158" s="94" t="str">
        <v>D10</v>
      </c>
      <c r="E158" s="95">
        <v>211060</v>
      </c>
      <c r="F158" s="95" t="s">
        <v>139</v>
      </c>
      <c r="G158" s="199" t="s">
        <v>18</v>
      </c>
      <c r="H158" s="277"/>
      <c r="I158" s="209"/>
      <c r="J158" s="209">
        <v>83.116883116883116</v>
      </c>
      <c r="K158" s="214">
        <v>97.402597402597408</v>
      </c>
      <c r="L158" s="223"/>
      <c r="M158" s="211">
        <v>84.415584415584405</v>
      </c>
      <c r="N158" s="230">
        <v>79.220779220779221</v>
      </c>
      <c r="O158" s="164"/>
      <c r="P158" s="211">
        <v>81.818181818181827</v>
      </c>
      <c r="Q158" s="210">
        <v>80.519480519480524</v>
      </c>
      <c r="R158" s="210"/>
      <c r="S158" s="271"/>
      <c r="T158" s="275">
        <f t="shared" si="6"/>
        <v>84.415584415584405</v>
      </c>
      <c r="U158" s="153">
        <f t="shared" si="7"/>
        <v>84.415584415584405</v>
      </c>
      <c r="V158" s="120"/>
      <c r="W158" s="121"/>
      <c r="X158" s="135"/>
    </row>
    <row r="159" spans="1:25">
      <c r="A159" s="242" t="s">
        <v>135</v>
      </c>
      <c r="B159" s="162" t="s">
        <v>136</v>
      </c>
      <c r="C159" s="162" t="str" cm="1">
        <f t="array" ref="C159:D159">_xlfn.XLOOKUP(E159,Sheet1!A:A,Sheet1!E:F)</f>
        <v>R03</v>
      </c>
      <c r="D159" s="162" t="str">
        <v>D10</v>
      </c>
      <c r="E159" s="95">
        <v>214965</v>
      </c>
      <c r="F159" s="95" t="s">
        <v>161</v>
      </c>
      <c r="G159" s="200" t="s">
        <v>18</v>
      </c>
      <c r="H159" s="277"/>
      <c r="I159" s="209"/>
      <c r="J159" s="209">
        <v>92.20779220779221</v>
      </c>
      <c r="K159" s="212">
        <v>67.532467532467535</v>
      </c>
      <c r="L159" s="259"/>
      <c r="M159" s="211">
        <v>84.415584415584405</v>
      </c>
      <c r="N159" s="229">
        <v>87.012987012987011</v>
      </c>
      <c r="O159" s="163"/>
      <c r="P159" s="211">
        <v>77.922077922077932</v>
      </c>
      <c r="Q159" s="210">
        <v>88.311688311688314</v>
      </c>
      <c r="R159" s="210"/>
      <c r="S159" s="271"/>
      <c r="T159" s="275">
        <f t="shared" si="6"/>
        <v>82.900432900432904</v>
      </c>
      <c r="U159" s="153">
        <f t="shared" si="7"/>
        <v>82.900432900432904</v>
      </c>
      <c r="V159" s="120"/>
      <c r="W159" s="121"/>
      <c r="X159" s="135"/>
    </row>
    <row r="160" spans="1:25" ht="16.5" thickBot="1">
      <c r="A160" s="246" t="s">
        <v>135</v>
      </c>
      <c r="B160" s="103" t="s">
        <v>136</v>
      </c>
      <c r="C160" s="103" t="str" cm="1">
        <f t="array" ref="C160:D160">_xlfn.XLOOKUP(E160,Sheet1!A:A,Sheet1!E:F)</f>
        <v>R03</v>
      </c>
      <c r="D160" s="103" t="str">
        <v>D12</v>
      </c>
      <c r="E160" s="99">
        <v>215269</v>
      </c>
      <c r="F160" s="99" t="s">
        <v>158</v>
      </c>
      <c r="G160" s="201" t="s">
        <v>18</v>
      </c>
      <c r="H160" s="278"/>
      <c r="I160" s="250"/>
      <c r="J160" s="250">
        <v>89.610389610389618</v>
      </c>
      <c r="K160" s="218">
        <v>67.532467532467535</v>
      </c>
      <c r="L160" s="251"/>
      <c r="M160" s="215">
        <v>98.701298701298697</v>
      </c>
      <c r="N160" s="231">
        <v>84.415584415584405</v>
      </c>
      <c r="O160" s="105"/>
      <c r="P160" s="215">
        <v>81.818181818181827</v>
      </c>
      <c r="Q160" s="253">
        <v>85.714285714285708</v>
      </c>
      <c r="R160" s="253"/>
      <c r="S160" s="272"/>
      <c r="T160" s="193">
        <f t="shared" si="6"/>
        <v>84.632034632034632</v>
      </c>
      <c r="U160" s="154">
        <f t="shared" si="7"/>
        <v>84.632034632034632</v>
      </c>
      <c r="V160" s="124">
        <f>AVERAGE(H145:S160)</f>
        <v>84.131493506493499</v>
      </c>
      <c r="W160" s="125">
        <f t="shared" ref="W160" si="9">ROUND(V160,0)</f>
        <v>84</v>
      </c>
      <c r="X160" s="44">
        <f>IF(W160&gt;=82.5,$L$4,IF(AND(W160&gt;=0,W160&lt;=82.49),0,$L$3))</f>
        <v>2</v>
      </c>
    </row>
    <row r="161" spans="1:25">
      <c r="A161" s="240" t="s">
        <v>135</v>
      </c>
      <c r="B161" s="94" t="s">
        <v>151</v>
      </c>
      <c r="C161" s="94" t="str" cm="1">
        <f t="array" ref="C161:D161">_xlfn.XLOOKUP(E161,Sheet1!A:A,Sheet1!E:F)</f>
        <v>R03</v>
      </c>
      <c r="D161" s="94" t="str">
        <v>D11</v>
      </c>
      <c r="E161" s="93">
        <v>213611</v>
      </c>
      <c r="F161" s="93" t="s">
        <v>319</v>
      </c>
      <c r="G161" s="199" t="s">
        <v>18</v>
      </c>
      <c r="H161" s="279">
        <v>80.51948051948051</v>
      </c>
      <c r="I161" s="255"/>
      <c r="J161" s="255">
        <v>87.012987012987011</v>
      </c>
      <c r="K161" s="217"/>
      <c r="L161" s="223">
        <v>81.818181818181827</v>
      </c>
      <c r="M161" s="216">
        <v>75.324675324675326</v>
      </c>
      <c r="N161" s="232"/>
      <c r="O161" s="164">
        <v>85.714285714285708</v>
      </c>
      <c r="P161" s="216">
        <v>92.20779220779221</v>
      </c>
      <c r="Q161" s="239"/>
      <c r="R161" s="239">
        <v>76.623376623376629</v>
      </c>
      <c r="S161" s="270">
        <v>72.727272727272734</v>
      </c>
      <c r="T161" s="9">
        <f t="shared" si="6"/>
        <v>81.493506493506501</v>
      </c>
      <c r="U161" s="152">
        <f t="shared" si="7"/>
        <v>81.493506493506501</v>
      </c>
      <c r="V161" s="120"/>
      <c r="W161" s="121"/>
      <c r="X161" s="135"/>
    </row>
    <row r="162" spans="1:25">
      <c r="A162" s="242" t="s">
        <v>135</v>
      </c>
      <c r="B162" s="94" t="s">
        <v>151</v>
      </c>
      <c r="C162" s="94" t="str" cm="1">
        <f t="array" ref="C162:D162">_xlfn.XLOOKUP(E162,Sheet1!A:A,Sheet1!E:F)</f>
        <v>R03</v>
      </c>
      <c r="D162" s="94" t="str">
        <v>D11</v>
      </c>
      <c r="E162" s="95">
        <v>215582</v>
      </c>
      <c r="F162" s="95" t="s">
        <v>169</v>
      </c>
      <c r="G162" s="199" t="s">
        <v>18</v>
      </c>
      <c r="H162" s="277"/>
      <c r="I162" s="209"/>
      <c r="J162" s="209">
        <v>85.714285714285708</v>
      </c>
      <c r="K162" s="213">
        <v>72.727272727272734</v>
      </c>
      <c r="L162" s="223"/>
      <c r="M162" s="211">
        <v>74.025974025974023</v>
      </c>
      <c r="N162" s="228">
        <v>84.415584415584405</v>
      </c>
      <c r="O162" s="164"/>
      <c r="P162" s="211">
        <v>89.610389610389603</v>
      </c>
      <c r="Q162" s="210">
        <v>79.220779220779221</v>
      </c>
      <c r="R162" s="210"/>
      <c r="S162" s="271"/>
      <c r="T162" s="275">
        <f t="shared" si="6"/>
        <v>80.952380952380949</v>
      </c>
      <c r="U162" s="153">
        <f t="shared" si="7"/>
        <v>80.952380952380949</v>
      </c>
      <c r="V162" s="120"/>
      <c r="W162" s="121"/>
      <c r="X162" s="135"/>
    </row>
    <row r="163" spans="1:25">
      <c r="A163" s="243" t="s">
        <v>135</v>
      </c>
      <c r="B163" s="117" t="s">
        <v>151</v>
      </c>
      <c r="C163" s="117" t="str" cm="1">
        <f t="array" ref="C163:D163">_xlfn.XLOOKUP(E163,Sheet1!A:A,Sheet1!E:F)</f>
        <v>R03</v>
      </c>
      <c r="D163" s="117" t="str">
        <v>D11</v>
      </c>
      <c r="E163" s="116">
        <v>214775</v>
      </c>
      <c r="F163" s="116" t="s">
        <v>157</v>
      </c>
      <c r="G163" s="202" t="s">
        <v>18</v>
      </c>
      <c r="H163" s="277"/>
      <c r="I163" s="209"/>
      <c r="J163" s="209">
        <v>90.909090909090907</v>
      </c>
      <c r="K163" s="214">
        <v>74.025974025974023</v>
      </c>
      <c r="L163" s="223"/>
      <c r="M163" s="211">
        <v>79.220779220779221</v>
      </c>
      <c r="N163" s="230">
        <v>88.311688311688314</v>
      </c>
      <c r="O163" s="164"/>
      <c r="P163" s="211">
        <v>93.506493506493499</v>
      </c>
      <c r="Q163" s="210">
        <v>84.415584415584405</v>
      </c>
      <c r="R163" s="210"/>
      <c r="S163" s="271"/>
      <c r="T163" s="275">
        <f t="shared" si="6"/>
        <v>85.064935064935057</v>
      </c>
      <c r="U163" s="153">
        <f t="shared" si="7"/>
        <v>85.064935064935057</v>
      </c>
      <c r="V163" s="120"/>
      <c r="W163" s="121"/>
      <c r="X163" s="135"/>
    </row>
    <row r="164" spans="1:25">
      <c r="A164" s="242" t="s">
        <v>135</v>
      </c>
      <c r="B164" s="94" t="s">
        <v>151</v>
      </c>
      <c r="C164" s="94" t="str" cm="1">
        <f t="array" ref="C164:D164">_xlfn.XLOOKUP(E164,Sheet1!A:A,Sheet1!E:F)</f>
        <v>R03</v>
      </c>
      <c r="D164" s="94" t="str">
        <v>D12</v>
      </c>
      <c r="E164" s="95">
        <v>215848</v>
      </c>
      <c r="F164" s="95" t="s">
        <v>303</v>
      </c>
      <c r="G164" s="199" t="s">
        <v>18</v>
      </c>
      <c r="H164" s="277"/>
      <c r="I164" s="209"/>
      <c r="J164" s="209">
        <v>94.805194805194802</v>
      </c>
      <c r="K164" s="214">
        <v>74.025974025974023</v>
      </c>
      <c r="L164" s="223"/>
      <c r="M164" s="211">
        <v>75.324675324675326</v>
      </c>
      <c r="N164" s="230">
        <v>77.922077922077932</v>
      </c>
      <c r="O164" s="164"/>
      <c r="P164" s="211">
        <v>84.415584415584405</v>
      </c>
      <c r="Q164" s="210">
        <v>68.831168831168839</v>
      </c>
      <c r="R164" s="210"/>
      <c r="S164" s="271"/>
      <c r="T164" s="275">
        <f t="shared" si="6"/>
        <v>79.220779220779221</v>
      </c>
      <c r="U164" s="153">
        <f t="shared" si="7"/>
        <v>79.220779220779221</v>
      </c>
      <c r="V164" s="120"/>
      <c r="W164" s="121"/>
      <c r="X164" s="135"/>
    </row>
    <row r="165" spans="1:25">
      <c r="A165" s="242" t="s">
        <v>135</v>
      </c>
      <c r="B165" s="162" t="s">
        <v>151</v>
      </c>
      <c r="C165" s="162" t="str" cm="1">
        <f t="array" ref="C165:D165">_xlfn.XLOOKUP(E165,Sheet1!A:A,Sheet1!E:F)</f>
        <v>R03</v>
      </c>
      <c r="D165" s="162" t="str">
        <v>D12</v>
      </c>
      <c r="E165" s="95">
        <v>213280</v>
      </c>
      <c r="F165" s="95" t="s">
        <v>156</v>
      </c>
      <c r="G165" s="200" t="s">
        <v>18</v>
      </c>
      <c r="H165" s="277"/>
      <c r="I165" s="209"/>
      <c r="J165" s="209">
        <v>98.701298701298711</v>
      </c>
      <c r="K165" s="214">
        <v>96.103896103896105</v>
      </c>
      <c r="L165" s="223"/>
      <c r="M165" s="211">
        <v>88.311688311688314</v>
      </c>
      <c r="N165" s="230">
        <v>85.714285714285708</v>
      </c>
      <c r="O165" s="164"/>
      <c r="P165" s="211">
        <v>96.103896103896105</v>
      </c>
      <c r="Q165" s="210">
        <v>80.519480519480524</v>
      </c>
      <c r="R165" s="210"/>
      <c r="S165" s="271"/>
      <c r="T165" s="275">
        <f t="shared" si="6"/>
        <v>90.909090909090921</v>
      </c>
      <c r="U165" s="153">
        <f t="shared" si="7"/>
        <v>90.909090909090921</v>
      </c>
      <c r="V165" s="120"/>
      <c r="W165" s="121"/>
      <c r="X165" s="135"/>
      <c r="Y165" s="46"/>
    </row>
    <row r="166" spans="1:25">
      <c r="A166" s="240" t="s">
        <v>135</v>
      </c>
      <c r="B166" s="94" t="s">
        <v>151</v>
      </c>
      <c r="C166" s="94" t="str" cm="1">
        <f t="array" ref="C166:D166">_xlfn.XLOOKUP(E166,Sheet1!A:A,Sheet1!E:F)</f>
        <v>R03</v>
      </c>
      <c r="D166" s="94" t="str">
        <v>D11</v>
      </c>
      <c r="E166" s="93">
        <v>213579</v>
      </c>
      <c r="F166" s="93" t="s">
        <v>167</v>
      </c>
      <c r="G166" s="199" t="s">
        <v>18</v>
      </c>
      <c r="H166" s="277"/>
      <c r="I166" s="209"/>
      <c r="J166" s="209">
        <v>72.72727272727272</v>
      </c>
      <c r="K166" s="212">
        <v>89.610389610389603</v>
      </c>
      <c r="L166" s="223"/>
      <c r="M166" s="211">
        <v>71.428571428571431</v>
      </c>
      <c r="N166" s="229">
        <v>90.909090909090907</v>
      </c>
      <c r="O166" s="164"/>
      <c r="P166" s="211">
        <v>102.59740259740259</v>
      </c>
      <c r="Q166" s="210">
        <v>85.714285714285708</v>
      </c>
      <c r="R166" s="210"/>
      <c r="S166" s="271"/>
      <c r="T166" s="275">
        <f t="shared" si="6"/>
        <v>85.497835497835482</v>
      </c>
      <c r="U166" s="153">
        <f t="shared" si="7"/>
        <v>85.497835497835482</v>
      </c>
      <c r="V166" s="120"/>
      <c r="W166" s="121"/>
      <c r="X166" s="135"/>
      <c r="Y166" s="46"/>
    </row>
    <row r="167" spans="1:25">
      <c r="A167" s="242" t="s">
        <v>135</v>
      </c>
      <c r="B167" s="94" t="s">
        <v>151</v>
      </c>
      <c r="C167" s="94" t="str" cm="1">
        <f t="array" ref="C167:D167">_xlfn.XLOOKUP(E167,Sheet1!A:A,Sheet1!E:F)</f>
        <v>R03</v>
      </c>
      <c r="D167" s="94" t="str">
        <v>D12</v>
      </c>
      <c r="E167" s="95">
        <v>215624</v>
      </c>
      <c r="F167" s="95" t="s">
        <v>172</v>
      </c>
      <c r="G167" s="199" t="s">
        <v>18</v>
      </c>
      <c r="H167" s="277"/>
      <c r="I167" s="209"/>
      <c r="J167" s="209">
        <v>97.402597402597408</v>
      </c>
      <c r="K167" s="213">
        <v>75.324675324675326</v>
      </c>
      <c r="L167" s="223"/>
      <c r="M167" s="211">
        <v>94.805194805194802</v>
      </c>
      <c r="N167" s="228">
        <v>75.324675324675326</v>
      </c>
      <c r="O167" s="164"/>
      <c r="P167" s="211">
        <v>100</v>
      </c>
      <c r="Q167" s="210">
        <v>81.818181818181827</v>
      </c>
      <c r="R167" s="210"/>
      <c r="S167" s="271"/>
      <c r="T167" s="275">
        <f t="shared" si="6"/>
        <v>87.445887445887465</v>
      </c>
      <c r="U167" s="153">
        <f t="shared" si="7"/>
        <v>87.445887445887465</v>
      </c>
      <c r="V167" s="120"/>
      <c r="W167" s="127"/>
      <c r="X167" s="138"/>
    </row>
    <row r="168" spans="1:25">
      <c r="A168" s="242" t="s">
        <v>135</v>
      </c>
      <c r="B168" s="94" t="s">
        <v>151</v>
      </c>
      <c r="C168" s="94" t="str" cm="1">
        <f t="array" ref="C168:D168">_xlfn.XLOOKUP(E168,Sheet1!A:A,Sheet1!E:F)</f>
        <v>R03</v>
      </c>
      <c r="D168" s="94" t="str">
        <v>D11</v>
      </c>
      <c r="E168" s="95">
        <v>212233</v>
      </c>
      <c r="F168" s="95" t="s">
        <v>165</v>
      </c>
      <c r="G168" s="199" t="s">
        <v>18</v>
      </c>
      <c r="H168" s="277"/>
      <c r="I168" s="209"/>
      <c r="J168" s="209">
        <v>75.324675324675326</v>
      </c>
      <c r="K168" s="214">
        <v>89.610389610389603</v>
      </c>
      <c r="L168" s="223"/>
      <c r="M168" s="211">
        <v>71.428571428571431</v>
      </c>
      <c r="N168" s="230">
        <v>76.623376623376629</v>
      </c>
      <c r="O168" s="164"/>
      <c r="P168" s="211">
        <v>87.012987012987011</v>
      </c>
      <c r="Q168" s="210">
        <v>100</v>
      </c>
      <c r="R168" s="210"/>
      <c r="S168" s="271"/>
      <c r="T168" s="275">
        <f t="shared" si="6"/>
        <v>83.333333333333343</v>
      </c>
      <c r="U168" s="153">
        <f t="shared" si="7"/>
        <v>83.333333333333343</v>
      </c>
      <c r="V168" s="126"/>
      <c r="W168" s="127"/>
      <c r="X168" s="135"/>
    </row>
    <row r="169" spans="1:25">
      <c r="A169" s="243" t="s">
        <v>135</v>
      </c>
      <c r="B169" s="117" t="s">
        <v>151</v>
      </c>
      <c r="C169" s="117" t="str" cm="1">
        <f t="array" ref="C169:D169">_xlfn.XLOOKUP(E169,Sheet1!A:A,Sheet1!E:F)</f>
        <v>R03</v>
      </c>
      <c r="D169" s="117" t="str">
        <v>D12</v>
      </c>
      <c r="E169" s="116">
        <v>214320</v>
      </c>
      <c r="F169" s="116" t="s">
        <v>170</v>
      </c>
      <c r="G169" s="202" t="s">
        <v>18</v>
      </c>
      <c r="H169" s="277"/>
      <c r="I169" s="209"/>
      <c r="J169" s="209">
        <v>101.29870129870129</v>
      </c>
      <c r="K169" s="214">
        <v>83.116883116883116</v>
      </c>
      <c r="L169" s="223"/>
      <c r="M169" s="211">
        <v>83.116883116883116</v>
      </c>
      <c r="N169" s="230">
        <v>76.623376623376629</v>
      </c>
      <c r="O169" s="164"/>
      <c r="P169" s="211">
        <v>89.610389610389603</v>
      </c>
      <c r="Q169" s="210">
        <v>92.20779220779221</v>
      </c>
      <c r="R169" s="210"/>
      <c r="S169" s="271"/>
      <c r="T169" s="275">
        <f t="shared" si="6"/>
        <v>87.662337662337663</v>
      </c>
      <c r="U169" s="153">
        <f t="shared" si="7"/>
        <v>87.662337662337663</v>
      </c>
      <c r="V169" s="120"/>
      <c r="W169" s="121"/>
      <c r="X169" s="135"/>
    </row>
    <row r="170" spans="1:25">
      <c r="A170" s="242" t="s">
        <v>135</v>
      </c>
      <c r="B170" s="94" t="s">
        <v>151</v>
      </c>
      <c r="C170" s="94" t="str" cm="1">
        <f t="array" ref="C170:D170">_xlfn.XLOOKUP(E170,Sheet1!A:A,Sheet1!E:F)</f>
        <v>R03</v>
      </c>
      <c r="D170" s="94" t="str">
        <v>D11</v>
      </c>
      <c r="E170" s="95">
        <v>210963</v>
      </c>
      <c r="F170" s="95" t="s">
        <v>164</v>
      </c>
      <c r="G170" s="199" t="s">
        <v>18</v>
      </c>
      <c r="H170" s="277"/>
      <c r="I170" s="209"/>
      <c r="J170" s="209">
        <v>88.3116883116883</v>
      </c>
      <c r="K170" s="214">
        <v>88.311688311688314</v>
      </c>
      <c r="L170" s="223"/>
      <c r="M170" s="211">
        <v>74.025974025974023</v>
      </c>
      <c r="N170" s="230">
        <v>79.220779220779221</v>
      </c>
      <c r="O170" s="164"/>
      <c r="P170" s="211">
        <v>93.506493506493499</v>
      </c>
      <c r="Q170" s="210">
        <v>92.20779220779221</v>
      </c>
      <c r="R170" s="210"/>
      <c r="S170" s="271"/>
      <c r="T170" s="275">
        <f t="shared" si="6"/>
        <v>85.930735930735921</v>
      </c>
      <c r="U170" s="153">
        <f t="shared" si="7"/>
        <v>85.930735930735921</v>
      </c>
      <c r="V170" s="120"/>
      <c r="W170" s="121"/>
      <c r="X170" s="135"/>
    </row>
    <row r="171" spans="1:25">
      <c r="A171" s="242" t="s">
        <v>135</v>
      </c>
      <c r="B171" s="94" t="s">
        <v>151</v>
      </c>
      <c r="C171" s="94" t="str" cm="1">
        <f t="array" ref="C171:D171">_xlfn.XLOOKUP(E171,Sheet1!A:A,Sheet1!E:F)</f>
        <v>R03</v>
      </c>
      <c r="D171" s="94" t="str">
        <v>D11</v>
      </c>
      <c r="E171" s="95">
        <v>212936</v>
      </c>
      <c r="F171" s="95" t="s">
        <v>166</v>
      </c>
      <c r="G171" s="199" t="s">
        <v>18</v>
      </c>
      <c r="H171" s="277"/>
      <c r="I171" s="209"/>
      <c r="J171" s="209">
        <v>77.922077922077918</v>
      </c>
      <c r="K171" s="214">
        <v>89.610389610389603</v>
      </c>
      <c r="L171" s="223"/>
      <c r="M171" s="211">
        <v>74.025974025974023</v>
      </c>
      <c r="N171" s="230">
        <v>80.519480519480524</v>
      </c>
      <c r="O171" s="164"/>
      <c r="P171" s="211">
        <v>94.805194805194802</v>
      </c>
      <c r="Q171" s="210">
        <v>83.116883116883116</v>
      </c>
      <c r="R171" s="210"/>
      <c r="S171" s="271"/>
      <c r="T171" s="275">
        <f t="shared" si="6"/>
        <v>83.333333333333329</v>
      </c>
      <c r="U171" s="153">
        <f t="shared" si="7"/>
        <v>83.333333333333329</v>
      </c>
      <c r="V171" s="120"/>
      <c r="W171" s="121"/>
      <c r="X171" s="135"/>
    </row>
    <row r="172" spans="1:25">
      <c r="A172" s="242" t="s">
        <v>135</v>
      </c>
      <c r="B172" s="94" t="s">
        <v>151</v>
      </c>
      <c r="C172" s="94" t="str" cm="1">
        <f t="array" ref="C172:D172">_xlfn.XLOOKUP(E172,Sheet1!A:A,Sheet1!E:F)</f>
        <v>R03</v>
      </c>
      <c r="D172" s="94" t="str">
        <v>D12</v>
      </c>
      <c r="E172" s="95">
        <v>210617</v>
      </c>
      <c r="F172" s="95" t="s">
        <v>175</v>
      </c>
      <c r="G172" s="199" t="s">
        <v>18</v>
      </c>
      <c r="H172" s="277"/>
      <c r="I172" s="209"/>
      <c r="J172" s="209">
        <v>97.402597402597408</v>
      </c>
      <c r="K172" s="214">
        <v>84.415584415584405</v>
      </c>
      <c r="L172" s="223"/>
      <c r="M172" s="211">
        <v>85.714285714285708</v>
      </c>
      <c r="N172" s="230">
        <v>75.324675324675326</v>
      </c>
      <c r="O172" s="164"/>
      <c r="P172" s="211">
        <v>88.311688311688314</v>
      </c>
      <c r="Q172" s="210">
        <v>84.415584415584405</v>
      </c>
      <c r="R172" s="210"/>
      <c r="S172" s="271"/>
      <c r="T172" s="275">
        <f t="shared" si="6"/>
        <v>85.930735930735935</v>
      </c>
      <c r="U172" s="153">
        <f t="shared" si="7"/>
        <v>85.930735930735935</v>
      </c>
      <c r="V172" s="120"/>
      <c r="W172" s="121"/>
      <c r="X172" s="135"/>
    </row>
    <row r="173" spans="1:25">
      <c r="A173" s="242" t="s">
        <v>135</v>
      </c>
      <c r="B173" s="94" t="s">
        <v>151</v>
      </c>
      <c r="C173" s="94" t="str" cm="1">
        <f t="array" ref="C173:D173">_xlfn.XLOOKUP(E173,Sheet1!A:A,Sheet1!E:F)</f>
        <v>R03</v>
      </c>
      <c r="D173" s="94" t="str">
        <v>D11</v>
      </c>
      <c r="E173" s="95">
        <v>210310</v>
      </c>
      <c r="F173" s="95" t="s">
        <v>163</v>
      </c>
      <c r="G173" s="199" t="s">
        <v>18</v>
      </c>
      <c r="H173" s="277"/>
      <c r="I173" s="209"/>
      <c r="J173" s="209">
        <v>76.623376623376629</v>
      </c>
      <c r="K173" s="212">
        <v>89.610389610389603</v>
      </c>
      <c r="L173" s="223"/>
      <c r="M173" s="211">
        <v>101.29870129870129</v>
      </c>
      <c r="N173" s="229">
        <v>84.415584415584405</v>
      </c>
      <c r="O173" s="164"/>
      <c r="P173" s="211">
        <v>103.89610389610388</v>
      </c>
      <c r="Q173" s="210">
        <v>88.311688311688314</v>
      </c>
      <c r="R173" s="210"/>
      <c r="S173" s="271"/>
      <c r="T173" s="275">
        <f t="shared" si="6"/>
        <v>90.69264069264068</v>
      </c>
      <c r="U173" s="153">
        <f t="shared" si="7"/>
        <v>90.69264069264068</v>
      </c>
      <c r="V173" s="120"/>
      <c r="W173" s="121"/>
      <c r="X173" s="135"/>
    </row>
    <row r="174" spans="1:25">
      <c r="A174" s="242" t="s">
        <v>135</v>
      </c>
      <c r="B174" s="94" t="s">
        <v>151</v>
      </c>
      <c r="C174" s="94" t="str" cm="1">
        <f t="array" ref="C174:D174">_xlfn.XLOOKUP(E174,Sheet1!A:A,Sheet1!E:F)</f>
        <v>R03</v>
      </c>
      <c r="D174" s="94" t="str">
        <v>D11</v>
      </c>
      <c r="E174" s="95">
        <v>211722</v>
      </c>
      <c r="F174" s="95" t="s">
        <v>155</v>
      </c>
      <c r="G174" s="199" t="s">
        <v>18</v>
      </c>
      <c r="H174" s="277"/>
      <c r="I174" s="209"/>
      <c r="J174" s="209">
        <v>85.714285714285708</v>
      </c>
      <c r="K174" s="213">
        <v>79.220779220779221</v>
      </c>
      <c r="L174" s="223"/>
      <c r="M174" s="211">
        <v>84.415584415584405</v>
      </c>
      <c r="N174" s="228">
        <v>88.311688311688314</v>
      </c>
      <c r="O174" s="164"/>
      <c r="P174" s="211">
        <v>88.311688311688314</v>
      </c>
      <c r="Q174" s="210">
        <v>81.818181818181827</v>
      </c>
      <c r="R174" s="210"/>
      <c r="S174" s="271"/>
      <c r="T174" s="275">
        <f t="shared" si="6"/>
        <v>84.632034632034632</v>
      </c>
      <c r="U174" s="153">
        <f t="shared" si="7"/>
        <v>84.632034632034632</v>
      </c>
      <c r="V174" s="120"/>
      <c r="W174" s="121"/>
      <c r="X174" s="135"/>
    </row>
    <row r="175" spans="1:25">
      <c r="A175" s="242" t="s">
        <v>135</v>
      </c>
      <c r="B175" s="94" t="s">
        <v>151</v>
      </c>
      <c r="C175" s="94" t="str" cm="1">
        <f t="array" ref="C175:D175">_xlfn.XLOOKUP(E175,Sheet1!A:A,Sheet1!E:F)</f>
        <v>R03</v>
      </c>
      <c r="D175" s="94" t="str">
        <v>D12</v>
      </c>
      <c r="E175" s="95">
        <v>213298</v>
      </c>
      <c r="F175" s="95" t="s">
        <v>173</v>
      </c>
      <c r="G175" s="199" t="s">
        <v>18</v>
      </c>
      <c r="H175" s="277"/>
      <c r="I175" s="209"/>
      <c r="J175" s="209">
        <v>88.3116883116883</v>
      </c>
      <c r="K175" s="212">
        <v>72.727272727272734</v>
      </c>
      <c r="L175" s="223"/>
      <c r="M175" s="211">
        <v>81.818181818181827</v>
      </c>
      <c r="N175" s="229">
        <v>79.220779220779221</v>
      </c>
      <c r="O175" s="164"/>
      <c r="P175" s="211">
        <v>83.116883116883116</v>
      </c>
      <c r="Q175" s="210">
        <v>74.025974025974023</v>
      </c>
      <c r="R175" s="210"/>
      <c r="S175" s="271"/>
      <c r="T175" s="275">
        <f t="shared" si="6"/>
        <v>79.870129870129858</v>
      </c>
      <c r="U175" s="153">
        <f t="shared" si="7"/>
        <v>79.870129870129858</v>
      </c>
      <c r="V175" s="120"/>
      <c r="W175" s="121"/>
      <c r="X175" s="135"/>
    </row>
    <row r="176" spans="1:25">
      <c r="A176" s="242" t="s">
        <v>135</v>
      </c>
      <c r="B176" s="162" t="s">
        <v>151</v>
      </c>
      <c r="C176" s="162" t="str" cm="1">
        <f t="array" ref="C176:D176">_xlfn.XLOOKUP(E176,Sheet1!A:A,Sheet1!E:F)</f>
        <v>R03</v>
      </c>
      <c r="D176" s="162" t="str">
        <v>D12</v>
      </c>
      <c r="E176" s="95">
        <v>213652</v>
      </c>
      <c r="F176" s="95" t="s">
        <v>174</v>
      </c>
      <c r="G176" s="200" t="s">
        <v>18</v>
      </c>
      <c r="H176" s="277"/>
      <c r="I176" s="209"/>
      <c r="J176" s="209">
        <v>98.701298701298711</v>
      </c>
      <c r="K176" s="212">
        <v>76.623376623376629</v>
      </c>
      <c r="L176" s="259"/>
      <c r="M176" s="211">
        <v>80.519480519480524</v>
      </c>
      <c r="N176" s="229">
        <v>76.623376623376629</v>
      </c>
      <c r="O176" s="163"/>
      <c r="P176" s="211">
        <v>90.909090909090907</v>
      </c>
      <c r="Q176" s="210">
        <v>84.415584415584405</v>
      </c>
      <c r="R176" s="210"/>
      <c r="S176" s="271"/>
      <c r="T176" s="275">
        <f t="shared" si="6"/>
        <v>84.632034632034632</v>
      </c>
      <c r="U176" s="153">
        <f t="shared" si="7"/>
        <v>84.632034632034632</v>
      </c>
      <c r="V176" s="120"/>
      <c r="W176" s="121"/>
      <c r="X176" s="135"/>
    </row>
    <row r="177" spans="1:25" ht="16.5" thickBot="1">
      <c r="A177" s="246" t="s">
        <v>135</v>
      </c>
      <c r="B177" s="103" t="s">
        <v>151</v>
      </c>
      <c r="C177" s="103" t="str" cm="1">
        <f t="array" ref="C177:D177">_xlfn.XLOOKUP(E177,Sheet1!A:A,Sheet1!E:F)</f>
        <v>R03</v>
      </c>
      <c r="D177" s="103" t="str">
        <v>D11</v>
      </c>
      <c r="E177" s="99">
        <v>214395</v>
      </c>
      <c r="F177" s="99" t="s">
        <v>168</v>
      </c>
      <c r="G177" s="201" t="s">
        <v>18</v>
      </c>
      <c r="H177" s="278"/>
      <c r="I177" s="250"/>
      <c r="J177" s="250">
        <v>67.532467532467535</v>
      </c>
      <c r="K177" s="267">
        <v>89.610389610389603</v>
      </c>
      <c r="L177" s="251"/>
      <c r="M177" s="233">
        <v>79.220779220779221</v>
      </c>
      <c r="N177" s="231">
        <v>83.116883116883116</v>
      </c>
      <c r="O177" s="105"/>
      <c r="P177" s="233">
        <v>94.805194805194802</v>
      </c>
      <c r="Q177" s="253">
        <v>84.415584415584405</v>
      </c>
      <c r="R177" s="253"/>
      <c r="S177" s="272"/>
      <c r="T177" s="193">
        <f t="shared" si="6"/>
        <v>83.116883116883116</v>
      </c>
      <c r="U177" s="154">
        <f t="shared" si="7"/>
        <v>83.116883116883116</v>
      </c>
      <c r="V177" s="124">
        <f>AVERAGE(H161:S177)</f>
        <v>84.627872127872166</v>
      </c>
      <c r="W177" s="125">
        <f t="shared" ref="W177" si="10">ROUND(V177,0)</f>
        <v>85</v>
      </c>
      <c r="X177" s="44">
        <f>IF(W177&gt;=82.5,$L$4,IF(AND(W177&gt;=0,W177&lt;=82.49),0,$L$3))</f>
        <v>2</v>
      </c>
    </row>
    <row r="178" spans="1:25">
      <c r="A178" s="240" t="s">
        <v>135</v>
      </c>
      <c r="B178" s="94" t="s">
        <v>162</v>
      </c>
      <c r="C178" s="94" t="str" cm="1">
        <f t="array" ref="C178:D178">_xlfn.XLOOKUP(E178,Sheet1!A:A,Sheet1!E:F)</f>
        <v>R03</v>
      </c>
      <c r="D178" s="94" t="str">
        <v>D12</v>
      </c>
      <c r="E178" s="93">
        <v>213843</v>
      </c>
      <c r="F178" s="93" t="s">
        <v>181</v>
      </c>
      <c r="G178" s="199" t="s">
        <v>18</v>
      </c>
      <c r="H178" s="279"/>
      <c r="I178" s="255"/>
      <c r="J178" s="255">
        <v>81.818181818181827</v>
      </c>
      <c r="K178" s="213">
        <v>84.415584415584405</v>
      </c>
      <c r="L178" s="223"/>
      <c r="M178" s="234">
        <v>90.909090909090907</v>
      </c>
      <c r="N178" s="228">
        <v>77.922077922077932</v>
      </c>
      <c r="O178" s="164"/>
      <c r="P178" s="234">
        <v>81.818181818181827</v>
      </c>
      <c r="Q178" s="239">
        <v>74.025974025974023</v>
      </c>
      <c r="R178" s="239"/>
      <c r="S178" s="270"/>
      <c r="T178" s="9">
        <f t="shared" si="6"/>
        <v>81.818181818181813</v>
      </c>
      <c r="U178" s="152">
        <f t="shared" si="7"/>
        <v>81.818181818181813</v>
      </c>
      <c r="V178" s="120"/>
      <c r="W178" s="121"/>
      <c r="X178" s="135"/>
    </row>
    <row r="179" spans="1:25">
      <c r="A179" s="242" t="s">
        <v>135</v>
      </c>
      <c r="B179" s="94" t="s">
        <v>162</v>
      </c>
      <c r="C179" s="94" t="str" cm="1">
        <f t="array" ref="C179:D179">_xlfn.XLOOKUP(E179,Sheet1!A:A,Sheet1!E:F)</f>
        <v>R03</v>
      </c>
      <c r="D179" s="94" t="str">
        <v>D11</v>
      </c>
      <c r="E179" s="95">
        <v>212001</v>
      </c>
      <c r="F179" s="95" t="s">
        <v>185</v>
      </c>
      <c r="G179" s="199" t="s">
        <v>18</v>
      </c>
      <c r="H179" s="277"/>
      <c r="I179" s="209"/>
      <c r="J179" s="209">
        <v>88.3116883116883</v>
      </c>
      <c r="K179" s="212">
        <v>75.324675324675326</v>
      </c>
      <c r="L179" s="223"/>
      <c r="M179" s="211">
        <v>94.805194805194802</v>
      </c>
      <c r="N179" s="229">
        <v>72.727272727272734</v>
      </c>
      <c r="O179" s="164"/>
      <c r="P179" s="211">
        <v>84.415584415584405</v>
      </c>
      <c r="Q179" s="210">
        <v>88.311688311688314</v>
      </c>
      <c r="R179" s="210"/>
      <c r="S179" s="271"/>
      <c r="T179" s="275">
        <f t="shared" si="6"/>
        <v>83.98268398268398</v>
      </c>
      <c r="U179" s="153">
        <f t="shared" si="7"/>
        <v>83.98268398268398</v>
      </c>
      <c r="V179" s="120"/>
      <c r="W179" s="121"/>
      <c r="X179" s="135"/>
    </row>
    <row r="180" spans="1:25">
      <c r="A180" s="242" t="s">
        <v>135</v>
      </c>
      <c r="B180" s="162" t="s">
        <v>162</v>
      </c>
      <c r="C180" s="162" t="str" cm="1">
        <f t="array" ref="C180:D180">_xlfn.XLOOKUP(E180,Sheet1!A:A,Sheet1!E:F)</f>
        <v>R03</v>
      </c>
      <c r="D180" s="162" t="str">
        <v>D11</v>
      </c>
      <c r="E180" s="95">
        <v>211920</v>
      </c>
      <c r="F180" s="95" t="s">
        <v>189</v>
      </c>
      <c r="G180" s="200" t="s">
        <v>18</v>
      </c>
      <c r="H180" s="277"/>
      <c r="I180" s="209"/>
      <c r="J180" s="209">
        <v>76.623376623376629</v>
      </c>
      <c r="K180" s="213">
        <v>77.922077922077932</v>
      </c>
      <c r="L180" s="223"/>
      <c r="M180" s="211">
        <v>98.701298701298697</v>
      </c>
      <c r="N180" s="228">
        <v>94.805194805194802</v>
      </c>
      <c r="O180" s="164"/>
      <c r="P180" s="211">
        <v>79.220779220779221</v>
      </c>
      <c r="Q180" s="210">
        <v>79.220779220779221</v>
      </c>
      <c r="R180" s="210"/>
      <c r="S180" s="271"/>
      <c r="T180" s="275">
        <f t="shared" si="6"/>
        <v>84.415584415584405</v>
      </c>
      <c r="U180" s="153">
        <f t="shared" si="7"/>
        <v>84.415584415584405</v>
      </c>
      <c r="V180" s="120"/>
      <c r="W180" s="121"/>
      <c r="X180" s="135"/>
      <c r="Y180" s="46"/>
    </row>
    <row r="181" spans="1:25">
      <c r="A181" s="240" t="s">
        <v>135</v>
      </c>
      <c r="B181" s="94" t="s">
        <v>162</v>
      </c>
      <c r="C181" s="94" t="str" cm="1">
        <f t="array" ref="C181:D181">_xlfn.XLOOKUP(E181,Sheet1!A:A,Sheet1!E:F)</f>
        <v>R03</v>
      </c>
      <c r="D181" s="94" t="str">
        <v>D11</v>
      </c>
      <c r="E181" s="93">
        <v>211755</v>
      </c>
      <c r="F181" s="93" t="s">
        <v>190</v>
      </c>
      <c r="G181" s="199" t="s">
        <v>18</v>
      </c>
      <c r="H181" s="277"/>
      <c r="I181" s="209"/>
      <c r="J181" s="209">
        <v>97.402597402597408</v>
      </c>
      <c r="K181" s="212">
        <v>92.20779220779221</v>
      </c>
      <c r="L181" s="223"/>
      <c r="M181" s="211">
        <v>98.701298701298697</v>
      </c>
      <c r="N181" s="229">
        <v>81.818181818181827</v>
      </c>
      <c r="O181" s="164"/>
      <c r="P181" s="211">
        <v>81.818181818181827</v>
      </c>
      <c r="Q181" s="210">
        <v>88.311688311688314</v>
      </c>
      <c r="R181" s="210"/>
      <c r="S181" s="271"/>
      <c r="T181" s="275">
        <f t="shared" si="6"/>
        <v>90.043290043290042</v>
      </c>
      <c r="U181" s="153">
        <f t="shared" si="7"/>
        <v>90.043290043290042</v>
      </c>
      <c r="V181" s="120"/>
      <c r="W181" s="121"/>
      <c r="X181" s="135"/>
      <c r="Y181" s="46"/>
    </row>
    <row r="182" spans="1:25">
      <c r="A182" s="242" t="s">
        <v>135</v>
      </c>
      <c r="B182" s="94" t="s">
        <v>162</v>
      </c>
      <c r="C182" s="94" t="str" cm="1">
        <f t="array" ref="C182:D182">_xlfn.XLOOKUP(E182,Sheet1!A:A,Sheet1!E:F)</f>
        <v>R03</v>
      </c>
      <c r="D182" s="94" t="str">
        <v>D11</v>
      </c>
      <c r="E182" s="95">
        <v>213272</v>
      </c>
      <c r="F182" s="95" t="s">
        <v>188</v>
      </c>
      <c r="G182" s="199" t="s">
        <v>18</v>
      </c>
      <c r="H182" s="277"/>
      <c r="I182" s="209"/>
      <c r="J182" s="209">
        <v>80.51948051948051</v>
      </c>
      <c r="K182" s="212">
        <v>94.805194805194802</v>
      </c>
      <c r="L182" s="223"/>
      <c r="M182" s="211">
        <v>87.012987012987011</v>
      </c>
      <c r="N182" s="229">
        <v>74.025974025974023</v>
      </c>
      <c r="O182" s="164"/>
      <c r="P182" s="211">
        <v>90.909090909090907</v>
      </c>
      <c r="Q182" s="210">
        <v>77.922077922077932</v>
      </c>
      <c r="R182" s="210"/>
      <c r="S182" s="271"/>
      <c r="T182" s="275">
        <f t="shared" si="6"/>
        <v>84.199134199134207</v>
      </c>
      <c r="U182" s="153">
        <f t="shared" si="7"/>
        <v>84.199134199134207</v>
      </c>
      <c r="V182" s="120"/>
      <c r="W182" s="121"/>
      <c r="X182" s="135"/>
      <c r="Y182" s="46"/>
    </row>
    <row r="183" spans="1:25">
      <c r="A183" s="242" t="s">
        <v>135</v>
      </c>
      <c r="B183" s="94" t="s">
        <v>162</v>
      </c>
      <c r="C183" s="94" t="str" cm="1">
        <f t="array" ref="C183:D183">_xlfn.XLOOKUP(E183,Sheet1!A:A,Sheet1!E:F)</f>
        <v>R03</v>
      </c>
      <c r="D183" s="94" t="str">
        <v>D12</v>
      </c>
      <c r="E183" s="95">
        <v>214593</v>
      </c>
      <c r="F183" s="95" t="s">
        <v>184</v>
      </c>
      <c r="G183" s="199" t="s">
        <v>18</v>
      </c>
      <c r="H183" s="277"/>
      <c r="I183" s="209"/>
      <c r="J183" s="209">
        <v>83.116883116883116</v>
      </c>
      <c r="K183" s="212">
        <v>75.324675324675326</v>
      </c>
      <c r="L183" s="223"/>
      <c r="M183" s="211">
        <v>92.20779220779221</v>
      </c>
      <c r="N183" s="229">
        <v>89.610389610389603</v>
      </c>
      <c r="O183" s="164"/>
      <c r="P183" s="211">
        <v>96.103896103896105</v>
      </c>
      <c r="Q183" s="210">
        <v>75.324675324675326</v>
      </c>
      <c r="R183" s="210"/>
      <c r="S183" s="271"/>
      <c r="T183" s="275">
        <f t="shared" si="6"/>
        <v>85.281385281385283</v>
      </c>
      <c r="U183" s="153">
        <f t="shared" si="7"/>
        <v>85.281385281385283</v>
      </c>
      <c r="V183" s="120"/>
      <c r="W183" s="121"/>
      <c r="X183" s="135"/>
    </row>
    <row r="184" spans="1:25">
      <c r="A184" s="242" t="s">
        <v>135</v>
      </c>
      <c r="B184" s="94" t="s">
        <v>162</v>
      </c>
      <c r="C184" s="94" t="str" cm="1">
        <f t="array" ref="C184:D184">_xlfn.XLOOKUP(E184,Sheet1!A:A,Sheet1!E:F)</f>
        <v>R03</v>
      </c>
      <c r="D184" s="94" t="str">
        <v>D12</v>
      </c>
      <c r="E184" s="95">
        <v>213827</v>
      </c>
      <c r="F184" s="95" t="s">
        <v>171</v>
      </c>
      <c r="G184" s="199" t="s">
        <v>18</v>
      </c>
      <c r="H184" s="277"/>
      <c r="I184" s="209"/>
      <c r="J184" s="209">
        <v>97.402597402597408</v>
      </c>
      <c r="K184" s="212">
        <v>85.714285714285708</v>
      </c>
      <c r="L184" s="223"/>
      <c r="M184" s="211">
        <v>88.311688311688314</v>
      </c>
      <c r="N184" s="229">
        <v>90.909090909090907</v>
      </c>
      <c r="O184" s="164"/>
      <c r="P184" s="211">
        <v>76.623376623376629</v>
      </c>
      <c r="Q184" s="210">
        <v>81.818181818181827</v>
      </c>
      <c r="R184" s="210"/>
      <c r="S184" s="271"/>
      <c r="T184" s="275">
        <f t="shared" si="6"/>
        <v>86.796536796536813</v>
      </c>
      <c r="U184" s="153">
        <f t="shared" si="7"/>
        <v>86.796536796536813</v>
      </c>
      <c r="V184" s="120"/>
      <c r="W184" s="121"/>
      <c r="X184" s="135"/>
    </row>
    <row r="185" spans="1:25">
      <c r="A185" s="242" t="s">
        <v>135</v>
      </c>
      <c r="B185" s="94" t="s">
        <v>162</v>
      </c>
      <c r="C185" s="94" t="str" cm="1">
        <f t="array" ref="C185:D185">_xlfn.XLOOKUP(E185,Sheet1!A:A,Sheet1!E:F)</f>
        <v>R03</v>
      </c>
      <c r="D185" s="94" t="str">
        <v>D11</v>
      </c>
      <c r="E185" s="95">
        <v>211532</v>
      </c>
      <c r="F185" s="95" t="s">
        <v>187</v>
      </c>
      <c r="G185" s="199" t="s">
        <v>18</v>
      </c>
      <c r="H185" s="277"/>
      <c r="I185" s="209"/>
      <c r="J185" s="209">
        <v>77.922077922077918</v>
      </c>
      <c r="K185" s="213">
        <v>66.233766233766232</v>
      </c>
      <c r="L185" s="223"/>
      <c r="M185" s="211">
        <v>81.818181818181827</v>
      </c>
      <c r="N185" s="228">
        <v>81.818181818181827</v>
      </c>
      <c r="O185" s="164"/>
      <c r="P185" s="211">
        <v>71.428571428571431</v>
      </c>
      <c r="Q185" s="210">
        <v>70.129870129870127</v>
      </c>
      <c r="R185" s="210"/>
      <c r="S185" s="271"/>
      <c r="T185" s="275">
        <f t="shared" si="6"/>
        <v>74.891774891774887</v>
      </c>
      <c r="U185" s="153">
        <f t="shared" si="7"/>
        <v>74.891774891774887</v>
      </c>
      <c r="V185" s="120"/>
      <c r="W185" s="121"/>
      <c r="X185" s="135"/>
    </row>
    <row r="186" spans="1:25">
      <c r="A186" s="242" t="s">
        <v>135</v>
      </c>
      <c r="B186" s="94" t="s">
        <v>162</v>
      </c>
      <c r="C186" s="94" t="str" cm="1">
        <f t="array" ref="C186:D186">_xlfn.XLOOKUP(E186,Sheet1!A:A,Sheet1!E:F)</f>
        <v>R03</v>
      </c>
      <c r="D186" s="94" t="str">
        <v>D12</v>
      </c>
      <c r="E186" s="95">
        <v>213413</v>
      </c>
      <c r="F186" s="95" t="s">
        <v>180</v>
      </c>
      <c r="G186" s="199" t="s">
        <v>18</v>
      </c>
      <c r="H186" s="277"/>
      <c r="I186" s="209"/>
      <c r="J186" s="209">
        <v>96.103896103896091</v>
      </c>
      <c r="K186" s="214">
        <v>88.311688311688314</v>
      </c>
      <c r="L186" s="223"/>
      <c r="M186" s="211">
        <v>83.116883116883116</v>
      </c>
      <c r="N186" s="230">
        <v>79.220779220779221</v>
      </c>
      <c r="O186" s="164"/>
      <c r="P186" s="211">
        <v>81.818181818181827</v>
      </c>
      <c r="Q186" s="210">
        <v>77.922077922077932</v>
      </c>
      <c r="R186" s="210"/>
      <c r="S186" s="271"/>
      <c r="T186" s="275">
        <f t="shared" si="6"/>
        <v>84.415584415584419</v>
      </c>
      <c r="U186" s="153">
        <f t="shared" si="7"/>
        <v>84.415584415584419</v>
      </c>
      <c r="V186" s="120"/>
      <c r="W186" s="121"/>
      <c r="X186" s="135"/>
    </row>
    <row r="187" spans="1:25">
      <c r="A187" s="242" t="s">
        <v>135</v>
      </c>
      <c r="B187" s="94" t="s">
        <v>162</v>
      </c>
      <c r="C187" s="94" t="str" cm="1">
        <f t="array" ref="C187:D187">_xlfn.XLOOKUP(E187,Sheet1!A:A,Sheet1!E:F)</f>
        <v>R03</v>
      </c>
      <c r="D187" s="94" t="str">
        <v>D12</v>
      </c>
      <c r="E187" s="95">
        <v>212951</v>
      </c>
      <c r="F187" s="95" t="s">
        <v>178</v>
      </c>
      <c r="G187" s="199" t="s">
        <v>18</v>
      </c>
      <c r="H187" s="277"/>
      <c r="I187" s="209"/>
      <c r="J187" s="209">
        <v>87.012987012987011</v>
      </c>
      <c r="K187" s="214">
        <v>81.818181818181827</v>
      </c>
      <c r="L187" s="223"/>
      <c r="M187" s="211">
        <v>90.909090909090907</v>
      </c>
      <c r="N187" s="230">
        <v>92.20779220779221</v>
      </c>
      <c r="O187" s="164"/>
      <c r="P187" s="211">
        <v>84.415584415584405</v>
      </c>
      <c r="Q187" s="210">
        <v>81.818181818181827</v>
      </c>
      <c r="R187" s="210"/>
      <c r="S187" s="271"/>
      <c r="T187" s="275">
        <f t="shared" si="6"/>
        <v>86.36363636363636</v>
      </c>
      <c r="U187" s="153">
        <f t="shared" si="7"/>
        <v>86.36363636363636</v>
      </c>
      <c r="V187" s="120"/>
      <c r="W187" s="121"/>
      <c r="X187" s="135"/>
    </row>
    <row r="188" spans="1:25">
      <c r="A188" s="242" t="s">
        <v>135</v>
      </c>
      <c r="B188" s="94" t="s">
        <v>162</v>
      </c>
      <c r="C188" s="94" t="str" cm="1">
        <f t="array" ref="C188:D188">_xlfn.XLOOKUP(E188,Sheet1!A:A,Sheet1!E:F)</f>
        <v>R03</v>
      </c>
      <c r="D188" s="94" t="str">
        <v>D11</v>
      </c>
      <c r="E188" s="95">
        <v>215665</v>
      </c>
      <c r="F188" s="95" t="s">
        <v>304</v>
      </c>
      <c r="G188" s="199" t="s">
        <v>18</v>
      </c>
      <c r="H188" s="277"/>
      <c r="I188" s="209"/>
      <c r="J188" s="209">
        <v>90.909090909090907</v>
      </c>
      <c r="K188" s="212">
        <v>77.922077922077932</v>
      </c>
      <c r="L188" s="223"/>
      <c r="M188" s="211">
        <v>63.636363636363633</v>
      </c>
      <c r="N188" s="229">
        <v>80.519480519480524</v>
      </c>
      <c r="O188" s="164"/>
      <c r="P188" s="211">
        <v>79.220779220779221</v>
      </c>
      <c r="Q188" s="210">
        <v>88.311688311688314</v>
      </c>
      <c r="R188" s="210"/>
      <c r="S188" s="271"/>
      <c r="T188" s="275">
        <f t="shared" si="6"/>
        <v>80.086580086580085</v>
      </c>
      <c r="U188" s="153">
        <f t="shared" si="7"/>
        <v>80.086580086580085</v>
      </c>
      <c r="V188" s="120"/>
      <c r="W188" s="121"/>
      <c r="X188" s="135"/>
    </row>
    <row r="189" spans="1:25">
      <c r="A189" s="242" t="s">
        <v>135</v>
      </c>
      <c r="B189" s="94" t="s">
        <v>162</v>
      </c>
      <c r="C189" s="94" t="str" cm="1">
        <f t="array" ref="C189:D189">_xlfn.XLOOKUP(E189,Sheet1!A:A,Sheet1!E:F)</f>
        <v>R03</v>
      </c>
      <c r="D189" s="94" t="str">
        <v>D11</v>
      </c>
      <c r="E189" s="95">
        <v>213264</v>
      </c>
      <c r="F189" s="95" t="s">
        <v>186</v>
      </c>
      <c r="G189" s="199" t="s">
        <v>18</v>
      </c>
      <c r="H189" s="277"/>
      <c r="I189" s="209"/>
      <c r="J189" s="209">
        <v>90.909090909090907</v>
      </c>
      <c r="K189" s="213">
        <v>79.220779220779221</v>
      </c>
      <c r="L189" s="223"/>
      <c r="M189" s="211">
        <v>88.311688311688314</v>
      </c>
      <c r="N189" s="228">
        <v>76.623376623376629</v>
      </c>
      <c r="O189" s="164"/>
      <c r="P189" s="211">
        <v>81.818181818181827</v>
      </c>
      <c r="Q189" s="210">
        <v>89.610389610389603</v>
      </c>
      <c r="R189" s="210"/>
      <c r="S189" s="271"/>
      <c r="T189" s="275">
        <f t="shared" si="6"/>
        <v>84.415584415584419</v>
      </c>
      <c r="U189" s="153">
        <f t="shared" si="7"/>
        <v>84.415584415584419</v>
      </c>
      <c r="V189" s="120"/>
      <c r="W189" s="121"/>
      <c r="X189" s="135"/>
    </row>
    <row r="190" spans="1:25">
      <c r="A190" s="242" t="s">
        <v>135</v>
      </c>
      <c r="B190" s="162" t="s">
        <v>162</v>
      </c>
      <c r="C190" s="162" t="str" cm="1">
        <f t="array" ref="C190:D190">_xlfn.XLOOKUP(E190,Sheet1!A:A,Sheet1!E:F)</f>
        <v>R03</v>
      </c>
      <c r="D190" s="162" t="str">
        <v>D12</v>
      </c>
      <c r="E190" s="95">
        <v>210104</v>
      </c>
      <c r="F190" s="95" t="s">
        <v>177</v>
      </c>
      <c r="G190" s="200" t="s">
        <v>18</v>
      </c>
      <c r="H190" s="277"/>
      <c r="I190" s="209"/>
      <c r="J190" s="209">
        <v>81.818181818181827</v>
      </c>
      <c r="K190" s="214">
        <v>79.220779220779221</v>
      </c>
      <c r="L190" s="259"/>
      <c r="M190" s="211">
        <v>90.909090909090907</v>
      </c>
      <c r="N190" s="230">
        <v>77.922077922077932</v>
      </c>
      <c r="O190" s="163"/>
      <c r="P190" s="211">
        <v>94.805194805194802</v>
      </c>
      <c r="Q190" s="210">
        <v>83.116883116883116</v>
      </c>
      <c r="R190" s="210"/>
      <c r="S190" s="271"/>
      <c r="T190" s="275">
        <f t="shared" si="6"/>
        <v>84.632034632034632</v>
      </c>
      <c r="U190" s="153">
        <f t="shared" si="7"/>
        <v>84.632034632034632</v>
      </c>
      <c r="V190" s="120"/>
      <c r="W190" s="121"/>
      <c r="X190" s="135"/>
    </row>
    <row r="191" spans="1:25">
      <c r="A191" s="242" t="s">
        <v>135</v>
      </c>
      <c r="B191" s="94" t="s">
        <v>162</v>
      </c>
      <c r="C191" s="94" t="str" cm="1">
        <f t="array" ref="C191:D191">_xlfn.XLOOKUP(E191,Sheet1!A:A,Sheet1!E:F)</f>
        <v>R03</v>
      </c>
      <c r="D191" s="94" t="str">
        <v>D12</v>
      </c>
      <c r="E191" s="95">
        <v>213991</v>
      </c>
      <c r="F191" s="95" t="s">
        <v>182</v>
      </c>
      <c r="G191" s="199" t="s">
        <v>18</v>
      </c>
      <c r="H191" s="277"/>
      <c r="I191" s="209"/>
      <c r="J191" s="209">
        <v>98.701298701298711</v>
      </c>
      <c r="K191" s="212">
        <v>85.714285714285708</v>
      </c>
      <c r="L191" s="223"/>
      <c r="M191" s="211">
        <v>90.909090909090907</v>
      </c>
      <c r="N191" s="229">
        <v>85.714285714285708</v>
      </c>
      <c r="O191" s="164"/>
      <c r="P191" s="211">
        <v>70.129870129870127</v>
      </c>
      <c r="Q191" s="210">
        <v>76.623376623376629</v>
      </c>
      <c r="R191" s="210"/>
      <c r="S191" s="271"/>
      <c r="T191" s="275">
        <f t="shared" si="6"/>
        <v>84.632034632034632</v>
      </c>
      <c r="U191" s="153">
        <f t="shared" si="7"/>
        <v>84.632034632034632</v>
      </c>
      <c r="V191" s="120"/>
      <c r="W191" s="121"/>
      <c r="X191" s="135"/>
    </row>
    <row r="192" spans="1:25">
      <c r="A192" s="242" t="s">
        <v>135</v>
      </c>
      <c r="B192" s="94" t="s">
        <v>162</v>
      </c>
      <c r="C192" s="94" t="str" cm="1">
        <f t="array" ref="C192:D192">_xlfn.XLOOKUP(E192,Sheet1!A:A,Sheet1!E:F)</f>
        <v>R01</v>
      </c>
      <c r="D192" s="94" t="str">
        <v>D01</v>
      </c>
      <c r="E192" s="95">
        <v>213397</v>
      </c>
      <c r="F192" s="95" t="s">
        <v>179</v>
      </c>
      <c r="G192" s="199" t="s">
        <v>18</v>
      </c>
      <c r="H192" s="277">
        <v>83.116883116883116</v>
      </c>
      <c r="I192" s="209"/>
      <c r="J192" s="209">
        <v>84.415584415584419</v>
      </c>
      <c r="K192" s="213"/>
      <c r="L192" s="223">
        <v>77.922077922077932</v>
      </c>
      <c r="M192" s="211">
        <v>90.909090909090907</v>
      </c>
      <c r="N192" s="228"/>
      <c r="O192" s="164">
        <v>84.415584415584405</v>
      </c>
      <c r="P192" s="211">
        <v>90.909090909090907</v>
      </c>
      <c r="Q192" s="210"/>
      <c r="R192" s="210">
        <v>77.922077922077932</v>
      </c>
      <c r="S192" s="271">
        <v>72.727272727272734</v>
      </c>
      <c r="T192" s="275">
        <f t="shared" si="6"/>
        <v>82.792207792207805</v>
      </c>
      <c r="U192" s="153">
        <f t="shared" si="7"/>
        <v>82.792207792207805</v>
      </c>
      <c r="V192" s="120"/>
      <c r="W192" s="121"/>
      <c r="X192" s="135"/>
    </row>
    <row r="193" spans="1:25" ht="16.5" thickBot="1">
      <c r="A193" s="246" t="s">
        <v>135</v>
      </c>
      <c r="B193" s="103" t="s">
        <v>162</v>
      </c>
      <c r="C193" s="103" t="str" cm="1">
        <f t="array" ref="C193:D193">_xlfn.XLOOKUP(E193,Sheet1!A:A,Sheet1!E:F)</f>
        <v>R01</v>
      </c>
      <c r="D193" s="103" t="str">
        <v>D01</v>
      </c>
      <c r="E193" s="99">
        <v>215467</v>
      </c>
      <c r="F193" s="99" t="s">
        <v>183</v>
      </c>
      <c r="G193" s="201" t="s">
        <v>18</v>
      </c>
      <c r="H193" s="278"/>
      <c r="I193" s="250"/>
      <c r="J193" s="250">
        <v>79.220779220779221</v>
      </c>
      <c r="K193" s="218">
        <v>88.311688311688314</v>
      </c>
      <c r="L193" s="251"/>
      <c r="M193" s="233">
        <v>83.116883116883116</v>
      </c>
      <c r="N193" s="231">
        <v>87.012987012987011</v>
      </c>
      <c r="O193" s="105"/>
      <c r="P193" s="233">
        <v>90.909090909090907</v>
      </c>
      <c r="Q193" s="253">
        <v>76.623376623376629</v>
      </c>
      <c r="R193" s="253"/>
      <c r="S193" s="272"/>
      <c r="T193" s="193">
        <f t="shared" si="6"/>
        <v>84.199134199134207</v>
      </c>
      <c r="U193" s="154">
        <f t="shared" si="7"/>
        <v>84.199134199134207</v>
      </c>
      <c r="V193" s="124">
        <f>AVERAGE(H178:S193)</f>
        <v>83.91200636098597</v>
      </c>
      <c r="W193" s="125">
        <f t="shared" ref="W193" si="11">ROUND(V193,0)</f>
        <v>84</v>
      </c>
      <c r="X193" s="44">
        <f>IF(W193&gt;=82.5,$L$4,IF(AND(W193&gt;=0,W193&lt;=82.49),0,$L$3))</f>
        <v>2</v>
      </c>
    </row>
    <row r="194" spans="1:25">
      <c r="A194" s="240" t="s">
        <v>135</v>
      </c>
      <c r="B194" s="94" t="s">
        <v>176</v>
      </c>
      <c r="C194" s="94" t="str" cm="1">
        <f t="array" ref="C194:D194">_xlfn.XLOOKUP(E194,Sheet1!A:A,Sheet1!E:F)</f>
        <v>R03</v>
      </c>
      <c r="D194" s="94" t="str">
        <v>D13</v>
      </c>
      <c r="E194" s="93">
        <v>211839</v>
      </c>
      <c r="F194" s="93" t="s">
        <v>193</v>
      </c>
      <c r="G194" s="199" t="s">
        <v>18</v>
      </c>
      <c r="H194" s="279"/>
      <c r="I194" s="255"/>
      <c r="J194" s="255">
        <v>94.805194805194802</v>
      </c>
      <c r="K194" s="213">
        <v>70.129870129870127</v>
      </c>
      <c r="L194" s="223"/>
      <c r="M194" s="234">
        <v>84.415584415584405</v>
      </c>
      <c r="N194" s="228">
        <v>81.818181818181827</v>
      </c>
      <c r="O194" s="164"/>
      <c r="P194" s="234">
        <v>70.129870129870127</v>
      </c>
      <c r="Q194" s="239">
        <v>75.324675324675326</v>
      </c>
      <c r="R194" s="239"/>
      <c r="S194" s="270"/>
      <c r="T194" s="9">
        <f t="shared" si="6"/>
        <v>79.437229437229448</v>
      </c>
      <c r="U194" s="152">
        <f t="shared" si="7"/>
        <v>79.437229437229448</v>
      </c>
      <c r="V194" s="120"/>
      <c r="W194" s="121"/>
      <c r="X194" s="136"/>
    </row>
    <row r="195" spans="1:25">
      <c r="A195" s="242" t="s">
        <v>135</v>
      </c>
      <c r="B195" s="162" t="s">
        <v>176</v>
      </c>
      <c r="C195" s="162" t="str" cm="1">
        <f t="array" ref="C195:D195">_xlfn.XLOOKUP(E195,Sheet1!A:A,Sheet1!E:F)</f>
        <v>R03</v>
      </c>
      <c r="D195" s="162" t="str">
        <v>D13</v>
      </c>
      <c r="E195" s="95">
        <v>212134</v>
      </c>
      <c r="F195" s="95" t="s">
        <v>194</v>
      </c>
      <c r="G195" s="200" t="s">
        <v>18</v>
      </c>
      <c r="H195" s="277"/>
      <c r="I195" s="209"/>
      <c r="J195" s="209">
        <v>88.3116883116883</v>
      </c>
      <c r="K195" s="214">
        <v>84.415584415584405</v>
      </c>
      <c r="L195" s="223"/>
      <c r="M195" s="211">
        <v>96.103896103896105</v>
      </c>
      <c r="N195" s="230">
        <v>87.012987012987011</v>
      </c>
      <c r="O195" s="164"/>
      <c r="P195" s="211">
        <v>76.623376623376629</v>
      </c>
      <c r="Q195" s="210">
        <v>88.311688311688314</v>
      </c>
      <c r="R195" s="210"/>
      <c r="S195" s="271"/>
      <c r="T195" s="275">
        <f t="shared" si="6"/>
        <v>86.796536796536785</v>
      </c>
      <c r="U195" s="153">
        <f t="shared" si="7"/>
        <v>86.796536796536785</v>
      </c>
      <c r="V195" s="120"/>
      <c r="W195" s="121"/>
      <c r="X195" s="135"/>
      <c r="Y195" s="46"/>
    </row>
    <row r="196" spans="1:25">
      <c r="A196" s="240" t="s">
        <v>135</v>
      </c>
      <c r="B196" s="94" t="s">
        <v>176</v>
      </c>
      <c r="C196" s="94" t="str" cm="1">
        <f t="array" ref="C196:D196">_xlfn.XLOOKUP(E196,Sheet1!A:A,Sheet1!E:F)</f>
        <v>R03</v>
      </c>
      <c r="D196" s="94" t="str">
        <v>D13</v>
      </c>
      <c r="E196" s="93">
        <v>212852</v>
      </c>
      <c r="F196" s="93" t="s">
        <v>196</v>
      </c>
      <c r="G196" s="199" t="s">
        <v>18</v>
      </c>
      <c r="H196" s="277"/>
      <c r="I196" s="209"/>
      <c r="J196" s="209">
        <v>83.116883116883116</v>
      </c>
      <c r="K196" s="214">
        <v>72.727272727272734</v>
      </c>
      <c r="L196" s="223"/>
      <c r="M196" s="211">
        <v>77.922077922077932</v>
      </c>
      <c r="N196" s="230">
        <v>84.415584415584405</v>
      </c>
      <c r="O196" s="164"/>
      <c r="P196" s="211">
        <v>98.701298701298697</v>
      </c>
      <c r="Q196" s="210">
        <v>74.025974025974023</v>
      </c>
      <c r="R196" s="210"/>
      <c r="S196" s="271"/>
      <c r="T196" s="275">
        <f t="shared" si="6"/>
        <v>81.818181818181813</v>
      </c>
      <c r="U196" s="153">
        <f t="shared" si="7"/>
        <v>81.818181818181813</v>
      </c>
      <c r="V196" s="120"/>
      <c r="W196" s="121"/>
      <c r="X196" s="135"/>
      <c r="Y196" s="46"/>
    </row>
    <row r="197" spans="1:25">
      <c r="A197" s="242" t="s">
        <v>135</v>
      </c>
      <c r="B197" s="94" t="s">
        <v>176</v>
      </c>
      <c r="C197" s="94" t="str" cm="1">
        <f t="array" ref="C197:D197">_xlfn.XLOOKUP(E197,Sheet1!A:A,Sheet1!E:F)</f>
        <v>R03</v>
      </c>
      <c r="D197" s="94" t="str">
        <v>D13</v>
      </c>
      <c r="E197" s="95">
        <v>212142</v>
      </c>
      <c r="F197" s="95" t="s">
        <v>195</v>
      </c>
      <c r="G197" s="199" t="s">
        <v>18</v>
      </c>
      <c r="H197" s="277"/>
      <c r="I197" s="209"/>
      <c r="J197" s="209">
        <v>89.610389610389618</v>
      </c>
      <c r="K197" s="212">
        <v>79.220779220779221</v>
      </c>
      <c r="L197" s="223"/>
      <c r="M197" s="211">
        <v>79.220779220779221</v>
      </c>
      <c r="N197" s="229">
        <v>90.909090909090907</v>
      </c>
      <c r="O197" s="164"/>
      <c r="P197" s="211">
        <v>74.025974025974023</v>
      </c>
      <c r="Q197" s="210">
        <v>76.623376623376629</v>
      </c>
      <c r="R197" s="210"/>
      <c r="S197" s="271"/>
      <c r="T197" s="275">
        <f t="shared" si="6"/>
        <v>81.601731601731615</v>
      </c>
      <c r="U197" s="153">
        <f t="shared" si="7"/>
        <v>81.601731601731615</v>
      </c>
      <c r="V197" s="197"/>
      <c r="W197" s="185"/>
      <c r="X197" s="139"/>
      <c r="Y197" s="46"/>
    </row>
    <row r="198" spans="1:25">
      <c r="A198" s="242" t="s">
        <v>135</v>
      </c>
      <c r="B198" s="94" t="s">
        <v>176</v>
      </c>
      <c r="C198" s="94" t="str" cm="1">
        <f t="array" ref="C198:D198">_xlfn.XLOOKUP(E198,Sheet1!A:A,Sheet1!E:F)</f>
        <v>R03</v>
      </c>
      <c r="D198" s="94" t="str">
        <v>D13</v>
      </c>
      <c r="E198" s="95">
        <v>213108</v>
      </c>
      <c r="F198" s="95" t="s">
        <v>197</v>
      </c>
      <c r="G198" s="199" t="s">
        <v>18</v>
      </c>
      <c r="H198" s="277"/>
      <c r="I198" s="209"/>
      <c r="J198" s="209">
        <v>94.805194805194802</v>
      </c>
      <c r="K198" s="212">
        <v>81.818181818181827</v>
      </c>
      <c r="L198" s="223"/>
      <c r="M198" s="211">
        <v>85.714285714285708</v>
      </c>
      <c r="N198" s="229">
        <v>87.012987012987011</v>
      </c>
      <c r="O198" s="164"/>
      <c r="P198" s="211">
        <v>71.428571428571431</v>
      </c>
      <c r="Q198" s="210">
        <v>90.909090909090907</v>
      </c>
      <c r="R198" s="210"/>
      <c r="S198" s="271"/>
      <c r="T198" s="275">
        <f t="shared" si="6"/>
        <v>85.281385281385283</v>
      </c>
      <c r="U198" s="153">
        <f t="shared" si="7"/>
        <v>85.281385281385283</v>
      </c>
      <c r="V198" s="120"/>
      <c r="W198" s="121"/>
      <c r="X198" s="135"/>
    </row>
    <row r="199" spans="1:25">
      <c r="A199" s="242" t="s">
        <v>135</v>
      </c>
      <c r="B199" s="94" t="s">
        <v>176</v>
      </c>
      <c r="C199" s="94" t="str" cm="1">
        <f t="array" ref="C199:D199">_xlfn.XLOOKUP(E199,Sheet1!A:A,Sheet1!E:F)</f>
        <v>R03</v>
      </c>
      <c r="D199" s="94" t="str">
        <v>D13</v>
      </c>
      <c r="E199" s="95">
        <v>213587</v>
      </c>
      <c r="F199" s="95" t="s">
        <v>199</v>
      </c>
      <c r="G199" s="199" t="s">
        <v>18</v>
      </c>
      <c r="H199" s="277"/>
      <c r="I199" s="209"/>
      <c r="J199" s="209">
        <v>93.506493506493499</v>
      </c>
      <c r="K199" s="212">
        <v>93.506493506493499</v>
      </c>
      <c r="L199" s="223"/>
      <c r="M199" s="211">
        <v>92.20779220779221</v>
      </c>
      <c r="N199" s="229">
        <v>88.311688311688314</v>
      </c>
      <c r="O199" s="164"/>
      <c r="P199" s="211">
        <v>84.415584415584405</v>
      </c>
      <c r="Q199" s="210">
        <v>93.506493506493499</v>
      </c>
      <c r="R199" s="210"/>
      <c r="S199" s="271"/>
      <c r="T199" s="275">
        <f t="shared" si="6"/>
        <v>90.909090909090921</v>
      </c>
      <c r="U199" s="153">
        <f t="shared" si="7"/>
        <v>90.909090909090921</v>
      </c>
      <c r="V199" s="120"/>
      <c r="W199" s="121"/>
      <c r="X199" s="135"/>
    </row>
    <row r="200" spans="1:25">
      <c r="A200" s="242" t="s">
        <v>135</v>
      </c>
      <c r="B200" s="94" t="s">
        <v>176</v>
      </c>
      <c r="C200" s="94" t="str" cm="1">
        <f t="array" ref="C200:D200">_xlfn.XLOOKUP(E200,Sheet1!A:A,Sheet1!E:F)</f>
        <v>R03</v>
      </c>
      <c r="D200" s="94" t="str">
        <v>D13</v>
      </c>
      <c r="E200" s="95">
        <v>214742</v>
      </c>
      <c r="F200" s="95" t="s">
        <v>201</v>
      </c>
      <c r="G200" s="199" t="s">
        <v>18</v>
      </c>
      <c r="H200" s="277">
        <v>71.428571428571431</v>
      </c>
      <c r="I200" s="209"/>
      <c r="J200" s="209">
        <v>79.220779220779221</v>
      </c>
      <c r="K200" s="213"/>
      <c r="L200" s="223">
        <v>77.922077922077932</v>
      </c>
      <c r="M200" s="211">
        <v>88.311688311688314</v>
      </c>
      <c r="N200" s="228"/>
      <c r="O200" s="164">
        <v>75.324675324675326</v>
      </c>
      <c r="P200" s="211">
        <v>71.428571428571431</v>
      </c>
      <c r="Q200" s="210"/>
      <c r="R200" s="210">
        <v>90.909090909090907</v>
      </c>
      <c r="S200" s="271">
        <v>80.519480519480524</v>
      </c>
      <c r="T200" s="275">
        <f t="shared" si="6"/>
        <v>79.383116883116884</v>
      </c>
      <c r="U200" s="153">
        <f t="shared" si="7"/>
        <v>79.383116883116884</v>
      </c>
      <c r="V200" s="120"/>
      <c r="W200" s="121"/>
      <c r="X200" s="135"/>
    </row>
    <row r="201" spans="1:25">
      <c r="A201" s="242" t="s">
        <v>135</v>
      </c>
      <c r="B201" s="94" t="s">
        <v>176</v>
      </c>
      <c r="C201" s="94" t="str" cm="1">
        <f t="array" ref="C201:D201">_xlfn.XLOOKUP(E201,Sheet1!A:A,Sheet1!E:F)</f>
        <v>R03</v>
      </c>
      <c r="D201" s="94" t="str">
        <v>D13</v>
      </c>
      <c r="E201" s="95">
        <v>215731</v>
      </c>
      <c r="F201" s="95" t="s">
        <v>291</v>
      </c>
      <c r="G201" s="199" t="s">
        <v>18</v>
      </c>
      <c r="H201" s="277"/>
      <c r="I201" s="209"/>
      <c r="J201" s="209">
        <v>84.4</v>
      </c>
      <c r="K201" s="212">
        <v>92.2</v>
      </c>
      <c r="L201" s="223"/>
      <c r="M201" s="211">
        <v>88.3</v>
      </c>
      <c r="N201" s="229">
        <v>87.012987012987011</v>
      </c>
      <c r="O201" s="164"/>
      <c r="P201" s="211">
        <v>77.922077922077932</v>
      </c>
      <c r="Q201" s="210">
        <v>87.012987012987011</v>
      </c>
      <c r="R201" s="210"/>
      <c r="S201" s="271"/>
      <c r="T201" s="275">
        <f t="shared" si="6"/>
        <v>86.141341991342003</v>
      </c>
      <c r="U201" s="153">
        <f t="shared" si="7"/>
        <v>86.141341991342003</v>
      </c>
      <c r="V201" s="120"/>
      <c r="W201" s="121"/>
      <c r="X201" s="135"/>
    </row>
    <row r="202" spans="1:25">
      <c r="A202" s="242" t="s">
        <v>135</v>
      </c>
      <c r="B202" s="94" t="s">
        <v>176</v>
      </c>
      <c r="C202" s="94" t="str" cm="1">
        <f t="array" ref="C202:D202">_xlfn.XLOOKUP(E202,Sheet1!A:A,Sheet1!E:F)</f>
        <v>R03</v>
      </c>
      <c r="D202" s="94" t="str">
        <v>D13</v>
      </c>
      <c r="E202" s="95">
        <v>215715</v>
      </c>
      <c r="F202" s="95" t="s">
        <v>290</v>
      </c>
      <c r="G202" s="199" t="s">
        <v>18</v>
      </c>
      <c r="H202" s="277"/>
      <c r="I202" s="209"/>
      <c r="J202" s="209">
        <v>97.402597402597408</v>
      </c>
      <c r="K202" s="213">
        <v>89.610389610389603</v>
      </c>
      <c r="L202" s="223"/>
      <c r="M202" s="211">
        <v>93.506493506493499</v>
      </c>
      <c r="N202" s="228">
        <v>80.519480519480524</v>
      </c>
      <c r="O202" s="164"/>
      <c r="P202" s="211">
        <v>75.324675324675326</v>
      </c>
      <c r="Q202" s="210">
        <v>84.415584415584405</v>
      </c>
      <c r="R202" s="210"/>
      <c r="S202" s="271"/>
      <c r="T202" s="275">
        <f t="shared" si="6"/>
        <v>86.796536796536785</v>
      </c>
      <c r="U202" s="153">
        <f t="shared" si="7"/>
        <v>86.796536796536785</v>
      </c>
      <c r="V202" s="120"/>
      <c r="W202" s="121"/>
      <c r="X202" s="135"/>
    </row>
    <row r="203" spans="1:25">
      <c r="A203" s="242" t="s">
        <v>135</v>
      </c>
      <c r="B203" s="94" t="s">
        <v>176</v>
      </c>
      <c r="C203" s="94" t="str" cm="1">
        <f t="array" ref="C203:D203">_xlfn.XLOOKUP(E203,Sheet1!A:A,Sheet1!E:F)</f>
        <v>R03</v>
      </c>
      <c r="D203" s="94" t="str">
        <v>D13</v>
      </c>
      <c r="E203" s="95">
        <v>210435</v>
      </c>
      <c r="F203" s="95" t="s">
        <v>192</v>
      </c>
      <c r="G203" s="199" t="s">
        <v>18</v>
      </c>
      <c r="H203" s="277"/>
      <c r="I203" s="209"/>
      <c r="J203" s="209">
        <v>80.51948051948051</v>
      </c>
      <c r="K203" s="214">
        <v>79.220779220779221</v>
      </c>
      <c r="L203" s="223"/>
      <c r="M203" s="211">
        <v>94.805194805194802</v>
      </c>
      <c r="N203" s="230">
        <v>88.311688311688314</v>
      </c>
      <c r="O203" s="164"/>
      <c r="P203" s="211">
        <v>85.714285714285708</v>
      </c>
      <c r="Q203" s="210">
        <v>87.012987012987011</v>
      </c>
      <c r="R203" s="210"/>
      <c r="S203" s="271"/>
      <c r="T203" s="275">
        <f t="shared" si="6"/>
        <v>85.930735930735921</v>
      </c>
      <c r="U203" s="153">
        <f t="shared" si="7"/>
        <v>85.930735930735921</v>
      </c>
      <c r="V203" s="120"/>
      <c r="W203" s="121"/>
      <c r="X203" s="135"/>
    </row>
    <row r="204" spans="1:25">
      <c r="A204" s="242" t="s">
        <v>135</v>
      </c>
      <c r="B204" s="94" t="s">
        <v>176</v>
      </c>
      <c r="C204" s="94" t="str" cm="1">
        <f t="array" ref="C204:D204">_xlfn.XLOOKUP(E204,Sheet1!A:A,Sheet1!E:F)</f>
        <v>R03</v>
      </c>
      <c r="D204" s="94" t="str">
        <v>D13</v>
      </c>
      <c r="E204" s="95">
        <v>213553</v>
      </c>
      <c r="F204" s="95" t="s">
        <v>198</v>
      </c>
      <c r="G204" s="199" t="s">
        <v>18</v>
      </c>
      <c r="H204" s="277"/>
      <c r="I204" s="209"/>
      <c r="J204" s="209">
        <v>80.51948051948051</v>
      </c>
      <c r="K204" s="212">
        <v>87.012987012987011</v>
      </c>
      <c r="L204" s="223"/>
      <c r="M204" s="211">
        <v>97.402597402597408</v>
      </c>
      <c r="N204" s="229">
        <v>84.415584415584405</v>
      </c>
      <c r="O204" s="164"/>
      <c r="P204" s="211">
        <v>81.818181818181827</v>
      </c>
      <c r="Q204" s="210">
        <v>84.415584415584405</v>
      </c>
      <c r="R204" s="210"/>
      <c r="S204" s="271"/>
      <c r="T204" s="275">
        <f t="shared" si="6"/>
        <v>85.930735930735921</v>
      </c>
      <c r="U204" s="153">
        <f t="shared" si="7"/>
        <v>85.930735930735921</v>
      </c>
      <c r="V204" s="120"/>
      <c r="W204" s="121"/>
      <c r="X204" s="135"/>
    </row>
    <row r="205" spans="1:25">
      <c r="A205" s="242" t="s">
        <v>135</v>
      </c>
      <c r="B205" s="162" t="s">
        <v>176</v>
      </c>
      <c r="C205" s="162" t="str" cm="1">
        <f t="array" ref="C205:D205">_xlfn.XLOOKUP(E205,Sheet1!A:A,Sheet1!E:F)</f>
        <v>R03</v>
      </c>
      <c r="D205" s="162" t="str">
        <v>D13</v>
      </c>
      <c r="E205" s="95">
        <v>215863</v>
      </c>
      <c r="F205" s="95" t="s">
        <v>305</v>
      </c>
      <c r="G205" s="200" t="s">
        <v>18</v>
      </c>
      <c r="H205" s="277"/>
      <c r="I205" s="209"/>
      <c r="J205" s="209">
        <v>85.714285714285708</v>
      </c>
      <c r="K205" s="214">
        <v>75.324675324675326</v>
      </c>
      <c r="L205" s="259"/>
      <c r="M205" s="211">
        <v>81.818181818181827</v>
      </c>
      <c r="N205" s="230">
        <v>87.012987012987011</v>
      </c>
      <c r="O205" s="163"/>
      <c r="P205" s="211">
        <v>80.519480519480524</v>
      </c>
      <c r="Q205" s="210">
        <v>90.909090909090907</v>
      </c>
      <c r="R205" s="210"/>
      <c r="S205" s="271"/>
      <c r="T205" s="275">
        <f t="shared" si="6"/>
        <v>83.549783549783555</v>
      </c>
      <c r="U205" s="153">
        <f t="shared" si="7"/>
        <v>83.549783549783555</v>
      </c>
      <c r="V205" s="120"/>
      <c r="W205" s="121"/>
      <c r="X205" s="135"/>
    </row>
    <row r="206" spans="1:25" ht="16.5" thickBot="1">
      <c r="A206" s="245" t="s">
        <v>135</v>
      </c>
      <c r="B206" s="104" t="s">
        <v>176</v>
      </c>
      <c r="C206" s="104" t="str" cm="1">
        <f t="array" ref="C206:D206">_xlfn.XLOOKUP(E206,Sheet1!A:A,Sheet1!E:F)</f>
        <v>R03</v>
      </c>
      <c r="D206" s="104" t="str">
        <v>D13</v>
      </c>
      <c r="E206" s="100">
        <v>214429</v>
      </c>
      <c r="F206" s="100" t="s">
        <v>200</v>
      </c>
      <c r="G206" s="204" t="s">
        <v>18</v>
      </c>
      <c r="H206" s="280"/>
      <c r="I206" s="262"/>
      <c r="J206" s="262">
        <v>90.909090909090907</v>
      </c>
      <c r="K206" s="222">
        <v>76.623376623376629</v>
      </c>
      <c r="L206" s="225"/>
      <c r="M206" s="236">
        <v>76.623376623376629</v>
      </c>
      <c r="N206" s="235">
        <v>94.805194805194802</v>
      </c>
      <c r="O206" s="106"/>
      <c r="P206" s="236">
        <v>89.610389610389603</v>
      </c>
      <c r="Q206" s="264">
        <v>88.311688311688314</v>
      </c>
      <c r="R206" s="264"/>
      <c r="S206" s="273"/>
      <c r="T206" s="194">
        <f t="shared" ref="T206:T269" si="12">AVERAGE(H206:S206)</f>
        <v>86.147186147186133</v>
      </c>
      <c r="U206" s="155">
        <f t="shared" ref="U206:U269" si="13">T206</f>
        <v>86.147186147186133</v>
      </c>
      <c r="V206" s="151">
        <f>AVERAGE(H194:S206)</f>
        <v>84.463847402597395</v>
      </c>
      <c r="W206" s="128">
        <f t="shared" ref="W206" si="14">ROUND(V206,0)</f>
        <v>84</v>
      </c>
      <c r="X206" s="168">
        <f>IF(W206&gt;=82.5,$L$4,IF(AND(W206&gt;=0,W206&lt;=82.49),0,$L$3))</f>
        <v>2</v>
      </c>
    </row>
    <row r="207" spans="1:25" ht="16.5" thickTop="1">
      <c r="A207" s="249" t="s">
        <v>202</v>
      </c>
      <c r="B207" s="161" t="s">
        <v>191</v>
      </c>
      <c r="C207" s="161" t="str" cm="1">
        <f t="array" ref="C207:D207">_xlfn.XLOOKUP(E207,Sheet1!A:A,Sheet1!E:F)</f>
        <v>R04</v>
      </c>
      <c r="D207" s="161" t="str">
        <v>D14</v>
      </c>
      <c r="E207" s="208">
        <v>212571</v>
      </c>
      <c r="F207" s="208" t="s">
        <v>205</v>
      </c>
      <c r="G207" s="206" t="s">
        <v>18</v>
      </c>
      <c r="H207" s="279"/>
      <c r="I207" s="255"/>
      <c r="J207" s="255">
        <v>72.72727272727272</v>
      </c>
      <c r="K207" s="213">
        <v>85.714285714285708</v>
      </c>
      <c r="L207" s="223"/>
      <c r="M207" s="234">
        <v>94.805194805194802</v>
      </c>
      <c r="N207" s="228">
        <v>71.428571428571431</v>
      </c>
      <c r="O207" s="164"/>
      <c r="P207" s="234">
        <v>83.116883116883116</v>
      </c>
      <c r="Q207" s="239">
        <v>97.402597402597408</v>
      </c>
      <c r="R207" s="239"/>
      <c r="S207" s="270"/>
      <c r="T207" s="9">
        <f t="shared" si="12"/>
        <v>84.199134199134193</v>
      </c>
      <c r="U207" s="152">
        <f t="shared" si="13"/>
        <v>84.199134199134193</v>
      </c>
      <c r="V207" s="126"/>
      <c r="W207" s="127"/>
      <c r="X207" s="142"/>
    </row>
    <row r="208" spans="1:25">
      <c r="A208" s="242" t="s">
        <v>202</v>
      </c>
      <c r="B208" s="162" t="s">
        <v>191</v>
      </c>
      <c r="C208" s="162" t="str" cm="1">
        <f t="array" ref="C208:D208">_xlfn.XLOOKUP(E208,Sheet1!A:A,Sheet1!E:F)</f>
        <v>R04</v>
      </c>
      <c r="D208" s="162" t="str">
        <v>D14</v>
      </c>
      <c r="E208" s="95">
        <v>215400</v>
      </c>
      <c r="F208" s="95" t="s">
        <v>219</v>
      </c>
      <c r="G208" s="200" t="s">
        <v>18</v>
      </c>
      <c r="H208" s="277"/>
      <c r="I208" s="209"/>
      <c r="J208" s="209">
        <v>85.714285714285708</v>
      </c>
      <c r="K208" s="214">
        <v>83.116883116883116</v>
      </c>
      <c r="L208" s="223"/>
      <c r="M208" s="211">
        <v>79.220779220779221</v>
      </c>
      <c r="N208" s="230">
        <v>79.220779220779221</v>
      </c>
      <c r="O208" s="164"/>
      <c r="P208" s="211">
        <v>75.324675324675326</v>
      </c>
      <c r="Q208" s="210">
        <v>88.311688311688314</v>
      </c>
      <c r="R208" s="210"/>
      <c r="S208" s="271"/>
      <c r="T208" s="275">
        <f t="shared" si="12"/>
        <v>81.818181818181827</v>
      </c>
      <c r="U208" s="153">
        <f t="shared" si="13"/>
        <v>81.818181818181827</v>
      </c>
      <c r="V208" s="120"/>
      <c r="W208" s="121"/>
      <c r="X208" s="135"/>
    </row>
    <row r="209" spans="1:25">
      <c r="A209" s="240" t="s">
        <v>202</v>
      </c>
      <c r="B209" s="94" t="s">
        <v>191</v>
      </c>
      <c r="C209" s="94" t="str" cm="1">
        <f t="array" ref="C209:D209">_xlfn.XLOOKUP(E209,Sheet1!A:A,Sheet1!E:F)</f>
        <v>R04</v>
      </c>
      <c r="D209" s="94" t="str">
        <v>D14</v>
      </c>
      <c r="E209" s="93">
        <v>211326</v>
      </c>
      <c r="F209" s="93" t="s">
        <v>204</v>
      </c>
      <c r="G209" s="199" t="s">
        <v>18</v>
      </c>
      <c r="H209" s="277"/>
      <c r="I209" s="209"/>
      <c r="J209" s="209">
        <v>71.428571428571431</v>
      </c>
      <c r="K209" s="214">
        <v>68.831168831168839</v>
      </c>
      <c r="L209" s="223"/>
      <c r="M209" s="211">
        <v>83.116883116883116</v>
      </c>
      <c r="N209" s="230">
        <v>85.714285714285708</v>
      </c>
      <c r="O209" s="164"/>
      <c r="P209" s="211">
        <v>70.129870129870127</v>
      </c>
      <c r="Q209" s="210">
        <v>72.727272727272734</v>
      </c>
      <c r="R209" s="210"/>
      <c r="S209" s="271"/>
      <c r="T209" s="275">
        <f t="shared" si="12"/>
        <v>75.32467532467534</v>
      </c>
      <c r="U209" s="153">
        <f t="shared" si="13"/>
        <v>75.32467532467534</v>
      </c>
      <c r="V209" s="120"/>
      <c r="W209" s="121"/>
      <c r="X209" s="135"/>
      <c r="Y209" s="46"/>
    </row>
    <row r="210" spans="1:25">
      <c r="A210" s="242" t="s">
        <v>202</v>
      </c>
      <c r="B210" s="94" t="s">
        <v>191</v>
      </c>
      <c r="C210" s="94" t="str" cm="1">
        <f t="array" ref="C210:D210">_xlfn.XLOOKUP(E210,Sheet1!A:A,Sheet1!E:F)</f>
        <v>R04</v>
      </c>
      <c r="D210" s="94" t="str">
        <v>D14</v>
      </c>
      <c r="E210" s="95">
        <v>215574</v>
      </c>
      <c r="F210" s="95" t="s">
        <v>214</v>
      </c>
      <c r="G210" s="199" t="s">
        <v>18</v>
      </c>
      <c r="H210" s="277"/>
      <c r="I210" s="209"/>
      <c r="J210" s="209">
        <v>64.935064935064929</v>
      </c>
      <c r="K210" s="212">
        <v>81.818181818181827</v>
      </c>
      <c r="L210" s="223"/>
      <c r="M210" s="211">
        <v>92.20779220779221</v>
      </c>
      <c r="N210" s="229">
        <v>77.922077922077932</v>
      </c>
      <c r="O210" s="164"/>
      <c r="P210" s="211">
        <v>92.20779220779221</v>
      </c>
      <c r="Q210" s="210">
        <v>85.714285714285708</v>
      </c>
      <c r="R210" s="210"/>
      <c r="S210" s="271"/>
      <c r="T210" s="275">
        <f t="shared" si="12"/>
        <v>82.467532467532479</v>
      </c>
      <c r="U210" s="153">
        <f t="shared" si="13"/>
        <v>82.467532467532479</v>
      </c>
      <c r="V210" s="120"/>
      <c r="W210" s="121"/>
      <c r="X210" s="135"/>
      <c r="Y210" s="46"/>
    </row>
    <row r="211" spans="1:25">
      <c r="A211" s="242" t="s">
        <v>202</v>
      </c>
      <c r="B211" s="94" t="s">
        <v>191</v>
      </c>
      <c r="C211" s="94" t="str" cm="1">
        <f t="array" ref="C211:D211">_xlfn.XLOOKUP(E211,Sheet1!A:A,Sheet1!E:F)</f>
        <v>R04</v>
      </c>
      <c r="D211" s="94" t="str">
        <v>D14</v>
      </c>
      <c r="E211" s="95">
        <v>215525</v>
      </c>
      <c r="F211" s="95" t="s">
        <v>213</v>
      </c>
      <c r="G211" s="199" t="s">
        <v>18</v>
      </c>
      <c r="H211" s="277"/>
      <c r="I211" s="209"/>
      <c r="J211" s="209">
        <v>79.220779220779221</v>
      </c>
      <c r="K211" s="212">
        <v>74.025974025974023</v>
      </c>
      <c r="L211" s="223"/>
      <c r="M211" s="211">
        <v>90.909090909090907</v>
      </c>
      <c r="N211" s="229">
        <v>98.701298701298697</v>
      </c>
      <c r="O211" s="164"/>
      <c r="P211" s="211">
        <v>80.519480519480524</v>
      </c>
      <c r="Q211" s="210">
        <v>83.116883116883116</v>
      </c>
      <c r="R211" s="210"/>
      <c r="S211" s="271"/>
      <c r="T211" s="275">
        <f t="shared" si="12"/>
        <v>84.415584415584419</v>
      </c>
      <c r="U211" s="153">
        <f t="shared" si="13"/>
        <v>84.415584415584419</v>
      </c>
      <c r="V211" s="120"/>
      <c r="W211" s="121"/>
      <c r="X211" s="135"/>
      <c r="Y211" s="46"/>
    </row>
    <row r="212" spans="1:25">
      <c r="A212" s="242" t="s">
        <v>202</v>
      </c>
      <c r="B212" s="94" t="s">
        <v>191</v>
      </c>
      <c r="C212" s="94" t="str" cm="1">
        <f t="array" ref="C212:D212">_xlfn.XLOOKUP(E212,Sheet1!A:A,Sheet1!E:F)</f>
        <v>R04</v>
      </c>
      <c r="D212" s="94" t="str">
        <v>D14</v>
      </c>
      <c r="E212" s="95">
        <v>214890</v>
      </c>
      <c r="F212" s="95" t="s">
        <v>209</v>
      </c>
      <c r="G212" s="199" t="s">
        <v>18</v>
      </c>
      <c r="H212" s="277"/>
      <c r="I212" s="209"/>
      <c r="J212" s="209">
        <v>93.506493506493499</v>
      </c>
      <c r="K212" s="213">
        <v>84.415584415584405</v>
      </c>
      <c r="L212" s="223"/>
      <c r="M212" s="211">
        <v>79.220779220779221</v>
      </c>
      <c r="N212" s="228">
        <v>68.831168831168839</v>
      </c>
      <c r="O212" s="164"/>
      <c r="P212" s="211">
        <v>70.129870129870127</v>
      </c>
      <c r="Q212" s="210">
        <v>88.311688311688314</v>
      </c>
      <c r="R212" s="210"/>
      <c r="S212" s="271"/>
      <c r="T212" s="275">
        <f t="shared" si="12"/>
        <v>80.735930735930737</v>
      </c>
      <c r="U212" s="153">
        <f t="shared" si="13"/>
        <v>80.735930735930737</v>
      </c>
      <c r="V212" s="120"/>
      <c r="W212" s="121"/>
      <c r="X212" s="135"/>
    </row>
    <row r="213" spans="1:25">
      <c r="A213" s="242" t="s">
        <v>202</v>
      </c>
      <c r="B213" s="94" t="s">
        <v>191</v>
      </c>
      <c r="C213" s="94" t="str" cm="1">
        <f t="array" ref="C213:D213">_xlfn.XLOOKUP(E213,Sheet1!A:A,Sheet1!E:F)</f>
        <v>R04</v>
      </c>
      <c r="D213" s="94" t="str">
        <v>D14</v>
      </c>
      <c r="E213" s="95">
        <v>214114</v>
      </c>
      <c r="F213" s="95" t="s">
        <v>207</v>
      </c>
      <c r="G213" s="199" t="s">
        <v>18</v>
      </c>
      <c r="H213" s="277"/>
      <c r="I213" s="209"/>
      <c r="J213" s="209">
        <v>72.72727272727272</v>
      </c>
      <c r="K213" s="214">
        <v>83.116883116883116</v>
      </c>
      <c r="L213" s="223"/>
      <c r="M213" s="211">
        <v>88.311688311688314</v>
      </c>
      <c r="N213" s="230">
        <v>87.012987012987011</v>
      </c>
      <c r="O213" s="164"/>
      <c r="P213" s="211">
        <v>79.220779220779221</v>
      </c>
      <c r="Q213" s="210">
        <v>96.103896103896105</v>
      </c>
      <c r="R213" s="210"/>
      <c r="S213" s="271"/>
      <c r="T213" s="275">
        <f t="shared" si="12"/>
        <v>84.415584415584405</v>
      </c>
      <c r="U213" s="153">
        <f t="shared" si="13"/>
        <v>84.415584415584405</v>
      </c>
      <c r="V213" s="120"/>
      <c r="W213" s="121"/>
      <c r="X213" s="135"/>
    </row>
    <row r="214" spans="1:25">
      <c r="A214" s="242" t="s">
        <v>202</v>
      </c>
      <c r="B214" s="94" t="s">
        <v>191</v>
      </c>
      <c r="C214" s="94" t="str" cm="1">
        <f t="array" ref="C214:D214">_xlfn.XLOOKUP(E214,Sheet1!A:A,Sheet1!E:F)</f>
        <v>R04</v>
      </c>
      <c r="D214" s="94" t="str">
        <v>D14</v>
      </c>
      <c r="E214" s="95">
        <v>212910</v>
      </c>
      <c r="F214" s="95" t="s">
        <v>217</v>
      </c>
      <c r="G214" s="199" t="s">
        <v>18</v>
      </c>
      <c r="H214" s="277"/>
      <c r="I214" s="209"/>
      <c r="J214" s="209">
        <v>88.3116883116883</v>
      </c>
      <c r="K214" s="214">
        <v>81.818181818181827</v>
      </c>
      <c r="L214" s="223"/>
      <c r="M214" s="211">
        <v>75.324675324675326</v>
      </c>
      <c r="N214" s="230">
        <v>90.909090909090907</v>
      </c>
      <c r="O214" s="164"/>
      <c r="P214" s="211">
        <v>88.311688311688314</v>
      </c>
      <c r="Q214" s="210">
        <v>88.311688311688314</v>
      </c>
      <c r="R214" s="210"/>
      <c r="S214" s="271"/>
      <c r="T214" s="275">
        <f t="shared" si="12"/>
        <v>85.49783549783551</v>
      </c>
      <c r="U214" s="153">
        <f t="shared" si="13"/>
        <v>85.49783549783551</v>
      </c>
      <c r="V214" s="120"/>
      <c r="W214" s="121"/>
      <c r="X214" s="135"/>
    </row>
    <row r="215" spans="1:25">
      <c r="A215" s="242" t="s">
        <v>202</v>
      </c>
      <c r="B215" s="94" t="s">
        <v>191</v>
      </c>
      <c r="C215" s="94" t="str" cm="1">
        <f t="array" ref="C215:D215">_xlfn.XLOOKUP(E215,Sheet1!A:A,Sheet1!E:F)</f>
        <v>R04</v>
      </c>
      <c r="D215" s="94" t="str">
        <v>D14</v>
      </c>
      <c r="E215" s="95">
        <v>213777</v>
      </c>
      <c r="F215" s="95" t="s">
        <v>206</v>
      </c>
      <c r="G215" s="199" t="s">
        <v>18</v>
      </c>
      <c r="H215" s="277"/>
      <c r="I215" s="209"/>
      <c r="J215" s="209">
        <v>79.220779220779221</v>
      </c>
      <c r="K215" s="212">
        <v>83.116883116883116</v>
      </c>
      <c r="L215" s="223"/>
      <c r="M215" s="211">
        <v>85.714285714285708</v>
      </c>
      <c r="N215" s="229">
        <v>75.324675324675326</v>
      </c>
      <c r="O215" s="164"/>
      <c r="P215" s="211">
        <v>79.220779220779221</v>
      </c>
      <c r="Q215" s="210">
        <v>80.519480519480524</v>
      </c>
      <c r="R215" s="210"/>
      <c r="S215" s="271"/>
      <c r="T215" s="275">
        <f t="shared" si="12"/>
        <v>80.51948051948051</v>
      </c>
      <c r="U215" s="153">
        <f t="shared" si="13"/>
        <v>80.51948051948051</v>
      </c>
      <c r="V215" s="120"/>
      <c r="W215" s="121"/>
      <c r="X215" s="135"/>
    </row>
    <row r="216" spans="1:25">
      <c r="A216" s="242" t="s">
        <v>202</v>
      </c>
      <c r="B216" s="94" t="s">
        <v>191</v>
      </c>
      <c r="C216" s="94" t="str" cm="1">
        <f t="array" ref="C216:D216">_xlfn.XLOOKUP(E216,Sheet1!A:A,Sheet1!E:F)</f>
        <v>R04</v>
      </c>
      <c r="D216" s="94" t="str">
        <v>D15</v>
      </c>
      <c r="E216" s="95">
        <v>214650</v>
      </c>
      <c r="F216" s="95" t="s">
        <v>215</v>
      </c>
      <c r="G216" s="199" t="s">
        <v>18</v>
      </c>
      <c r="H216" s="277"/>
      <c r="I216" s="209"/>
      <c r="J216" s="209">
        <v>75.324675324675326</v>
      </c>
      <c r="K216" s="212">
        <v>85.714285714285708</v>
      </c>
      <c r="L216" s="223"/>
      <c r="M216" s="211">
        <v>80.519480519480524</v>
      </c>
      <c r="N216" s="229">
        <v>87.012987012987011</v>
      </c>
      <c r="O216" s="164"/>
      <c r="P216" s="211">
        <v>76.623376623376629</v>
      </c>
      <c r="Q216" s="210">
        <v>94.805194805194802</v>
      </c>
      <c r="R216" s="210"/>
      <c r="S216" s="271"/>
      <c r="T216" s="275">
        <f t="shared" si="12"/>
        <v>83.333333333333329</v>
      </c>
      <c r="U216" s="153">
        <f t="shared" si="13"/>
        <v>83.333333333333329</v>
      </c>
      <c r="V216" s="120"/>
      <c r="W216" s="121"/>
      <c r="X216" s="135"/>
    </row>
    <row r="217" spans="1:25">
      <c r="A217" s="242" t="s">
        <v>202</v>
      </c>
      <c r="B217" s="94" t="s">
        <v>191</v>
      </c>
      <c r="C217" s="94" t="str" cm="1">
        <f t="array" ref="C217:D217">_xlfn.XLOOKUP(E217,Sheet1!A:A,Sheet1!E:F)</f>
        <v>R04</v>
      </c>
      <c r="D217" s="94" t="str">
        <v>D15</v>
      </c>
      <c r="E217" s="95">
        <v>215608</v>
      </c>
      <c r="F217" s="95" t="s">
        <v>216</v>
      </c>
      <c r="G217" s="199" t="s">
        <v>18</v>
      </c>
      <c r="H217" s="277"/>
      <c r="I217" s="209"/>
      <c r="J217" s="209">
        <v>76.623376623376629</v>
      </c>
      <c r="K217" s="212">
        <v>97.402597402597408</v>
      </c>
      <c r="L217" s="223"/>
      <c r="M217" s="211">
        <v>79.220779220779221</v>
      </c>
      <c r="N217" s="229">
        <v>90.909090909090907</v>
      </c>
      <c r="O217" s="164"/>
      <c r="P217" s="211">
        <v>87.012987012987011</v>
      </c>
      <c r="Q217" s="210">
        <v>77.922077922077932</v>
      </c>
      <c r="R217" s="210"/>
      <c r="S217" s="271"/>
      <c r="T217" s="275">
        <f t="shared" si="12"/>
        <v>84.848484848484858</v>
      </c>
      <c r="U217" s="153">
        <f t="shared" si="13"/>
        <v>84.848484848484858</v>
      </c>
      <c r="V217" s="120"/>
      <c r="W217" s="121"/>
      <c r="X217" s="135"/>
    </row>
    <row r="218" spans="1:25">
      <c r="A218" s="242" t="s">
        <v>202</v>
      </c>
      <c r="B218" s="94" t="s">
        <v>191</v>
      </c>
      <c r="C218" s="94" t="str" cm="1">
        <f t="array" ref="C218:D218">_xlfn.XLOOKUP(E218,Sheet1!A:A,Sheet1!E:F)</f>
        <v>R04</v>
      </c>
      <c r="D218" s="94" t="str">
        <v>D14</v>
      </c>
      <c r="E218" s="95">
        <v>211342</v>
      </c>
      <c r="F218" s="95" t="s">
        <v>218</v>
      </c>
      <c r="G218" s="199" t="s">
        <v>18</v>
      </c>
      <c r="H218" s="277"/>
      <c r="I218" s="209"/>
      <c r="J218" s="209">
        <v>88.3116883116883</v>
      </c>
      <c r="K218" s="213">
        <v>85.714285714285708</v>
      </c>
      <c r="L218" s="223"/>
      <c r="M218" s="211">
        <v>76.623376623376629</v>
      </c>
      <c r="N218" s="228">
        <v>71.428571428571431</v>
      </c>
      <c r="O218" s="164"/>
      <c r="P218" s="211">
        <v>74.025974025974023</v>
      </c>
      <c r="Q218" s="210">
        <v>88.311688311688314</v>
      </c>
      <c r="R218" s="210"/>
      <c r="S218" s="271"/>
      <c r="T218" s="275">
        <f t="shared" si="12"/>
        <v>80.735930735930737</v>
      </c>
      <c r="U218" s="153">
        <f t="shared" si="13"/>
        <v>80.735930735930737</v>
      </c>
      <c r="V218" s="120"/>
      <c r="W218" s="121"/>
      <c r="X218" s="135"/>
    </row>
    <row r="219" spans="1:25">
      <c r="A219" s="242" t="s">
        <v>202</v>
      </c>
      <c r="B219" s="94" t="s">
        <v>191</v>
      </c>
      <c r="C219" s="94" t="str" cm="1">
        <f t="array" ref="C219:D219">_xlfn.XLOOKUP(E219,Sheet1!A:A,Sheet1!E:F)</f>
        <v>R04</v>
      </c>
      <c r="D219" s="94" t="str">
        <v>D14</v>
      </c>
      <c r="E219" s="95">
        <v>214999</v>
      </c>
      <c r="F219" s="95" t="s">
        <v>210</v>
      </c>
      <c r="G219" s="199" t="s">
        <v>18</v>
      </c>
      <c r="H219" s="277"/>
      <c r="I219" s="209"/>
      <c r="J219" s="209">
        <v>90.909090909090907</v>
      </c>
      <c r="K219" s="214">
        <v>87.012987012987011</v>
      </c>
      <c r="L219" s="223"/>
      <c r="M219" s="211">
        <v>76.623376623376629</v>
      </c>
      <c r="N219" s="230">
        <v>74.025974025974023</v>
      </c>
      <c r="O219" s="164"/>
      <c r="P219" s="211">
        <v>81.818181818181827</v>
      </c>
      <c r="Q219" s="210">
        <v>88.311688311688314</v>
      </c>
      <c r="R219" s="210"/>
      <c r="S219" s="271"/>
      <c r="T219" s="275">
        <f t="shared" si="12"/>
        <v>83.116883116883116</v>
      </c>
      <c r="U219" s="153">
        <f t="shared" si="13"/>
        <v>83.116883116883116</v>
      </c>
      <c r="V219" s="120"/>
      <c r="W219" s="121"/>
      <c r="X219" s="135"/>
    </row>
    <row r="220" spans="1:25">
      <c r="A220" s="242" t="s">
        <v>202</v>
      </c>
      <c r="B220" s="94" t="s">
        <v>191</v>
      </c>
      <c r="C220" s="94" t="str" cm="1">
        <f t="array" ref="C220:D220">_xlfn.XLOOKUP(E220,Sheet1!A:A,Sheet1!E:F)</f>
        <v>R04</v>
      </c>
      <c r="D220" s="94" t="str">
        <v>D14</v>
      </c>
      <c r="E220" s="95">
        <v>215301</v>
      </c>
      <c r="F220" s="95" t="s">
        <v>212</v>
      </c>
      <c r="G220" s="199" t="s">
        <v>18</v>
      </c>
      <c r="H220" s="277"/>
      <c r="I220" s="209"/>
      <c r="J220" s="209">
        <v>93.506493506493499</v>
      </c>
      <c r="K220" s="214">
        <v>85.714285714285708</v>
      </c>
      <c r="L220" s="223"/>
      <c r="M220" s="211">
        <v>75.324675324675326</v>
      </c>
      <c r="N220" s="230">
        <v>68.831168831168839</v>
      </c>
      <c r="O220" s="164"/>
      <c r="P220" s="211">
        <v>76.623376623376629</v>
      </c>
      <c r="Q220" s="210">
        <v>88.311688311688314</v>
      </c>
      <c r="R220" s="210"/>
      <c r="S220" s="271"/>
      <c r="T220" s="275">
        <f t="shared" si="12"/>
        <v>81.385281385281388</v>
      </c>
      <c r="U220" s="153">
        <f t="shared" si="13"/>
        <v>81.385281385281388</v>
      </c>
      <c r="V220" s="120"/>
      <c r="W220" s="121"/>
      <c r="X220" s="135"/>
    </row>
    <row r="221" spans="1:25">
      <c r="A221" s="242" t="s">
        <v>202</v>
      </c>
      <c r="B221" s="162" t="s">
        <v>191</v>
      </c>
      <c r="C221" s="162" t="str" cm="1">
        <f t="array" ref="C221:D221">_xlfn.XLOOKUP(E221,Sheet1!A:A,Sheet1!E:F)</f>
        <v>R04</v>
      </c>
      <c r="D221" s="162" t="str">
        <v>D14</v>
      </c>
      <c r="E221" s="95">
        <v>214064</v>
      </c>
      <c r="F221" s="95" t="s">
        <v>292</v>
      </c>
      <c r="G221" s="200" t="s">
        <v>18</v>
      </c>
      <c r="H221" s="277"/>
      <c r="I221" s="209"/>
      <c r="J221" s="209">
        <v>90.909090909090907</v>
      </c>
      <c r="K221" s="212">
        <v>81.818181818181827</v>
      </c>
      <c r="L221" s="259"/>
      <c r="M221" s="211">
        <v>71.428571428571431</v>
      </c>
      <c r="N221" s="229">
        <v>75.324675324675326</v>
      </c>
      <c r="O221" s="163"/>
      <c r="P221" s="211">
        <v>92.20779220779221</v>
      </c>
      <c r="Q221" s="210">
        <v>90.909090909090907</v>
      </c>
      <c r="R221" s="210"/>
      <c r="S221" s="271"/>
      <c r="T221" s="275">
        <f t="shared" si="12"/>
        <v>83.766233766233768</v>
      </c>
      <c r="U221" s="153">
        <f t="shared" si="13"/>
        <v>83.766233766233768</v>
      </c>
      <c r="V221" s="120"/>
      <c r="W221" s="121"/>
      <c r="X221" s="135"/>
    </row>
    <row r="222" spans="1:25">
      <c r="A222" s="242" t="s">
        <v>202</v>
      </c>
      <c r="B222" s="94" t="s">
        <v>191</v>
      </c>
      <c r="C222" s="94" t="str" cm="1">
        <f t="array" ref="C222:D222">_xlfn.XLOOKUP(E222,Sheet1!A:A,Sheet1!E:F)</f>
        <v>R04</v>
      </c>
      <c r="D222" s="94" t="str">
        <v>D14</v>
      </c>
      <c r="E222" s="95">
        <v>214262</v>
      </c>
      <c r="F222" s="95" t="s">
        <v>208</v>
      </c>
      <c r="G222" s="199" t="s">
        <v>18</v>
      </c>
      <c r="H222" s="277"/>
      <c r="I222" s="209"/>
      <c r="J222" s="209">
        <v>85.714285714285708</v>
      </c>
      <c r="K222" s="213">
        <v>87.012987012987011</v>
      </c>
      <c r="L222" s="223"/>
      <c r="M222" s="211">
        <v>74.025974025974023</v>
      </c>
      <c r="N222" s="228">
        <v>76.623376623376629</v>
      </c>
      <c r="O222" s="164"/>
      <c r="P222" s="211">
        <v>72.727272727272734</v>
      </c>
      <c r="Q222" s="210">
        <v>88.311688311688314</v>
      </c>
      <c r="R222" s="210"/>
      <c r="S222" s="271"/>
      <c r="T222" s="275">
        <f t="shared" si="12"/>
        <v>80.735930735930737</v>
      </c>
      <c r="U222" s="153">
        <f t="shared" si="13"/>
        <v>80.735930735930737</v>
      </c>
      <c r="V222" s="120"/>
      <c r="W222" s="121"/>
      <c r="X222" s="135"/>
    </row>
    <row r="223" spans="1:25" ht="16.5" thickBot="1">
      <c r="A223" s="246" t="s">
        <v>202</v>
      </c>
      <c r="B223" s="103" t="s">
        <v>191</v>
      </c>
      <c r="C223" s="103" t="str" cm="1">
        <f t="array" ref="C223:D223">_xlfn.XLOOKUP(E223,Sheet1!A:A,Sheet1!E:F)</f>
        <v>R04</v>
      </c>
      <c r="D223" s="103" t="str">
        <v>D14</v>
      </c>
      <c r="E223" s="99">
        <v>215087</v>
      </c>
      <c r="F223" s="99" t="s">
        <v>211</v>
      </c>
      <c r="G223" s="201" t="s">
        <v>18</v>
      </c>
      <c r="H223" s="278"/>
      <c r="I223" s="250"/>
      <c r="J223" s="250">
        <v>94.805194805194802</v>
      </c>
      <c r="K223" s="218">
        <v>83.116883116883116</v>
      </c>
      <c r="L223" s="251"/>
      <c r="M223" s="233">
        <v>87.012987012987011</v>
      </c>
      <c r="N223" s="231">
        <v>75.324675324675326</v>
      </c>
      <c r="O223" s="252"/>
      <c r="P223" s="215">
        <v>85.714285714285708</v>
      </c>
      <c r="Q223" s="253">
        <v>88.311688311688314</v>
      </c>
      <c r="R223" s="253"/>
      <c r="S223" s="272"/>
      <c r="T223" s="193">
        <f t="shared" si="12"/>
        <v>85.714285714285722</v>
      </c>
      <c r="U223" s="154">
        <f t="shared" si="13"/>
        <v>85.714285714285722</v>
      </c>
      <c r="V223" s="124">
        <f>AVERAGE(H207:S223)</f>
        <v>82.531194295900136</v>
      </c>
      <c r="W223" s="125">
        <f>ROUND(V223,0)</f>
        <v>83</v>
      </c>
      <c r="X223" s="44">
        <f>IF(W223&gt;=82.5,$L$4,IF(AND(W223&gt;=0,W223&lt;=82.49),0,$L$3))</f>
        <v>2</v>
      </c>
    </row>
    <row r="224" spans="1:25">
      <c r="A224" s="240" t="s">
        <v>202</v>
      </c>
      <c r="B224" s="94" t="s">
        <v>203</v>
      </c>
      <c r="C224" s="94" t="str" cm="1">
        <f t="array" ref="C224:D224">_xlfn.XLOOKUP(E224,Sheet1!A:A,Sheet1!E:F)</f>
        <v>R04</v>
      </c>
      <c r="D224" s="94" t="str">
        <v>D15</v>
      </c>
      <c r="E224" s="93">
        <v>210955</v>
      </c>
      <c r="F224" s="93" t="s">
        <v>226</v>
      </c>
      <c r="G224" s="199" t="s">
        <v>18</v>
      </c>
      <c r="H224" s="279"/>
      <c r="I224" s="255"/>
      <c r="J224" s="255">
        <v>83.116883116883116</v>
      </c>
      <c r="K224" s="217">
        <v>96.103896103896105</v>
      </c>
      <c r="L224" s="223"/>
      <c r="M224" s="234">
        <v>75.324675324675326</v>
      </c>
      <c r="N224" s="232">
        <v>93.506493506493499</v>
      </c>
      <c r="O224" s="164"/>
      <c r="P224" s="234">
        <v>76.623376623376629</v>
      </c>
      <c r="Q224" s="239">
        <v>79.220779220779221</v>
      </c>
      <c r="R224" s="239"/>
      <c r="S224" s="270"/>
      <c r="T224" s="9">
        <f t="shared" si="12"/>
        <v>83.98268398268398</v>
      </c>
      <c r="U224" s="152">
        <f t="shared" si="13"/>
        <v>83.98268398268398</v>
      </c>
      <c r="V224" s="120"/>
      <c r="W224" s="121"/>
      <c r="X224" s="135"/>
    </row>
    <row r="225" spans="1:25">
      <c r="A225" s="242" t="s">
        <v>202</v>
      </c>
      <c r="B225" s="162" t="s">
        <v>203</v>
      </c>
      <c r="C225" s="162" t="str" cm="1">
        <f t="array" ref="C225:D225">_xlfn.XLOOKUP(E225,Sheet1!A:A,Sheet1!E:F)</f>
        <v>R04</v>
      </c>
      <c r="D225" s="162" t="str">
        <v>D15</v>
      </c>
      <c r="E225" s="95">
        <v>214379</v>
      </c>
      <c r="F225" s="95" t="s">
        <v>223</v>
      </c>
      <c r="G225" s="200" t="s">
        <v>18</v>
      </c>
      <c r="H225" s="277"/>
      <c r="I225" s="209"/>
      <c r="J225" s="209">
        <v>84.415584415584419</v>
      </c>
      <c r="K225" s="213">
        <v>93.506493506493499</v>
      </c>
      <c r="L225" s="223"/>
      <c r="M225" s="211">
        <v>92.20779220779221</v>
      </c>
      <c r="N225" s="228">
        <v>80.519480519480524</v>
      </c>
      <c r="O225" s="164"/>
      <c r="P225" s="211">
        <v>90.909090909090907</v>
      </c>
      <c r="Q225" s="210">
        <v>67.532467532467535</v>
      </c>
      <c r="R225" s="210"/>
      <c r="S225" s="271"/>
      <c r="T225" s="275">
        <f t="shared" si="12"/>
        <v>84.848484848484858</v>
      </c>
      <c r="U225" s="153">
        <f t="shared" si="13"/>
        <v>84.848484848484858</v>
      </c>
      <c r="V225" s="120"/>
      <c r="W225" s="121"/>
      <c r="X225" s="135"/>
    </row>
    <row r="226" spans="1:25">
      <c r="A226" s="240" t="s">
        <v>202</v>
      </c>
      <c r="B226" s="94" t="s">
        <v>203</v>
      </c>
      <c r="C226" s="94" t="str" cm="1">
        <f t="array" ref="C226:D226">_xlfn.XLOOKUP(E226,Sheet1!A:A,Sheet1!E:F)</f>
        <v>R04</v>
      </c>
      <c r="D226" s="94" t="str">
        <v>D15</v>
      </c>
      <c r="E226" s="93">
        <v>211854</v>
      </c>
      <c r="F226" s="93" t="s">
        <v>227</v>
      </c>
      <c r="G226" s="199" t="s">
        <v>18</v>
      </c>
      <c r="H226" s="277"/>
      <c r="I226" s="209"/>
      <c r="J226" s="209">
        <v>77.922077922077918</v>
      </c>
      <c r="K226" s="214">
        <v>87.012987012987011</v>
      </c>
      <c r="L226" s="223"/>
      <c r="M226" s="211">
        <v>76.623376623376629</v>
      </c>
      <c r="N226" s="230">
        <v>87.012987012987011</v>
      </c>
      <c r="O226" s="164"/>
      <c r="P226" s="211">
        <v>84.415584415584405</v>
      </c>
      <c r="Q226" s="210">
        <v>74.025974025974023</v>
      </c>
      <c r="R226" s="210"/>
      <c r="S226" s="271"/>
      <c r="T226" s="275">
        <f t="shared" si="12"/>
        <v>81.168831168831161</v>
      </c>
      <c r="U226" s="153">
        <f t="shared" si="13"/>
        <v>81.168831168831161</v>
      </c>
      <c r="V226" s="120"/>
      <c r="W226" s="121"/>
      <c r="X226" s="135"/>
      <c r="Y226" s="46"/>
    </row>
    <row r="227" spans="1:25">
      <c r="A227" s="242" t="s">
        <v>202</v>
      </c>
      <c r="B227" s="94" t="s">
        <v>203</v>
      </c>
      <c r="C227" s="94" t="str" cm="1">
        <f t="array" ref="C227:D227">_xlfn.XLOOKUP(E227,Sheet1!A:A,Sheet1!E:F)</f>
        <v>R04</v>
      </c>
      <c r="D227" s="94" t="str">
        <v>D15</v>
      </c>
      <c r="E227" s="95">
        <v>215434</v>
      </c>
      <c r="F227" s="95" t="s">
        <v>232</v>
      </c>
      <c r="G227" s="199" t="s">
        <v>18</v>
      </c>
      <c r="H227" s="277"/>
      <c r="I227" s="209"/>
      <c r="J227" s="209">
        <v>75.324675324675326</v>
      </c>
      <c r="K227" s="212">
        <v>93.506493506493499</v>
      </c>
      <c r="L227" s="223"/>
      <c r="M227" s="211">
        <v>88.311688311688314</v>
      </c>
      <c r="N227" s="229">
        <v>87.012987012987011</v>
      </c>
      <c r="O227" s="164"/>
      <c r="P227" s="211">
        <v>90.909090909090907</v>
      </c>
      <c r="Q227" s="210">
        <v>90.909090909090907</v>
      </c>
      <c r="R227" s="210"/>
      <c r="S227" s="271"/>
      <c r="T227" s="275">
        <f t="shared" si="12"/>
        <v>87.662337662337663</v>
      </c>
      <c r="U227" s="153">
        <f t="shared" si="13"/>
        <v>87.662337662337663</v>
      </c>
      <c r="V227" s="120"/>
      <c r="W227" s="121"/>
      <c r="X227" s="135"/>
    </row>
    <row r="228" spans="1:25">
      <c r="A228" s="242" t="s">
        <v>202</v>
      </c>
      <c r="B228" s="94" t="s">
        <v>203</v>
      </c>
      <c r="C228" s="94" t="str" cm="1">
        <f t="array" ref="C228:D228">_xlfn.XLOOKUP(E228,Sheet1!A:A,Sheet1!E:F)</f>
        <v>R04</v>
      </c>
      <c r="D228" s="94" t="str">
        <v>D15</v>
      </c>
      <c r="E228" s="95">
        <v>215186</v>
      </c>
      <c r="F228" s="95" t="s">
        <v>233</v>
      </c>
      <c r="G228" s="199" t="s">
        <v>18</v>
      </c>
      <c r="H228" s="277"/>
      <c r="I228" s="209"/>
      <c r="J228" s="209">
        <v>83.116883116883116</v>
      </c>
      <c r="K228" s="212">
        <v>92.20779220779221</v>
      </c>
      <c r="L228" s="223"/>
      <c r="M228" s="211">
        <v>79.220779220779221</v>
      </c>
      <c r="N228" s="229">
        <v>74.025974025974023</v>
      </c>
      <c r="O228" s="164"/>
      <c r="P228" s="211">
        <v>77.922077922077932</v>
      </c>
      <c r="Q228" s="210">
        <v>79.220779220779221</v>
      </c>
      <c r="R228" s="210"/>
      <c r="S228" s="271"/>
      <c r="T228" s="275">
        <f t="shared" si="12"/>
        <v>80.952380952380949</v>
      </c>
      <c r="U228" s="153">
        <f t="shared" si="13"/>
        <v>80.952380952380949</v>
      </c>
      <c r="V228" s="120"/>
      <c r="W228" s="121"/>
      <c r="X228" s="135"/>
      <c r="Y228" s="46"/>
    </row>
    <row r="229" spans="1:25">
      <c r="A229" s="242" t="s">
        <v>202</v>
      </c>
      <c r="B229" s="94" t="s">
        <v>203</v>
      </c>
      <c r="C229" s="94" t="str" cm="1">
        <f t="array" ref="C229:D229">_xlfn.XLOOKUP(E229,Sheet1!A:A,Sheet1!E:F)</f>
        <v>R04</v>
      </c>
      <c r="D229" s="94" t="str">
        <v>D15</v>
      </c>
      <c r="E229" s="95">
        <v>210542</v>
      </c>
      <c r="F229" s="95" t="s">
        <v>221</v>
      </c>
      <c r="G229" s="199" t="s">
        <v>18</v>
      </c>
      <c r="H229" s="277"/>
      <c r="I229" s="209"/>
      <c r="J229" s="209">
        <v>84.415584415584419</v>
      </c>
      <c r="K229" s="213">
        <v>92.20779220779221</v>
      </c>
      <c r="L229" s="223"/>
      <c r="M229" s="211">
        <v>62.337662337662337</v>
      </c>
      <c r="N229" s="228">
        <v>80.519480519480524</v>
      </c>
      <c r="O229" s="164"/>
      <c r="P229" s="211">
        <v>90.909090909090907</v>
      </c>
      <c r="Q229" s="210">
        <v>90.909090909090907</v>
      </c>
      <c r="R229" s="210"/>
      <c r="S229" s="271"/>
      <c r="T229" s="275">
        <f t="shared" si="12"/>
        <v>83.549783549783555</v>
      </c>
      <c r="U229" s="153">
        <f t="shared" si="13"/>
        <v>83.549783549783555</v>
      </c>
      <c r="V229" s="120"/>
      <c r="W229" s="121"/>
      <c r="X229" s="142"/>
    </row>
    <row r="230" spans="1:25">
      <c r="A230" s="242" t="s">
        <v>202</v>
      </c>
      <c r="B230" s="94" t="s">
        <v>203</v>
      </c>
      <c r="C230" s="94" t="str" cm="1">
        <f t="array" ref="C230:D230">_xlfn.XLOOKUP(E230,Sheet1!A:A,Sheet1!E:F)</f>
        <v>R04</v>
      </c>
      <c r="D230" s="94" t="str">
        <v>D15</v>
      </c>
      <c r="E230" s="95">
        <v>213710</v>
      </c>
      <c r="F230" s="95" t="s">
        <v>222</v>
      </c>
      <c r="G230" s="199" t="s">
        <v>18</v>
      </c>
      <c r="H230" s="277"/>
      <c r="I230" s="209"/>
      <c r="J230" s="209">
        <v>93.506493506493499</v>
      </c>
      <c r="K230" s="212">
        <v>96.103896103896105</v>
      </c>
      <c r="L230" s="223"/>
      <c r="M230" s="211">
        <v>96.103896103896105</v>
      </c>
      <c r="N230" s="229">
        <v>81.818181818181827</v>
      </c>
      <c r="O230" s="164"/>
      <c r="P230" s="211">
        <v>92.20779220779221</v>
      </c>
      <c r="Q230" s="210">
        <v>92.20779220779221</v>
      </c>
      <c r="R230" s="210"/>
      <c r="S230" s="271"/>
      <c r="T230" s="275">
        <f t="shared" si="12"/>
        <v>91.991341991341983</v>
      </c>
      <c r="U230" s="153">
        <f t="shared" si="13"/>
        <v>91.991341991341983</v>
      </c>
      <c r="V230" s="120"/>
      <c r="W230" s="121"/>
      <c r="X230" s="135"/>
    </row>
    <row r="231" spans="1:25">
      <c r="A231" s="242" t="s">
        <v>202</v>
      </c>
      <c r="B231" s="94" t="s">
        <v>203</v>
      </c>
      <c r="C231" s="94" t="str" cm="1">
        <f t="array" ref="C231:D231">_xlfn.XLOOKUP(E231,Sheet1!A:A,Sheet1!E:F)</f>
        <v>R04</v>
      </c>
      <c r="D231" s="94" t="str">
        <v>D15</v>
      </c>
      <c r="E231" s="95">
        <v>210930</v>
      </c>
      <c r="F231" s="95" t="s">
        <v>225</v>
      </c>
      <c r="G231" s="199" t="s">
        <v>18</v>
      </c>
      <c r="H231" s="277"/>
      <c r="I231" s="209"/>
      <c r="J231" s="209">
        <v>84.415584415584419</v>
      </c>
      <c r="K231" s="213">
        <v>93.506493506493499</v>
      </c>
      <c r="L231" s="223"/>
      <c r="M231" s="211">
        <v>94.805194805194802</v>
      </c>
      <c r="N231" s="228">
        <v>71.428571428571431</v>
      </c>
      <c r="O231" s="164"/>
      <c r="P231" s="211">
        <v>92.20779220779221</v>
      </c>
      <c r="Q231" s="210">
        <v>98.701298701298697</v>
      </c>
      <c r="R231" s="210"/>
      <c r="S231" s="271"/>
      <c r="T231" s="275">
        <f t="shared" si="12"/>
        <v>89.177489177489178</v>
      </c>
      <c r="U231" s="153">
        <f t="shared" si="13"/>
        <v>89.177489177489178</v>
      </c>
      <c r="V231" s="120"/>
      <c r="W231" s="121"/>
      <c r="X231" s="135"/>
    </row>
    <row r="232" spans="1:25">
      <c r="A232" s="242" t="s">
        <v>202</v>
      </c>
      <c r="B232" s="94" t="s">
        <v>203</v>
      </c>
      <c r="C232" s="94" t="str" cm="1">
        <f t="array" ref="C232:D232">_xlfn.XLOOKUP(E232,Sheet1!A:A,Sheet1!E:F)</f>
        <v>R04</v>
      </c>
      <c r="D232" s="94" t="str">
        <v>D15</v>
      </c>
      <c r="E232" s="95">
        <v>214619</v>
      </c>
      <c r="F232" s="95" t="s">
        <v>229</v>
      </c>
      <c r="G232" s="199" t="s">
        <v>18</v>
      </c>
      <c r="H232" s="277"/>
      <c r="I232" s="209"/>
      <c r="J232" s="209">
        <v>90.909090909090907</v>
      </c>
      <c r="K232" s="214">
        <v>89.610389610389603</v>
      </c>
      <c r="L232" s="223"/>
      <c r="M232" s="211">
        <v>77.922077922077932</v>
      </c>
      <c r="N232" s="230">
        <v>97.402597402597408</v>
      </c>
      <c r="O232" s="164"/>
      <c r="P232" s="211">
        <v>103.89610389610388</v>
      </c>
      <c r="Q232" s="210">
        <v>71.428571428571431</v>
      </c>
      <c r="R232" s="210"/>
      <c r="S232" s="271"/>
      <c r="T232" s="275">
        <f t="shared" si="12"/>
        <v>88.528138528138527</v>
      </c>
      <c r="U232" s="153">
        <f t="shared" si="13"/>
        <v>88.528138528138527</v>
      </c>
      <c r="V232" s="120"/>
      <c r="W232" s="121"/>
      <c r="X232" s="135"/>
    </row>
    <row r="233" spans="1:25">
      <c r="A233" s="242" t="s">
        <v>202</v>
      </c>
      <c r="B233" s="94" t="s">
        <v>203</v>
      </c>
      <c r="C233" s="94" t="str" cm="1">
        <f t="array" ref="C233:D233">_xlfn.XLOOKUP(E233,Sheet1!A:A,Sheet1!E:F)</f>
        <v>R04</v>
      </c>
      <c r="D233" s="94" t="str">
        <v>D15</v>
      </c>
      <c r="E233" s="95">
        <v>215046</v>
      </c>
      <c r="F233" s="95" t="s">
        <v>231</v>
      </c>
      <c r="G233" s="199" t="s">
        <v>18</v>
      </c>
      <c r="H233" s="277"/>
      <c r="I233" s="209"/>
      <c r="J233" s="209">
        <v>83.116883116883116</v>
      </c>
      <c r="K233" s="212">
        <v>90.909090909090907</v>
      </c>
      <c r="L233" s="223"/>
      <c r="M233" s="211">
        <v>68.831168831168839</v>
      </c>
      <c r="N233" s="229">
        <v>81.818181818181827</v>
      </c>
      <c r="O233" s="164"/>
      <c r="P233" s="211">
        <v>72.727272727272734</v>
      </c>
      <c r="Q233" s="210">
        <v>88.311688311688314</v>
      </c>
      <c r="R233" s="210"/>
      <c r="S233" s="271"/>
      <c r="T233" s="275">
        <f t="shared" si="12"/>
        <v>80.952380952380963</v>
      </c>
      <c r="U233" s="153">
        <f t="shared" si="13"/>
        <v>80.952380952380963</v>
      </c>
      <c r="V233" s="120"/>
      <c r="W233" s="121"/>
      <c r="X233" s="135"/>
    </row>
    <row r="234" spans="1:25">
      <c r="A234" s="242" t="s">
        <v>202</v>
      </c>
      <c r="B234" s="94" t="s">
        <v>203</v>
      </c>
      <c r="C234" s="94" t="str" cm="1">
        <f t="array" ref="C234:D234">_xlfn.XLOOKUP(E234,Sheet1!A:A,Sheet1!E:F)</f>
        <v>R04</v>
      </c>
      <c r="D234" s="94" t="str">
        <v>D15</v>
      </c>
      <c r="E234" s="95">
        <v>215038</v>
      </c>
      <c r="F234" s="95" t="s">
        <v>230</v>
      </c>
      <c r="G234" s="199" t="s">
        <v>18</v>
      </c>
      <c r="H234" s="277"/>
      <c r="I234" s="209"/>
      <c r="J234" s="209">
        <v>93.506493506493499</v>
      </c>
      <c r="K234" s="213">
        <v>90.909090909090907</v>
      </c>
      <c r="L234" s="223"/>
      <c r="M234" s="211">
        <v>79.220779220779221</v>
      </c>
      <c r="N234" s="228">
        <v>74.025974025974023</v>
      </c>
      <c r="O234" s="164"/>
      <c r="P234" s="211">
        <v>96.103896103896105</v>
      </c>
      <c r="Q234" s="210">
        <v>83.116883116883116</v>
      </c>
      <c r="R234" s="210"/>
      <c r="S234" s="271"/>
      <c r="T234" s="275">
        <f t="shared" si="12"/>
        <v>86.147186147186133</v>
      </c>
      <c r="U234" s="153">
        <f t="shared" si="13"/>
        <v>86.147186147186133</v>
      </c>
      <c r="V234" s="120"/>
      <c r="W234" s="121"/>
      <c r="X234" s="135"/>
    </row>
    <row r="235" spans="1:25">
      <c r="A235" s="242" t="s">
        <v>202</v>
      </c>
      <c r="B235" s="162" t="s">
        <v>203</v>
      </c>
      <c r="C235" s="162" t="str" cm="1">
        <f t="array" ref="C235:D235">_xlfn.XLOOKUP(E235,Sheet1!A:A,Sheet1!E:F)</f>
        <v>R04</v>
      </c>
      <c r="D235" s="162" t="str">
        <v>D15</v>
      </c>
      <c r="E235" s="95">
        <v>211003</v>
      </c>
      <c r="F235" s="95" t="s">
        <v>234</v>
      </c>
      <c r="G235" s="200" t="s">
        <v>18</v>
      </c>
      <c r="H235" s="277"/>
      <c r="I235" s="209"/>
      <c r="J235" s="209">
        <v>74.025974025974037</v>
      </c>
      <c r="K235" s="212">
        <v>92.20779220779221</v>
      </c>
      <c r="L235" s="259"/>
      <c r="M235" s="211">
        <v>90.909090909090907</v>
      </c>
      <c r="N235" s="229">
        <v>94.805194805194802</v>
      </c>
      <c r="O235" s="163"/>
      <c r="P235" s="211">
        <v>76.623376623376629</v>
      </c>
      <c r="Q235" s="210">
        <v>84.415584415584405</v>
      </c>
      <c r="R235" s="210"/>
      <c r="S235" s="271"/>
      <c r="T235" s="275">
        <f t="shared" si="12"/>
        <v>85.497835497835482</v>
      </c>
      <c r="U235" s="153">
        <f t="shared" si="13"/>
        <v>85.497835497835482</v>
      </c>
      <c r="V235" s="120"/>
      <c r="W235" s="121"/>
      <c r="X235" s="135"/>
    </row>
    <row r="236" spans="1:25">
      <c r="A236" s="242" t="s">
        <v>202</v>
      </c>
      <c r="B236" s="94" t="s">
        <v>203</v>
      </c>
      <c r="C236" s="94" t="str" cm="1">
        <f t="array" ref="C236:D236">_xlfn.XLOOKUP(E236,Sheet1!A:A,Sheet1!E:F)</f>
        <v>R04</v>
      </c>
      <c r="D236" s="94" t="str">
        <v>D15</v>
      </c>
      <c r="E236" s="95">
        <v>214601</v>
      </c>
      <c r="F236" s="95" t="s">
        <v>320</v>
      </c>
      <c r="G236" s="199" t="s">
        <v>18</v>
      </c>
      <c r="H236" s="277"/>
      <c r="I236" s="209"/>
      <c r="J236" s="209">
        <v>90.909090909090907</v>
      </c>
      <c r="K236" s="214">
        <v>90.909090909090907</v>
      </c>
      <c r="L236" s="223"/>
      <c r="M236" s="211">
        <v>75.324675324675326</v>
      </c>
      <c r="N236" s="230">
        <v>92.20779220779221</v>
      </c>
      <c r="O236" s="164"/>
      <c r="P236" s="211">
        <v>94.805194805194802</v>
      </c>
      <c r="Q236" s="210">
        <v>85.714285714285708</v>
      </c>
      <c r="R236" s="210"/>
      <c r="S236" s="271"/>
      <c r="T236" s="275">
        <f t="shared" si="12"/>
        <v>88.311688311688286</v>
      </c>
      <c r="U236" s="153">
        <f t="shared" si="13"/>
        <v>88.311688311688286</v>
      </c>
      <c r="V236" s="126"/>
      <c r="W236" s="127"/>
      <c r="X236" s="142"/>
    </row>
    <row r="237" spans="1:25">
      <c r="A237" s="242" t="s">
        <v>202</v>
      </c>
      <c r="B237" s="94" t="s">
        <v>203</v>
      </c>
      <c r="C237" s="94" t="str" cm="1">
        <f t="array" ref="C237:D237">_xlfn.XLOOKUP(E237,Sheet1!A:A,Sheet1!E:F)</f>
        <v>R04</v>
      </c>
      <c r="D237" s="94" t="str">
        <v>D15</v>
      </c>
      <c r="E237" s="95">
        <v>212126</v>
      </c>
      <c r="F237" s="95" t="s">
        <v>228</v>
      </c>
      <c r="G237" s="199" t="s">
        <v>18</v>
      </c>
      <c r="H237" s="277"/>
      <c r="I237" s="209"/>
      <c r="J237" s="209">
        <v>84.415584415584419</v>
      </c>
      <c r="K237" s="212">
        <v>96.103896103896105</v>
      </c>
      <c r="L237" s="223"/>
      <c r="M237" s="211">
        <v>87.012987012987011</v>
      </c>
      <c r="N237" s="229">
        <v>89.610389610389603</v>
      </c>
      <c r="O237" s="164"/>
      <c r="P237" s="211">
        <v>89.610389610389603</v>
      </c>
      <c r="Q237" s="210">
        <v>79.220779220779221</v>
      </c>
      <c r="R237" s="210"/>
      <c r="S237" s="271"/>
      <c r="T237" s="275">
        <f t="shared" si="12"/>
        <v>87.662337662337663</v>
      </c>
      <c r="U237" s="153">
        <f t="shared" si="13"/>
        <v>87.662337662337663</v>
      </c>
      <c r="V237" s="120"/>
      <c r="W237" s="121"/>
      <c r="X237" s="135"/>
    </row>
    <row r="238" spans="1:25" ht="16.5" thickBot="1">
      <c r="A238" s="246" t="s">
        <v>202</v>
      </c>
      <c r="B238" s="103" t="s">
        <v>203</v>
      </c>
      <c r="C238" s="103" t="str" cm="1">
        <f t="array" ref="C238:D238">_xlfn.XLOOKUP(E238,Sheet1!A:A,Sheet1!E:F)</f>
        <v>R04</v>
      </c>
      <c r="D238" s="103" t="str">
        <v>D15</v>
      </c>
      <c r="E238" s="99">
        <v>215384</v>
      </c>
      <c r="F238" s="99" t="s">
        <v>224</v>
      </c>
      <c r="G238" s="201" t="s">
        <v>18</v>
      </c>
      <c r="H238" s="278"/>
      <c r="I238" s="250"/>
      <c r="J238" s="250">
        <v>77.922077922077918</v>
      </c>
      <c r="K238" s="267">
        <v>90.909090909090907</v>
      </c>
      <c r="L238" s="227"/>
      <c r="M238" s="233">
        <v>72.727272727272734</v>
      </c>
      <c r="N238" s="231">
        <v>77.922077922077932</v>
      </c>
      <c r="O238" s="105"/>
      <c r="P238" s="233">
        <v>81.818181818181827</v>
      </c>
      <c r="Q238" s="253">
        <v>94.805194805194802</v>
      </c>
      <c r="R238" s="253"/>
      <c r="S238" s="272"/>
      <c r="T238" s="193">
        <f t="shared" si="12"/>
        <v>82.683982683982691</v>
      </c>
      <c r="U238" s="154">
        <f t="shared" si="13"/>
        <v>82.683982683982691</v>
      </c>
      <c r="V238" s="124">
        <f>AVERAGE(H224:S238)</f>
        <v>85.541125541125581</v>
      </c>
      <c r="W238" s="125">
        <f>ROUND(V238,0)</f>
        <v>86</v>
      </c>
      <c r="X238" s="44">
        <f>IF(W238&gt;=82.5,$L$4,IF(AND(W238&gt;=0,W238&lt;=82.49),0,$L$3))</f>
        <v>2</v>
      </c>
    </row>
    <row r="239" spans="1:25">
      <c r="A239" s="240" t="s">
        <v>202</v>
      </c>
      <c r="B239" s="94" t="s">
        <v>220</v>
      </c>
      <c r="C239" s="94" t="str" cm="1">
        <f t="array" ref="C239:D239">_xlfn.XLOOKUP(E239,Sheet1!A:A,Sheet1!E:F)</f>
        <v>R04</v>
      </c>
      <c r="D239" s="94" t="str">
        <v>D16</v>
      </c>
      <c r="E239" s="93">
        <v>212357</v>
      </c>
      <c r="F239" s="93" t="s">
        <v>239</v>
      </c>
      <c r="G239" s="199" t="s">
        <v>18</v>
      </c>
      <c r="H239" s="279"/>
      <c r="I239" s="255"/>
      <c r="J239" s="255">
        <v>83.116883116883116</v>
      </c>
      <c r="K239" s="213">
        <v>88.311688311688314</v>
      </c>
      <c r="L239" s="223"/>
      <c r="M239" s="234">
        <v>68.831168831168839</v>
      </c>
      <c r="N239" s="228">
        <v>87.012987012987011</v>
      </c>
      <c r="O239" s="164"/>
      <c r="P239" s="234">
        <v>88.311688311688314</v>
      </c>
      <c r="Q239" s="239">
        <v>80.519480519480524</v>
      </c>
      <c r="R239" s="239"/>
      <c r="S239" s="270"/>
      <c r="T239" s="9">
        <f t="shared" si="12"/>
        <v>82.683982683982691</v>
      </c>
      <c r="U239" s="152">
        <f t="shared" si="13"/>
        <v>82.683982683982691</v>
      </c>
      <c r="V239" s="120"/>
      <c r="W239" s="121"/>
      <c r="X239" s="135"/>
    </row>
    <row r="240" spans="1:25">
      <c r="A240" s="242" t="s">
        <v>202</v>
      </c>
      <c r="B240" s="162" t="s">
        <v>220</v>
      </c>
      <c r="C240" s="162" t="str" cm="1">
        <f t="array" ref="C240:D240">_xlfn.XLOOKUP(E240,Sheet1!A:A,Sheet1!E:F)</f>
        <v>R04</v>
      </c>
      <c r="D240" s="162" t="str">
        <v>D16</v>
      </c>
      <c r="E240" s="95">
        <v>215293</v>
      </c>
      <c r="F240" s="95" t="s">
        <v>245</v>
      </c>
      <c r="G240" s="200" t="s">
        <v>18</v>
      </c>
      <c r="H240" s="277"/>
      <c r="I240" s="209"/>
      <c r="J240" s="209">
        <v>72.72727272727272</v>
      </c>
      <c r="K240" s="212">
        <v>89.610389610389603</v>
      </c>
      <c r="L240" s="223"/>
      <c r="M240" s="211">
        <v>98.701298701298697</v>
      </c>
      <c r="N240" s="229">
        <v>87.012987012987011</v>
      </c>
      <c r="O240" s="164"/>
      <c r="P240" s="211">
        <v>94.805194805194802</v>
      </c>
      <c r="Q240" s="210">
        <v>87.012987012987011</v>
      </c>
      <c r="R240" s="210"/>
      <c r="S240" s="271"/>
      <c r="T240" s="275">
        <f t="shared" si="12"/>
        <v>88.311688311688314</v>
      </c>
      <c r="U240" s="153">
        <f t="shared" si="13"/>
        <v>88.311688311688314</v>
      </c>
      <c r="V240" s="196"/>
      <c r="W240" s="185"/>
      <c r="X240" s="139"/>
    </row>
    <row r="241" spans="1:25">
      <c r="A241" s="240" t="s">
        <v>202</v>
      </c>
      <c r="B241" s="94" t="s">
        <v>220</v>
      </c>
      <c r="C241" s="94" t="str" cm="1">
        <f t="array" ref="C241:D241">_xlfn.XLOOKUP(E241,Sheet1!A:A,Sheet1!E:F)</f>
        <v>R04</v>
      </c>
      <c r="D241" s="94" t="str">
        <v>D16</v>
      </c>
      <c r="E241" s="93">
        <v>214254</v>
      </c>
      <c r="F241" s="93" t="s">
        <v>242</v>
      </c>
      <c r="G241" s="199" t="s">
        <v>18</v>
      </c>
      <c r="H241" s="277">
        <v>77.922077922077918</v>
      </c>
      <c r="I241" s="209"/>
      <c r="J241" s="209">
        <v>93.506493506493499</v>
      </c>
      <c r="K241" s="213"/>
      <c r="L241" s="223">
        <v>75.324675324675326</v>
      </c>
      <c r="M241" s="211">
        <v>66.233766233766232</v>
      </c>
      <c r="N241" s="228"/>
      <c r="O241" s="164">
        <v>89.610389610389603</v>
      </c>
      <c r="P241" s="211">
        <v>75.324675324675326</v>
      </c>
      <c r="Q241" s="210"/>
      <c r="R241" s="210">
        <v>83.116883116883116</v>
      </c>
      <c r="S241" s="271">
        <v>90.909090909090907</v>
      </c>
      <c r="T241" s="275">
        <f t="shared" si="12"/>
        <v>81.493506493506501</v>
      </c>
      <c r="U241" s="153">
        <f t="shared" si="13"/>
        <v>81.493506493506501</v>
      </c>
      <c r="V241" s="126"/>
      <c r="W241" s="127"/>
      <c r="X241" s="142"/>
    </row>
    <row r="242" spans="1:25">
      <c r="A242" s="242" t="s">
        <v>202</v>
      </c>
      <c r="B242" s="94" t="s">
        <v>220</v>
      </c>
      <c r="C242" s="94" t="str" cm="1">
        <f t="array" ref="C242:D242">_xlfn.XLOOKUP(E242,Sheet1!A:A,Sheet1!E:F)</f>
        <v>R04</v>
      </c>
      <c r="D242" s="94" t="str">
        <v>D16</v>
      </c>
      <c r="E242" s="95">
        <v>211946</v>
      </c>
      <c r="F242" s="95" t="s">
        <v>238</v>
      </c>
      <c r="G242" s="199" t="s">
        <v>18</v>
      </c>
      <c r="H242" s="277"/>
      <c r="I242" s="209"/>
      <c r="J242" s="209">
        <v>87.012987012987011</v>
      </c>
      <c r="K242" s="214">
        <v>80.519480519480524</v>
      </c>
      <c r="L242" s="223"/>
      <c r="M242" s="211">
        <v>72.727272727272734</v>
      </c>
      <c r="N242" s="230">
        <v>89.610389610389603</v>
      </c>
      <c r="O242" s="164"/>
      <c r="P242" s="211">
        <v>89.610389610389603</v>
      </c>
      <c r="Q242" s="210">
        <v>74.025974025974023</v>
      </c>
      <c r="R242" s="210"/>
      <c r="S242" s="271"/>
      <c r="T242" s="275">
        <f t="shared" si="12"/>
        <v>82.251082251082252</v>
      </c>
      <c r="U242" s="153">
        <f t="shared" si="13"/>
        <v>82.251082251082252</v>
      </c>
      <c r="V242" s="196"/>
      <c r="W242" s="186"/>
      <c r="X242" s="139"/>
    </row>
    <row r="243" spans="1:25">
      <c r="A243" s="242" t="s">
        <v>202</v>
      </c>
      <c r="B243" s="94" t="s">
        <v>220</v>
      </c>
      <c r="C243" s="94" t="str" cm="1">
        <f t="array" ref="C243:D243">_xlfn.XLOOKUP(E243,Sheet1!A:A,Sheet1!E:F)</f>
        <v>R04</v>
      </c>
      <c r="D243" s="94" t="str">
        <v>D16</v>
      </c>
      <c r="E243" s="95">
        <v>213389</v>
      </c>
      <c r="F243" s="95" t="s">
        <v>241</v>
      </c>
      <c r="G243" s="199" t="s">
        <v>18</v>
      </c>
      <c r="H243" s="277"/>
      <c r="I243" s="209"/>
      <c r="J243" s="209">
        <v>92.20779220779221</v>
      </c>
      <c r="K243" s="214">
        <v>75.324675324675326</v>
      </c>
      <c r="L243" s="223"/>
      <c r="M243" s="211">
        <v>76.623376623376629</v>
      </c>
      <c r="N243" s="230">
        <v>87.012987012987011</v>
      </c>
      <c r="O243" s="164"/>
      <c r="P243" s="211">
        <v>97.402597402597408</v>
      </c>
      <c r="Q243" s="210">
        <v>85.714285714285708</v>
      </c>
      <c r="R243" s="210"/>
      <c r="S243" s="271"/>
      <c r="T243" s="275">
        <f t="shared" si="12"/>
        <v>85.714285714285708</v>
      </c>
      <c r="U243" s="153">
        <f t="shared" si="13"/>
        <v>85.714285714285708</v>
      </c>
      <c r="V243" s="196"/>
      <c r="W243" s="185"/>
      <c r="X243" s="139"/>
      <c r="Y243" s="46"/>
    </row>
    <row r="244" spans="1:25">
      <c r="A244" s="242" t="s">
        <v>202</v>
      </c>
      <c r="B244" s="94" t="s">
        <v>220</v>
      </c>
      <c r="C244" s="94" t="str" cm="1">
        <f t="array" ref="C244:D244">_xlfn.XLOOKUP(E244,Sheet1!A:A,Sheet1!E:F)</f>
        <v>R04</v>
      </c>
      <c r="D244" s="94" t="str">
        <v>D16</v>
      </c>
      <c r="E244" s="95">
        <v>213140</v>
      </c>
      <c r="F244" s="95" t="s">
        <v>240</v>
      </c>
      <c r="G244" s="199" t="s">
        <v>18</v>
      </c>
      <c r="H244" s="277"/>
      <c r="I244" s="209"/>
      <c r="J244" s="209">
        <v>75.324675324675326</v>
      </c>
      <c r="K244" s="212">
        <v>77.922077922077932</v>
      </c>
      <c r="L244" s="223"/>
      <c r="M244" s="211">
        <v>76.623376623376629</v>
      </c>
      <c r="N244" s="229">
        <v>90.909090909090907</v>
      </c>
      <c r="O244" s="164"/>
      <c r="P244" s="211">
        <v>90.909090909090907</v>
      </c>
      <c r="Q244" s="210">
        <v>77.922077922077932</v>
      </c>
      <c r="R244" s="210"/>
      <c r="S244" s="271"/>
      <c r="T244" s="275">
        <f t="shared" si="12"/>
        <v>81.601731601731615</v>
      </c>
      <c r="U244" s="153">
        <f t="shared" si="13"/>
        <v>81.601731601731615</v>
      </c>
      <c r="V244" s="126"/>
      <c r="W244" s="121"/>
      <c r="X244" s="140"/>
    </row>
    <row r="245" spans="1:25">
      <c r="A245" s="242" t="s">
        <v>202</v>
      </c>
      <c r="B245" s="94" t="s">
        <v>220</v>
      </c>
      <c r="C245" s="94" t="str" cm="1">
        <f t="array" ref="C245:D245">_xlfn.XLOOKUP(E245,Sheet1!A:A,Sheet1!E:F)</f>
        <v>R04</v>
      </c>
      <c r="D245" s="94" t="str">
        <v>D16</v>
      </c>
      <c r="E245" s="95">
        <v>210716</v>
      </c>
      <c r="F245" s="95" t="s">
        <v>236</v>
      </c>
      <c r="G245" s="199" t="s">
        <v>18</v>
      </c>
      <c r="H245" s="277"/>
      <c r="I245" s="209"/>
      <c r="J245" s="209">
        <v>75.324675324675326</v>
      </c>
      <c r="K245" s="212">
        <v>83.116883116883116</v>
      </c>
      <c r="L245" s="223"/>
      <c r="M245" s="211">
        <v>71.428571428571431</v>
      </c>
      <c r="N245" s="229">
        <v>89.610389610389603</v>
      </c>
      <c r="O245" s="164"/>
      <c r="P245" s="211">
        <v>81.818181818181827</v>
      </c>
      <c r="Q245" s="210">
        <v>89.610389610389603</v>
      </c>
      <c r="R245" s="210"/>
      <c r="S245" s="271"/>
      <c r="T245" s="275">
        <f t="shared" si="12"/>
        <v>81.818181818181813</v>
      </c>
      <c r="U245" s="153">
        <f t="shared" si="13"/>
        <v>81.818181818181813</v>
      </c>
      <c r="V245" s="120"/>
      <c r="W245" s="121"/>
      <c r="X245" s="135"/>
    </row>
    <row r="246" spans="1:25">
      <c r="A246" s="242" t="s">
        <v>202</v>
      </c>
      <c r="B246" s="94" t="s">
        <v>220</v>
      </c>
      <c r="C246" s="94" t="str" cm="1">
        <f t="array" ref="C246:D246">_xlfn.XLOOKUP(E246,Sheet1!A:A,Sheet1!E:F)</f>
        <v>R04</v>
      </c>
      <c r="D246" s="94" t="str">
        <v>D16</v>
      </c>
      <c r="E246" s="95">
        <v>215814</v>
      </c>
      <c r="F246" s="95" t="s">
        <v>306</v>
      </c>
      <c r="G246" s="199" t="s">
        <v>18</v>
      </c>
      <c r="H246" s="277"/>
      <c r="I246" s="209"/>
      <c r="J246" s="209">
        <v>100</v>
      </c>
      <c r="K246" s="212">
        <v>81.818181818181827</v>
      </c>
      <c r="L246" s="223"/>
      <c r="M246" s="211">
        <v>71.428571428571431</v>
      </c>
      <c r="N246" s="229">
        <v>88.311688311688314</v>
      </c>
      <c r="O246" s="164"/>
      <c r="P246" s="211">
        <v>76.623376623376629</v>
      </c>
      <c r="Q246" s="210">
        <v>94.805194805194802</v>
      </c>
      <c r="R246" s="210"/>
      <c r="S246" s="271"/>
      <c r="T246" s="275">
        <f t="shared" si="12"/>
        <v>85.49783549783551</v>
      </c>
      <c r="U246" s="153">
        <f t="shared" si="13"/>
        <v>85.49783549783551</v>
      </c>
      <c r="V246" s="120"/>
      <c r="W246" s="121"/>
      <c r="X246" s="135"/>
    </row>
    <row r="247" spans="1:25">
      <c r="A247" s="242" t="s">
        <v>202</v>
      </c>
      <c r="B247" s="94" t="s">
        <v>220</v>
      </c>
      <c r="C247" s="94" t="str" cm="1">
        <f t="array" ref="C247:D247">_xlfn.XLOOKUP(E247,Sheet1!A:A,Sheet1!E:F)</f>
        <v>R04</v>
      </c>
      <c r="D247" s="94" t="str">
        <v>D16</v>
      </c>
      <c r="E247" s="95">
        <v>214510</v>
      </c>
      <c r="F247" s="95" t="s">
        <v>243</v>
      </c>
      <c r="G247" s="199" t="s">
        <v>18</v>
      </c>
      <c r="H247" s="277"/>
      <c r="I247" s="209"/>
      <c r="J247" s="209">
        <v>89.610389610389618</v>
      </c>
      <c r="K247" s="212">
        <v>84.415584415584405</v>
      </c>
      <c r="L247" s="223"/>
      <c r="M247" s="211">
        <v>83.116883116883116</v>
      </c>
      <c r="N247" s="229">
        <v>85.714285714285708</v>
      </c>
      <c r="O247" s="164"/>
      <c r="P247" s="211">
        <v>71.428571428571431</v>
      </c>
      <c r="Q247" s="210">
        <v>92.20779220779221</v>
      </c>
      <c r="R247" s="210"/>
      <c r="S247" s="271"/>
      <c r="T247" s="275">
        <f t="shared" si="12"/>
        <v>84.415584415584419</v>
      </c>
      <c r="U247" s="153">
        <f t="shared" si="13"/>
        <v>84.415584415584419</v>
      </c>
      <c r="V247" s="120"/>
      <c r="W247" s="121"/>
      <c r="X247" s="135"/>
    </row>
    <row r="248" spans="1:25">
      <c r="A248" s="243" t="s">
        <v>202</v>
      </c>
      <c r="B248" s="117" t="s">
        <v>220</v>
      </c>
      <c r="C248" s="117" t="str" cm="1">
        <f t="array" ref="C248:D248">_xlfn.XLOOKUP(E248,Sheet1!A:A,Sheet1!E:F)</f>
        <v>R04</v>
      </c>
      <c r="D248" s="117" t="str">
        <v>D16</v>
      </c>
      <c r="E248" s="116">
        <v>213033</v>
      </c>
      <c r="F248" s="116" t="s">
        <v>321</v>
      </c>
      <c r="G248" s="202" t="s">
        <v>18</v>
      </c>
      <c r="H248" s="277">
        <v>83.116883116883116</v>
      </c>
      <c r="I248" s="209"/>
      <c r="J248" s="209">
        <v>98.701298701298711</v>
      </c>
      <c r="K248" s="213"/>
      <c r="L248" s="223">
        <v>80.519480519480524</v>
      </c>
      <c r="M248" s="211">
        <v>67.532467532467535</v>
      </c>
      <c r="N248" s="228"/>
      <c r="O248" s="164">
        <v>74.025974025974023</v>
      </c>
      <c r="P248" s="211">
        <v>75.324675324675326</v>
      </c>
      <c r="Q248" s="210"/>
      <c r="R248" s="210">
        <v>80.519480519480524</v>
      </c>
      <c r="S248" s="271">
        <v>93.506493506493499</v>
      </c>
      <c r="T248" s="275">
        <f t="shared" si="12"/>
        <v>81.655844155844164</v>
      </c>
      <c r="U248" s="153">
        <f t="shared" si="13"/>
        <v>81.655844155844164</v>
      </c>
      <c r="V248" s="120"/>
      <c r="W248" s="121"/>
      <c r="X248" s="135"/>
    </row>
    <row r="249" spans="1:25">
      <c r="A249" s="242" t="s">
        <v>202</v>
      </c>
      <c r="B249" s="162" t="s">
        <v>220</v>
      </c>
      <c r="C249" s="162" t="str" cm="1">
        <f t="array" ref="C249:D249">_xlfn.XLOOKUP(E249,Sheet1!A:A,Sheet1!E:F)</f>
        <v>R04</v>
      </c>
      <c r="D249" s="162" t="str">
        <v>D16</v>
      </c>
      <c r="E249" s="95">
        <v>211714</v>
      </c>
      <c r="F249" s="95" t="s">
        <v>237</v>
      </c>
      <c r="G249" s="200" t="s">
        <v>18</v>
      </c>
      <c r="H249" s="277"/>
      <c r="I249" s="209"/>
      <c r="J249" s="209">
        <v>92.20779220779221</v>
      </c>
      <c r="K249" s="212">
        <v>80.519480519480524</v>
      </c>
      <c r="L249" s="259"/>
      <c r="M249" s="211">
        <v>71.428571428571431</v>
      </c>
      <c r="N249" s="229">
        <v>68.831168831168839</v>
      </c>
      <c r="O249" s="163"/>
      <c r="P249" s="211">
        <v>90.909090909090907</v>
      </c>
      <c r="Q249" s="210">
        <v>94.805194805194802</v>
      </c>
      <c r="R249" s="210"/>
      <c r="S249" s="271"/>
      <c r="T249" s="275">
        <f t="shared" si="12"/>
        <v>83.116883116883116</v>
      </c>
      <c r="U249" s="153">
        <f t="shared" si="13"/>
        <v>83.116883116883116</v>
      </c>
      <c r="V249" s="120"/>
      <c r="W249" s="121"/>
      <c r="X249" s="135"/>
    </row>
    <row r="250" spans="1:25">
      <c r="A250" s="242" t="s">
        <v>202</v>
      </c>
      <c r="B250" s="94" t="s">
        <v>220</v>
      </c>
      <c r="C250" s="94" t="str" cm="1">
        <f t="array" ref="C250:D250">_xlfn.XLOOKUP(E250,Sheet1!A:A,Sheet1!E:F)</f>
        <v>R04</v>
      </c>
      <c r="D250" s="94" t="str">
        <v>D16</v>
      </c>
      <c r="E250" s="95">
        <v>215459</v>
      </c>
      <c r="F250" s="95" t="s">
        <v>246</v>
      </c>
      <c r="G250" s="199" t="s">
        <v>18</v>
      </c>
      <c r="H250" s="277"/>
      <c r="I250" s="209"/>
      <c r="J250" s="209">
        <v>88.3116883116883</v>
      </c>
      <c r="K250" s="213">
        <v>94.805194805194802</v>
      </c>
      <c r="L250" s="223"/>
      <c r="M250" s="211">
        <v>77.922077922077932</v>
      </c>
      <c r="N250" s="228">
        <v>87.012987012987011</v>
      </c>
      <c r="O250" s="164"/>
      <c r="P250" s="211">
        <v>101.29870129870129</v>
      </c>
      <c r="Q250" s="210">
        <v>80.519480519480524</v>
      </c>
      <c r="R250" s="210"/>
      <c r="S250" s="271"/>
      <c r="T250" s="275">
        <f t="shared" si="12"/>
        <v>88.311688311688314</v>
      </c>
      <c r="U250" s="153">
        <f t="shared" si="13"/>
        <v>88.311688311688314</v>
      </c>
      <c r="V250" s="120"/>
      <c r="W250" s="121"/>
      <c r="X250" s="135"/>
    </row>
    <row r="251" spans="1:25" ht="16.5" thickBot="1">
      <c r="A251" s="308" t="s">
        <v>202</v>
      </c>
      <c r="B251" s="309" t="s">
        <v>220</v>
      </c>
      <c r="C251" s="309" t="e" cm="1">
        <f t="array" ref="C251">_xlfn.XLOOKUP(E251,Sheet1!A:A,Sheet1!E:F)</f>
        <v>#N/A</v>
      </c>
      <c r="D251" s="309"/>
      <c r="E251" s="310">
        <v>215251</v>
      </c>
      <c r="F251" s="310" t="s">
        <v>244</v>
      </c>
      <c r="G251" s="311" t="s">
        <v>18</v>
      </c>
      <c r="H251" s="278"/>
      <c r="I251" s="250"/>
      <c r="J251" s="250">
        <v>71.428571428571431</v>
      </c>
      <c r="K251" s="301"/>
      <c r="L251" s="302"/>
      <c r="M251" s="303"/>
      <c r="N251" s="304"/>
      <c r="O251" s="305"/>
      <c r="P251" s="303"/>
      <c r="Q251" s="306"/>
      <c r="R251" s="306"/>
      <c r="S251" s="307"/>
      <c r="T251" s="193">
        <f t="shared" si="12"/>
        <v>71.428571428571431</v>
      </c>
      <c r="U251" s="154">
        <f t="shared" si="13"/>
        <v>71.428571428571431</v>
      </c>
      <c r="V251" s="124">
        <f>AVERAGE(H239:S251)</f>
        <v>83.622870635857694</v>
      </c>
      <c r="W251" s="125">
        <f>ROUND(V251,0)</f>
        <v>84</v>
      </c>
      <c r="X251" s="44">
        <f>IF(W251&gt;=82.5,$L$4,IF(AND(W251&gt;=0,W251&lt;=82.49),0,$L$3))</f>
        <v>2</v>
      </c>
    </row>
    <row r="252" spans="1:25">
      <c r="A252" s="240" t="s">
        <v>202</v>
      </c>
      <c r="B252" s="94" t="s">
        <v>235</v>
      </c>
      <c r="C252" s="94" t="str" cm="1">
        <f t="array" ref="C252:D252">_xlfn.XLOOKUP(E252,Sheet1!A:A,Sheet1!E:F)</f>
        <v>R04</v>
      </c>
      <c r="D252" s="94" t="str">
        <v>D17</v>
      </c>
      <c r="E252" s="93">
        <v>214460</v>
      </c>
      <c r="F252" s="93" t="s">
        <v>255</v>
      </c>
      <c r="G252" s="199" t="s">
        <v>18</v>
      </c>
      <c r="H252" s="279"/>
      <c r="I252" s="255"/>
      <c r="J252" s="255">
        <v>87.012987012987011</v>
      </c>
      <c r="K252" s="217">
        <v>79.220779220779221</v>
      </c>
      <c r="L252" s="223"/>
      <c r="M252" s="216">
        <v>93.506493506493499</v>
      </c>
      <c r="N252" s="232">
        <v>67.532467532467535</v>
      </c>
      <c r="O252" s="164"/>
      <c r="P252" s="216">
        <v>84.415584415584405</v>
      </c>
      <c r="Q252" s="239">
        <v>94.805194805194802</v>
      </c>
      <c r="R252" s="239"/>
      <c r="S252" s="270"/>
      <c r="T252" s="9">
        <f t="shared" si="12"/>
        <v>84.415584415584405</v>
      </c>
      <c r="U252" s="152">
        <f t="shared" si="13"/>
        <v>84.415584415584405</v>
      </c>
      <c r="V252" s="126"/>
      <c r="W252" s="121"/>
      <c r="X252" s="135"/>
    </row>
    <row r="253" spans="1:25">
      <c r="A253" s="242" t="s">
        <v>202</v>
      </c>
      <c r="B253" s="94" t="s">
        <v>235</v>
      </c>
      <c r="C253" s="94" t="str" cm="1">
        <f t="array" ref="C253:D253">_xlfn.XLOOKUP(E253,Sheet1!A:A,Sheet1!E:F)</f>
        <v>R04</v>
      </c>
      <c r="D253" s="94" t="str">
        <v>D17</v>
      </c>
      <c r="E253" s="95">
        <v>213983</v>
      </c>
      <c r="F253" s="95" t="s">
        <v>254</v>
      </c>
      <c r="G253" s="199" t="s">
        <v>18</v>
      </c>
      <c r="H253" s="277"/>
      <c r="I253" s="209"/>
      <c r="J253" s="209">
        <v>76.623376623376629</v>
      </c>
      <c r="K253" s="212">
        <v>89.610389610389603</v>
      </c>
      <c r="L253" s="223"/>
      <c r="M253" s="211">
        <v>96.103896103896105</v>
      </c>
      <c r="N253" s="229">
        <v>98.701298701298697</v>
      </c>
      <c r="O253" s="164"/>
      <c r="P253" s="211">
        <v>93.506493506493499</v>
      </c>
      <c r="Q253" s="210">
        <v>92.20779220779221</v>
      </c>
      <c r="R253" s="210"/>
      <c r="S253" s="271"/>
      <c r="T253" s="275">
        <f t="shared" si="12"/>
        <v>91.125541125541119</v>
      </c>
      <c r="U253" s="153">
        <f t="shared" si="13"/>
        <v>91.125541125541119</v>
      </c>
      <c r="V253" s="120"/>
      <c r="W253" s="121"/>
      <c r="X253" s="135"/>
    </row>
    <row r="254" spans="1:25">
      <c r="A254" s="242" t="s">
        <v>202</v>
      </c>
      <c r="B254" s="162" t="s">
        <v>235</v>
      </c>
      <c r="C254" s="162" t="str" cm="1">
        <f t="array" ref="C254:D254">_xlfn.XLOOKUP(E254,Sheet1!A:A,Sheet1!E:F)</f>
        <v>R04</v>
      </c>
      <c r="D254" s="162" t="str">
        <v>D17</v>
      </c>
      <c r="E254" s="95">
        <v>211375</v>
      </c>
      <c r="F254" s="95" t="s">
        <v>250</v>
      </c>
      <c r="G254" s="200" t="s">
        <v>18</v>
      </c>
      <c r="H254" s="277"/>
      <c r="I254" s="209"/>
      <c r="J254" s="209">
        <v>81.818181818181827</v>
      </c>
      <c r="K254" s="212">
        <v>79.220779220779221</v>
      </c>
      <c r="L254" s="223"/>
      <c r="M254" s="211">
        <v>96.103896103896105</v>
      </c>
      <c r="N254" s="229">
        <v>92.20779220779221</v>
      </c>
      <c r="O254" s="164"/>
      <c r="P254" s="211">
        <v>84.415584415584405</v>
      </c>
      <c r="Q254" s="210">
        <v>94.805194805194802</v>
      </c>
      <c r="R254" s="210"/>
      <c r="S254" s="271"/>
      <c r="T254" s="275">
        <f t="shared" si="12"/>
        <v>88.095238095238116</v>
      </c>
      <c r="U254" s="153">
        <f t="shared" si="13"/>
        <v>88.095238095238116</v>
      </c>
      <c r="V254" s="120"/>
      <c r="W254" s="121"/>
      <c r="X254" s="135"/>
    </row>
    <row r="255" spans="1:25">
      <c r="A255" s="240" t="s">
        <v>202</v>
      </c>
      <c r="B255" s="94" t="s">
        <v>235</v>
      </c>
      <c r="C255" s="94" t="str" cm="1">
        <f t="array" ref="C255:D255">_xlfn.XLOOKUP(E255,Sheet1!A:A,Sheet1!E:F)</f>
        <v>R04</v>
      </c>
      <c r="D255" s="94" t="str">
        <v>D17</v>
      </c>
      <c r="E255" s="93">
        <v>212324</v>
      </c>
      <c r="F255" s="93" t="s">
        <v>252</v>
      </c>
      <c r="G255" s="199" t="s">
        <v>18</v>
      </c>
      <c r="H255" s="277"/>
      <c r="I255" s="209"/>
      <c r="J255" s="209">
        <v>83.116883116883116</v>
      </c>
      <c r="K255" s="212">
        <v>89.610389610389603</v>
      </c>
      <c r="L255" s="223"/>
      <c r="M255" s="211">
        <v>83.116883116883116</v>
      </c>
      <c r="N255" s="229">
        <v>89.610389610389603</v>
      </c>
      <c r="O255" s="164"/>
      <c r="P255" s="211">
        <v>81.818181818181827</v>
      </c>
      <c r="Q255" s="210">
        <v>76.623376623376629</v>
      </c>
      <c r="R255" s="210"/>
      <c r="S255" s="271"/>
      <c r="T255" s="275">
        <f t="shared" si="12"/>
        <v>83.98268398268398</v>
      </c>
      <c r="U255" s="153">
        <f t="shared" si="13"/>
        <v>83.98268398268398</v>
      </c>
      <c r="V255" s="120"/>
      <c r="W255" s="121"/>
      <c r="X255" s="138"/>
    </row>
    <row r="256" spans="1:25">
      <c r="A256" s="242" t="s">
        <v>202</v>
      </c>
      <c r="B256" s="94" t="s">
        <v>235</v>
      </c>
      <c r="C256" s="94" t="str" cm="1">
        <f t="array" ref="C256:D256">_xlfn.XLOOKUP(E256,Sheet1!A:A,Sheet1!E:F)</f>
        <v>R04</v>
      </c>
      <c r="D256" s="94" t="str">
        <v>D17</v>
      </c>
      <c r="E256" s="95">
        <v>210336</v>
      </c>
      <c r="F256" s="95" t="s">
        <v>322</v>
      </c>
      <c r="G256" s="199" t="s">
        <v>18</v>
      </c>
      <c r="H256" s="277"/>
      <c r="I256" s="209"/>
      <c r="J256" s="209">
        <v>79.220779220779221</v>
      </c>
      <c r="K256" s="212">
        <v>71.428571428571431</v>
      </c>
      <c r="L256" s="223"/>
      <c r="M256" s="211">
        <v>87.012987012987011</v>
      </c>
      <c r="N256" s="229">
        <v>88.311688311688314</v>
      </c>
      <c r="O256" s="164"/>
      <c r="P256" s="211">
        <v>84.415584415584405</v>
      </c>
      <c r="Q256" s="210">
        <v>90.909090909090907</v>
      </c>
      <c r="R256" s="210"/>
      <c r="S256" s="271"/>
      <c r="T256" s="275">
        <f t="shared" si="12"/>
        <v>83.549783549783555</v>
      </c>
      <c r="U256" s="153">
        <f t="shared" si="13"/>
        <v>83.549783549783555</v>
      </c>
      <c r="V256" s="196"/>
      <c r="W256" s="185"/>
      <c r="X256" s="139"/>
      <c r="Y256" s="46"/>
    </row>
    <row r="257" spans="1:25">
      <c r="A257" s="242" t="s">
        <v>202</v>
      </c>
      <c r="B257" s="94" t="s">
        <v>235</v>
      </c>
      <c r="C257" s="94" t="str" cm="1">
        <f t="array" ref="C257:D257">_xlfn.XLOOKUP(E257,Sheet1!A:A,Sheet1!E:F)</f>
        <v>R04</v>
      </c>
      <c r="D257" s="94" t="str">
        <v>D17</v>
      </c>
      <c r="E257" s="95">
        <v>215673</v>
      </c>
      <c r="F257" s="95" t="s">
        <v>249</v>
      </c>
      <c r="G257" s="199" t="s">
        <v>18</v>
      </c>
      <c r="H257" s="277"/>
      <c r="I257" s="209"/>
      <c r="J257" s="209">
        <v>98.701298701298711</v>
      </c>
      <c r="K257" s="213">
        <v>81.818181818181827</v>
      </c>
      <c r="L257" s="223"/>
      <c r="M257" s="211">
        <v>96.103896103896105</v>
      </c>
      <c r="N257" s="228">
        <v>97.402597402597408</v>
      </c>
      <c r="O257" s="164"/>
      <c r="P257" s="211">
        <v>85.714285714285708</v>
      </c>
      <c r="Q257" s="210">
        <v>98.701298701298697</v>
      </c>
      <c r="R257" s="210"/>
      <c r="S257" s="271"/>
      <c r="T257" s="275">
        <f t="shared" si="12"/>
        <v>93.073593073593088</v>
      </c>
      <c r="U257" s="153">
        <f t="shared" si="13"/>
        <v>93.073593073593088</v>
      </c>
      <c r="V257" s="197"/>
      <c r="W257" s="185"/>
      <c r="X257" s="139"/>
      <c r="Y257" s="46"/>
    </row>
    <row r="258" spans="1:25">
      <c r="A258" s="242" t="s">
        <v>202</v>
      </c>
      <c r="B258" s="94" t="s">
        <v>235</v>
      </c>
      <c r="C258" s="94" t="str" cm="1">
        <f t="array" ref="C258:D258">_xlfn.XLOOKUP(E258,Sheet1!A:A,Sheet1!E:F)</f>
        <v>R04</v>
      </c>
      <c r="D258" s="94" t="str">
        <v>D17</v>
      </c>
      <c r="E258" s="95">
        <v>212902</v>
      </c>
      <c r="F258" s="95" t="s">
        <v>253</v>
      </c>
      <c r="G258" s="199" t="s">
        <v>18</v>
      </c>
      <c r="H258" s="277"/>
      <c r="I258" s="209"/>
      <c r="J258" s="209">
        <v>84.415584415584419</v>
      </c>
      <c r="K258" s="212">
        <v>68.831168831168839</v>
      </c>
      <c r="L258" s="223"/>
      <c r="M258" s="211">
        <v>83.116883116883116</v>
      </c>
      <c r="N258" s="229">
        <v>84.415584415584405</v>
      </c>
      <c r="O258" s="164"/>
      <c r="P258" s="211">
        <v>84.415584415584405</v>
      </c>
      <c r="Q258" s="210">
        <v>92.20779220779221</v>
      </c>
      <c r="R258" s="210"/>
      <c r="S258" s="271"/>
      <c r="T258" s="275">
        <f t="shared" si="12"/>
        <v>82.900432900432904</v>
      </c>
      <c r="U258" s="153">
        <f t="shared" si="13"/>
        <v>82.900432900432904</v>
      </c>
      <c r="V258" s="145"/>
      <c r="W258" s="131"/>
      <c r="X258" s="146"/>
    </row>
    <row r="259" spans="1:25">
      <c r="A259" s="242" t="s">
        <v>202</v>
      </c>
      <c r="B259" s="94" t="s">
        <v>235</v>
      </c>
      <c r="C259" s="94" t="str" cm="1">
        <f t="array" ref="C259:D259">_xlfn.XLOOKUP(E259,Sheet1!A:A,Sheet1!E:F)</f>
        <v>R04</v>
      </c>
      <c r="D259" s="94" t="str">
        <v>D17</v>
      </c>
      <c r="E259" s="95">
        <v>214270</v>
      </c>
      <c r="F259" s="95" t="s">
        <v>307</v>
      </c>
      <c r="G259" s="199" t="s">
        <v>18</v>
      </c>
      <c r="H259" s="277"/>
      <c r="I259" s="209"/>
      <c r="J259" s="209">
        <v>83.116883116883116</v>
      </c>
      <c r="K259" s="213">
        <v>93.506493506493499</v>
      </c>
      <c r="L259" s="223"/>
      <c r="M259" s="211">
        <v>81.818181818181827</v>
      </c>
      <c r="N259" s="228">
        <v>83.116883116883116</v>
      </c>
      <c r="O259" s="164"/>
      <c r="P259" s="211">
        <v>100</v>
      </c>
      <c r="Q259" s="210">
        <v>90.909090909090907</v>
      </c>
      <c r="R259" s="210"/>
      <c r="S259" s="271"/>
      <c r="T259" s="275">
        <f t="shared" si="12"/>
        <v>88.744588744588739</v>
      </c>
      <c r="U259" s="153">
        <f t="shared" si="13"/>
        <v>88.744588744588739</v>
      </c>
      <c r="V259" s="145"/>
      <c r="W259" s="129"/>
      <c r="X259" s="147"/>
      <c r="Y259" s="46"/>
    </row>
    <row r="260" spans="1:25">
      <c r="A260" s="242" t="s">
        <v>202</v>
      </c>
      <c r="B260" s="94" t="s">
        <v>235</v>
      </c>
      <c r="C260" s="94" t="str" cm="1">
        <f t="array" ref="C260:D260">_xlfn.XLOOKUP(E260,Sheet1!A:A,Sheet1!E:F)</f>
        <v>R04</v>
      </c>
      <c r="D260" s="94" t="str">
        <v>D17</v>
      </c>
      <c r="E260" s="95">
        <v>215137</v>
      </c>
      <c r="F260" s="95" t="s">
        <v>248</v>
      </c>
      <c r="G260" s="199" t="s">
        <v>18</v>
      </c>
      <c r="H260" s="277"/>
      <c r="I260" s="209"/>
      <c r="J260" s="209">
        <v>81.818181818181827</v>
      </c>
      <c r="K260" s="212">
        <v>94.805194805194802</v>
      </c>
      <c r="L260" s="223"/>
      <c r="M260" s="211">
        <v>80.519480519480524</v>
      </c>
      <c r="N260" s="229">
        <v>94.805194805194802</v>
      </c>
      <c r="O260" s="164"/>
      <c r="P260" s="211">
        <v>79.220779220779221</v>
      </c>
      <c r="Q260" s="210">
        <v>97.402597402597408</v>
      </c>
      <c r="R260" s="210"/>
      <c r="S260" s="271"/>
      <c r="T260" s="275">
        <f t="shared" si="12"/>
        <v>88.095238095238088</v>
      </c>
      <c r="U260" s="153">
        <f t="shared" si="13"/>
        <v>88.095238095238088</v>
      </c>
      <c r="V260" s="145"/>
      <c r="W260" s="129"/>
      <c r="X260" s="147"/>
      <c r="Y260" s="46"/>
    </row>
    <row r="261" spans="1:25">
      <c r="A261" s="243" t="s">
        <v>202</v>
      </c>
      <c r="B261" s="117" t="s">
        <v>235</v>
      </c>
      <c r="C261" s="117" t="str" cm="1">
        <f t="array" ref="C261:D261">_xlfn.XLOOKUP(E261,Sheet1!A:A,Sheet1!E:F)</f>
        <v>R04</v>
      </c>
      <c r="D261" s="117" t="str">
        <v>D17</v>
      </c>
      <c r="E261" s="116">
        <v>215640</v>
      </c>
      <c r="F261" s="116" t="s">
        <v>259</v>
      </c>
      <c r="G261" s="202" t="s">
        <v>18</v>
      </c>
      <c r="H261" s="277"/>
      <c r="I261" s="209"/>
      <c r="J261" s="209">
        <v>98.701298701298711</v>
      </c>
      <c r="K261" s="212">
        <v>90.909090909090907</v>
      </c>
      <c r="L261" s="223"/>
      <c r="M261" s="211">
        <v>98.701298701298697</v>
      </c>
      <c r="N261" s="229">
        <v>94.805194805194802</v>
      </c>
      <c r="O261" s="164"/>
      <c r="P261" s="211">
        <v>90.909090909090907</v>
      </c>
      <c r="Q261" s="210">
        <v>96.103896103896105</v>
      </c>
      <c r="R261" s="210"/>
      <c r="S261" s="271"/>
      <c r="T261" s="275">
        <f t="shared" si="12"/>
        <v>95.021645021645028</v>
      </c>
      <c r="U261" s="153">
        <f t="shared" si="13"/>
        <v>95.021645021645028</v>
      </c>
      <c r="V261" s="130"/>
      <c r="W261" s="131"/>
      <c r="X261" s="142"/>
    </row>
    <row r="262" spans="1:25">
      <c r="A262" s="243" t="s">
        <v>202</v>
      </c>
      <c r="B262" s="117" t="s">
        <v>235</v>
      </c>
      <c r="C262" s="117" t="str" cm="1">
        <f t="array" ref="C262:D262">_xlfn.XLOOKUP(E262,Sheet1!A:A,Sheet1!E:F)</f>
        <v>R04</v>
      </c>
      <c r="D262" s="117" t="str">
        <v>D18</v>
      </c>
      <c r="E262" s="116">
        <v>211680</v>
      </c>
      <c r="F262" s="116" t="s">
        <v>251</v>
      </c>
      <c r="G262" s="202" t="s">
        <v>18</v>
      </c>
      <c r="H262" s="277"/>
      <c r="I262" s="209"/>
      <c r="J262" s="209">
        <v>90.909090909090907</v>
      </c>
      <c r="K262" s="212">
        <v>80.519480519480524</v>
      </c>
      <c r="L262" s="223"/>
      <c r="M262" s="211">
        <v>97.402597402597408</v>
      </c>
      <c r="N262" s="229">
        <v>72.727272727272734</v>
      </c>
      <c r="O262" s="164"/>
      <c r="P262" s="211">
        <v>84.415584415584405</v>
      </c>
      <c r="Q262" s="210">
        <v>100</v>
      </c>
      <c r="R262" s="210"/>
      <c r="S262" s="271"/>
      <c r="T262" s="275">
        <f t="shared" si="12"/>
        <v>87.662337662337677</v>
      </c>
      <c r="U262" s="153">
        <f t="shared" si="13"/>
        <v>87.662337662337677</v>
      </c>
      <c r="V262" s="126"/>
      <c r="W262" s="127"/>
      <c r="X262" s="142"/>
    </row>
    <row r="263" spans="1:25">
      <c r="A263" s="243" t="s">
        <v>202</v>
      </c>
      <c r="B263" s="205" t="s">
        <v>235</v>
      </c>
      <c r="C263" s="205" t="str" cm="1">
        <f t="array" ref="C263:D263">_xlfn.XLOOKUP(E263,Sheet1!A:A,Sheet1!E:F)</f>
        <v>R04</v>
      </c>
      <c r="D263" s="205" t="str">
        <v>D18</v>
      </c>
      <c r="E263" s="116">
        <v>214825</v>
      </c>
      <c r="F263" s="116" t="s">
        <v>256</v>
      </c>
      <c r="G263" s="268" t="s">
        <v>18</v>
      </c>
      <c r="H263" s="277"/>
      <c r="I263" s="209"/>
      <c r="J263" s="209">
        <v>75.324675324675326</v>
      </c>
      <c r="K263" s="214">
        <v>62.337662337662337</v>
      </c>
      <c r="L263" s="259"/>
      <c r="M263" s="211">
        <v>98.701298701298697</v>
      </c>
      <c r="N263" s="230">
        <v>97.402597402597408</v>
      </c>
      <c r="O263" s="163"/>
      <c r="P263" s="211">
        <v>79.220779220779221</v>
      </c>
      <c r="Q263" s="210">
        <v>101.29870129870129</v>
      </c>
      <c r="R263" s="210"/>
      <c r="S263" s="271"/>
      <c r="T263" s="275">
        <f t="shared" si="12"/>
        <v>85.714285714285708</v>
      </c>
      <c r="U263" s="153">
        <f t="shared" si="13"/>
        <v>85.714285714285708</v>
      </c>
      <c r="V263" s="120"/>
      <c r="W263" s="121"/>
      <c r="X263" s="135"/>
    </row>
    <row r="264" spans="1:25">
      <c r="A264" s="242" t="s">
        <v>202</v>
      </c>
      <c r="B264" s="94" t="s">
        <v>235</v>
      </c>
      <c r="C264" s="94" t="str" cm="1">
        <f t="array" ref="C264:D264">_xlfn.XLOOKUP(E264,Sheet1!A:A,Sheet1!E:F)</f>
        <v>R04</v>
      </c>
      <c r="D264" s="94" t="str">
        <v>D16</v>
      </c>
      <c r="E264" s="95">
        <v>211870</v>
      </c>
      <c r="F264" s="95" t="s">
        <v>258</v>
      </c>
      <c r="G264" s="199" t="s">
        <v>18</v>
      </c>
      <c r="H264" s="277"/>
      <c r="I264" s="209"/>
      <c r="J264" s="209">
        <v>80.51948051948051</v>
      </c>
      <c r="K264" s="214">
        <v>85.714285714285708</v>
      </c>
      <c r="L264" s="223"/>
      <c r="M264" s="211">
        <v>71.428571428571431</v>
      </c>
      <c r="N264" s="230">
        <v>87.012987012987011</v>
      </c>
      <c r="O264" s="164"/>
      <c r="P264" s="211">
        <v>88.311688311688314</v>
      </c>
      <c r="Q264" s="210">
        <v>75.324675324675326</v>
      </c>
      <c r="R264" s="210"/>
      <c r="S264" s="271"/>
      <c r="T264" s="275">
        <f t="shared" si="12"/>
        <v>81.385281385281402</v>
      </c>
      <c r="U264" s="153">
        <f t="shared" si="13"/>
        <v>81.385281385281402</v>
      </c>
      <c r="V264" s="120"/>
      <c r="W264" s="121"/>
      <c r="X264" s="135"/>
    </row>
    <row r="265" spans="1:25" ht="16.5" thickBot="1">
      <c r="A265" s="246" t="s">
        <v>202</v>
      </c>
      <c r="B265" s="103" t="s">
        <v>235</v>
      </c>
      <c r="C265" s="103" t="str" cm="1">
        <f t="array" ref="C265:D265">_xlfn.XLOOKUP(E265,Sheet1!A:A,Sheet1!E:F)</f>
        <v>R04</v>
      </c>
      <c r="D265" s="103" t="str">
        <v>D17</v>
      </c>
      <c r="E265" s="99">
        <v>215418</v>
      </c>
      <c r="F265" s="99" t="s">
        <v>257</v>
      </c>
      <c r="G265" s="201" t="s">
        <v>18</v>
      </c>
      <c r="H265" s="278"/>
      <c r="I265" s="250"/>
      <c r="J265" s="250">
        <v>98.701298701298711</v>
      </c>
      <c r="K265" s="218">
        <v>79.220779220779221</v>
      </c>
      <c r="L265" s="251"/>
      <c r="M265" s="215">
        <v>89.610389610389603</v>
      </c>
      <c r="N265" s="231">
        <v>87.012987012987011</v>
      </c>
      <c r="O265" s="105"/>
      <c r="P265" s="215">
        <v>79.220779220779221</v>
      </c>
      <c r="Q265" s="253">
        <v>96.103896103896105</v>
      </c>
      <c r="R265" s="253"/>
      <c r="S265" s="272"/>
      <c r="T265" s="193">
        <f t="shared" si="12"/>
        <v>88.311688311688314</v>
      </c>
      <c r="U265" s="154">
        <f t="shared" si="13"/>
        <v>88.311688311688314</v>
      </c>
      <c r="V265" s="124">
        <f>AVERAGE(H252:S265)</f>
        <v>87.291280148422985</v>
      </c>
      <c r="W265" s="125">
        <f>ROUND(V265,0)</f>
        <v>87</v>
      </c>
      <c r="X265" s="44">
        <f>IF(W265&gt;=82.5,$L$4,IF(AND(W265&gt;=0,W265&lt;=82.49),0,$L$3))</f>
        <v>2</v>
      </c>
    </row>
    <row r="266" spans="1:25">
      <c r="A266" s="240" t="s">
        <v>202</v>
      </c>
      <c r="B266" s="94" t="s">
        <v>247</v>
      </c>
      <c r="C266" s="94" t="str" cm="1">
        <f t="array" ref="C266:D266">_xlfn.XLOOKUP(E266,Sheet1!A:A,Sheet1!E:F)</f>
        <v>R04</v>
      </c>
      <c r="D266" s="94" t="str">
        <v>D18</v>
      </c>
      <c r="E266" s="93">
        <v>214288</v>
      </c>
      <c r="F266" s="93" t="s">
        <v>268</v>
      </c>
      <c r="G266" s="199" t="s">
        <v>18</v>
      </c>
      <c r="H266" s="279"/>
      <c r="I266" s="255"/>
      <c r="J266" s="255">
        <v>88.3116883116883</v>
      </c>
      <c r="K266" s="213">
        <v>80.519480519480524</v>
      </c>
      <c r="L266" s="223"/>
      <c r="M266" s="216">
        <v>101.29870129870129</v>
      </c>
      <c r="N266" s="228">
        <v>77.922077922077932</v>
      </c>
      <c r="O266" s="164"/>
      <c r="P266" s="216">
        <v>87.012987012987011</v>
      </c>
      <c r="Q266" s="239">
        <v>76.623376623376629</v>
      </c>
      <c r="R266" s="239"/>
      <c r="S266" s="270"/>
      <c r="T266" s="9">
        <f t="shared" si="12"/>
        <v>85.281385281385283</v>
      </c>
      <c r="U266" s="152">
        <f t="shared" si="13"/>
        <v>85.281385281385283</v>
      </c>
      <c r="V266" s="120"/>
      <c r="W266" s="121"/>
      <c r="X266" s="135"/>
    </row>
    <row r="267" spans="1:25">
      <c r="A267" s="242" t="s">
        <v>202</v>
      </c>
      <c r="B267" s="94" t="s">
        <v>247</v>
      </c>
      <c r="C267" s="94" t="str" cm="1">
        <f t="array" ref="C267:D267">_xlfn.XLOOKUP(E267,Sheet1!A:A,Sheet1!E:F)</f>
        <v>R04</v>
      </c>
      <c r="D267" s="94" t="str">
        <v>D18</v>
      </c>
      <c r="E267" s="95">
        <v>213090</v>
      </c>
      <c r="F267" s="95" t="s">
        <v>264</v>
      </c>
      <c r="G267" s="199" t="s">
        <v>18</v>
      </c>
      <c r="H267" s="277"/>
      <c r="I267" s="209"/>
      <c r="J267" s="209">
        <v>83.116883116883116</v>
      </c>
      <c r="K267" s="212">
        <v>67.532467532467535</v>
      </c>
      <c r="L267" s="223"/>
      <c r="M267" s="211">
        <v>79.220779220779221</v>
      </c>
      <c r="N267" s="229">
        <v>94.805194805194802</v>
      </c>
      <c r="O267" s="164"/>
      <c r="P267" s="211">
        <v>94.805194805194802</v>
      </c>
      <c r="Q267" s="210">
        <v>98.701298701298697</v>
      </c>
      <c r="R267" s="210"/>
      <c r="S267" s="271"/>
      <c r="T267" s="275">
        <f t="shared" si="12"/>
        <v>86.36363636363636</v>
      </c>
      <c r="U267" s="153">
        <f t="shared" si="13"/>
        <v>86.36363636363636</v>
      </c>
      <c r="V267" s="197"/>
      <c r="W267" s="185"/>
      <c r="X267" s="139"/>
    </row>
    <row r="268" spans="1:25">
      <c r="A268" s="242" t="s">
        <v>202</v>
      </c>
      <c r="B268" s="162" t="s">
        <v>247</v>
      </c>
      <c r="C268" s="162" t="str" cm="1">
        <f t="array" ref="C268:D268">_xlfn.XLOOKUP(E268,Sheet1!A:A,Sheet1!E:F)</f>
        <v>R03</v>
      </c>
      <c r="D268" s="162" t="str">
        <v>D13</v>
      </c>
      <c r="E268" s="95">
        <v>215871</v>
      </c>
      <c r="F268" s="95" t="s">
        <v>312</v>
      </c>
      <c r="G268" s="200" t="s">
        <v>18</v>
      </c>
      <c r="H268" s="277"/>
      <c r="I268" s="209"/>
      <c r="J268" s="209">
        <v>76.623376623376629</v>
      </c>
      <c r="K268" s="213">
        <v>79.220779220779221</v>
      </c>
      <c r="L268" s="223"/>
      <c r="M268" s="211">
        <v>92.20779220779221</v>
      </c>
      <c r="N268" s="228">
        <v>96.103896103896105</v>
      </c>
      <c r="O268" s="164"/>
      <c r="P268" s="211">
        <v>72.727272727272734</v>
      </c>
      <c r="Q268" s="210">
        <v>74.025974025974023</v>
      </c>
      <c r="R268" s="210"/>
      <c r="S268" s="271"/>
      <c r="T268" s="275">
        <f t="shared" si="12"/>
        <v>81.818181818181827</v>
      </c>
      <c r="U268" s="153">
        <f t="shared" si="13"/>
        <v>81.818181818181827</v>
      </c>
      <c r="V268" s="197"/>
      <c r="W268" s="185"/>
      <c r="X268" s="139"/>
    </row>
    <row r="269" spans="1:25">
      <c r="A269" s="240" t="s">
        <v>202</v>
      </c>
      <c r="B269" s="94" t="s">
        <v>247</v>
      </c>
      <c r="C269" s="94" t="str" cm="1">
        <f t="array" ref="C269:D269">_xlfn.XLOOKUP(E269,Sheet1!A:A,Sheet1!E:F)</f>
        <v>R03</v>
      </c>
      <c r="D269" s="94" t="str">
        <v>D13</v>
      </c>
      <c r="E269" s="93">
        <v>211813</v>
      </c>
      <c r="F269" s="93" t="s">
        <v>263</v>
      </c>
      <c r="G269" s="199" t="s">
        <v>18</v>
      </c>
      <c r="H269" s="277"/>
      <c r="I269" s="209"/>
      <c r="J269" s="209">
        <v>77.922077922077918</v>
      </c>
      <c r="K269" s="212">
        <v>92.20779220779221</v>
      </c>
      <c r="L269" s="223"/>
      <c r="M269" s="211">
        <v>98.701298701298697</v>
      </c>
      <c r="N269" s="229">
        <v>81.818181818181827</v>
      </c>
      <c r="O269" s="164"/>
      <c r="P269" s="211">
        <v>87.012987012987011</v>
      </c>
      <c r="Q269" s="210">
        <v>83.116883116883116</v>
      </c>
      <c r="R269" s="210"/>
      <c r="S269" s="271"/>
      <c r="T269" s="275">
        <f t="shared" si="12"/>
        <v>86.796536796536813</v>
      </c>
      <c r="U269" s="153">
        <f t="shared" si="13"/>
        <v>86.796536796536813</v>
      </c>
      <c r="V269" s="197"/>
      <c r="W269" s="185"/>
      <c r="X269" s="139"/>
    </row>
    <row r="270" spans="1:25">
      <c r="A270" s="242" t="s">
        <v>202</v>
      </c>
      <c r="B270" s="94" t="s">
        <v>247</v>
      </c>
      <c r="C270" s="94" t="str" cm="1">
        <f t="array" ref="C270:D270">_xlfn.XLOOKUP(E270,Sheet1!A:A,Sheet1!E:F)</f>
        <v>R03</v>
      </c>
      <c r="D270" s="94" t="str">
        <v>D13</v>
      </c>
      <c r="E270" s="95">
        <v>215152</v>
      </c>
      <c r="F270" s="95" t="s">
        <v>270</v>
      </c>
      <c r="G270" s="199" t="s">
        <v>18</v>
      </c>
      <c r="H270" s="277"/>
      <c r="I270" s="209"/>
      <c r="J270" s="209">
        <v>87.012987012987011</v>
      </c>
      <c r="K270" s="212">
        <v>81.818181818181827</v>
      </c>
      <c r="L270" s="223"/>
      <c r="M270" s="211">
        <v>100</v>
      </c>
      <c r="N270" s="229">
        <v>76.623376623376629</v>
      </c>
      <c r="O270" s="164"/>
      <c r="P270" s="211">
        <v>94.805194805194802</v>
      </c>
      <c r="Q270" s="210">
        <v>81.818181818181827</v>
      </c>
      <c r="R270" s="210"/>
      <c r="S270" s="271"/>
      <c r="T270" s="275">
        <f t="shared" ref="T270:T333" si="15">AVERAGE(H270:S270)</f>
        <v>87.012987012987026</v>
      </c>
      <c r="U270" s="153">
        <f t="shared" ref="U270:U333" si="16">T270</f>
        <v>87.012987012987026</v>
      </c>
      <c r="V270" s="120"/>
      <c r="W270" s="121"/>
      <c r="X270" s="136"/>
    </row>
    <row r="271" spans="1:25">
      <c r="A271" s="242" t="s">
        <v>202</v>
      </c>
      <c r="B271" s="94" t="s">
        <v>247</v>
      </c>
      <c r="C271" s="94" t="str" cm="1">
        <f t="array" ref="C271:D271">_xlfn.XLOOKUP(E271,Sheet1!A:A,Sheet1!E:F)</f>
        <v>R03</v>
      </c>
      <c r="D271" s="94" t="str">
        <v>D13</v>
      </c>
      <c r="E271" s="95">
        <v>214247</v>
      </c>
      <c r="F271" s="95" t="s">
        <v>267</v>
      </c>
      <c r="G271" s="199" t="s">
        <v>18</v>
      </c>
      <c r="H271" s="277"/>
      <c r="I271" s="209"/>
      <c r="J271" s="209">
        <v>75.324675324675326</v>
      </c>
      <c r="K271" s="213">
        <v>83.116883116883116</v>
      </c>
      <c r="L271" s="223"/>
      <c r="M271" s="211">
        <v>92.20779220779221</v>
      </c>
      <c r="N271" s="228">
        <v>89.610389610389603</v>
      </c>
      <c r="O271" s="164"/>
      <c r="P271" s="211">
        <v>76.623376623376629</v>
      </c>
      <c r="Q271" s="210">
        <v>85.714285714285708</v>
      </c>
      <c r="R271" s="210"/>
      <c r="S271" s="271"/>
      <c r="T271" s="275">
        <f t="shared" si="15"/>
        <v>83.766233766233782</v>
      </c>
      <c r="U271" s="153">
        <f t="shared" si="16"/>
        <v>83.766233766233782</v>
      </c>
      <c r="V271" s="196"/>
      <c r="W271" s="185"/>
      <c r="X271" s="139"/>
      <c r="Y271" s="46"/>
    </row>
    <row r="272" spans="1:25">
      <c r="A272" s="242" t="s">
        <v>202</v>
      </c>
      <c r="B272" s="94" t="s">
        <v>247</v>
      </c>
      <c r="C272" s="94" t="str" cm="1">
        <f t="array" ref="C272:D272">_xlfn.XLOOKUP(E272,Sheet1!A:A,Sheet1!E:F)</f>
        <v>R04</v>
      </c>
      <c r="D272" s="94" t="str">
        <v>D18</v>
      </c>
      <c r="E272" s="95">
        <v>215061</v>
      </c>
      <c r="F272" s="95" t="s">
        <v>269</v>
      </c>
      <c r="G272" s="199" t="s">
        <v>18</v>
      </c>
      <c r="H272" s="277"/>
      <c r="I272" s="209"/>
      <c r="J272" s="209">
        <v>81.818181818181827</v>
      </c>
      <c r="K272" s="212">
        <v>74.025974025974023</v>
      </c>
      <c r="L272" s="223"/>
      <c r="M272" s="211">
        <v>98.701298701298697</v>
      </c>
      <c r="N272" s="229">
        <v>89.610389610389603</v>
      </c>
      <c r="O272" s="164"/>
      <c r="P272" s="211">
        <v>83.116883116883116</v>
      </c>
      <c r="Q272" s="210">
        <v>94.805194805194802</v>
      </c>
      <c r="R272" s="210"/>
      <c r="S272" s="271"/>
      <c r="T272" s="275">
        <f t="shared" si="15"/>
        <v>87.012987012987026</v>
      </c>
      <c r="U272" s="153">
        <f t="shared" si="16"/>
        <v>87.012987012987026</v>
      </c>
      <c r="V272" s="197"/>
      <c r="W272" s="185"/>
      <c r="X272" s="139"/>
      <c r="Y272" s="46"/>
    </row>
    <row r="273" spans="1:25">
      <c r="A273" s="242" t="s">
        <v>202</v>
      </c>
      <c r="B273" s="94" t="s">
        <v>247</v>
      </c>
      <c r="C273" s="94" t="str" cm="1">
        <f t="array" ref="C273:D273">_xlfn.XLOOKUP(E273,Sheet1!A:A,Sheet1!E:F)</f>
        <v>R04</v>
      </c>
      <c r="D273" s="94" t="str">
        <v>D18</v>
      </c>
      <c r="E273" s="95">
        <v>215541</v>
      </c>
      <c r="F273" s="95" t="s">
        <v>272</v>
      </c>
      <c r="G273" s="199" t="s">
        <v>18</v>
      </c>
      <c r="H273" s="277"/>
      <c r="I273" s="209"/>
      <c r="J273" s="209">
        <v>81.818181818181827</v>
      </c>
      <c r="K273" s="213">
        <v>76.623376623376629</v>
      </c>
      <c r="L273" s="223"/>
      <c r="M273" s="211">
        <v>76.623376623376629</v>
      </c>
      <c r="N273" s="228">
        <v>101.29870129870129</v>
      </c>
      <c r="O273" s="164"/>
      <c r="P273" s="211">
        <v>98.701298701298697</v>
      </c>
      <c r="Q273" s="210">
        <v>83.116883116883116</v>
      </c>
      <c r="R273" s="210"/>
      <c r="S273" s="271"/>
      <c r="T273" s="275">
        <f t="shared" si="15"/>
        <v>86.363636363636374</v>
      </c>
      <c r="U273" s="153">
        <f t="shared" si="16"/>
        <v>86.363636363636374</v>
      </c>
      <c r="V273" s="126"/>
      <c r="W273" s="121"/>
      <c r="X273" s="140"/>
    </row>
    <row r="274" spans="1:25">
      <c r="A274" s="242" t="s">
        <v>202</v>
      </c>
      <c r="B274" s="94" t="s">
        <v>247</v>
      </c>
      <c r="C274" s="94" t="str" cm="1">
        <f t="array" ref="C274:D274">_xlfn.XLOOKUP(E274,Sheet1!A:A,Sheet1!E:F)</f>
        <v>R03</v>
      </c>
      <c r="D274" s="94" t="str">
        <v>D13</v>
      </c>
      <c r="E274" s="95">
        <v>211078</v>
      </c>
      <c r="F274" s="95" t="s">
        <v>261</v>
      </c>
      <c r="G274" s="199" t="s">
        <v>18</v>
      </c>
      <c r="H274" s="277"/>
      <c r="I274" s="209"/>
      <c r="J274" s="209">
        <v>72.72727272727272</v>
      </c>
      <c r="K274" s="214">
        <v>80.519480519480524</v>
      </c>
      <c r="L274" s="223"/>
      <c r="M274" s="211">
        <v>80.519480519480524</v>
      </c>
      <c r="N274" s="230">
        <v>96.103896103896105</v>
      </c>
      <c r="O274" s="164"/>
      <c r="P274" s="211">
        <v>71.428571428571431</v>
      </c>
      <c r="Q274" s="210">
        <v>81.818181818181827</v>
      </c>
      <c r="R274" s="210"/>
      <c r="S274" s="271"/>
      <c r="T274" s="275">
        <f t="shared" si="15"/>
        <v>80.519480519480524</v>
      </c>
      <c r="U274" s="153">
        <f t="shared" si="16"/>
        <v>80.519480519480524</v>
      </c>
      <c r="V274" s="120"/>
      <c r="W274" s="121"/>
      <c r="X274" s="135"/>
    </row>
    <row r="275" spans="1:25">
      <c r="A275" s="242" t="s">
        <v>202</v>
      </c>
      <c r="B275" s="94" t="s">
        <v>247</v>
      </c>
      <c r="C275" s="94" t="str" cm="1">
        <f t="array" ref="C275:D275">_xlfn.XLOOKUP(E275,Sheet1!A:A,Sheet1!E:F)</f>
        <v>R04</v>
      </c>
      <c r="D275" s="94" t="str">
        <v>D18</v>
      </c>
      <c r="E275" s="95">
        <v>213223</v>
      </c>
      <c r="F275" s="95" t="s">
        <v>265</v>
      </c>
      <c r="G275" s="199" t="s">
        <v>18</v>
      </c>
      <c r="H275" s="277">
        <v>66.233766233766232</v>
      </c>
      <c r="I275" s="209"/>
      <c r="J275" s="209">
        <v>81.818181818181827</v>
      </c>
      <c r="K275" s="212"/>
      <c r="L275" s="223">
        <v>71.428571428571431</v>
      </c>
      <c r="M275" s="211">
        <v>80.519480519480524</v>
      </c>
      <c r="N275" s="229"/>
      <c r="O275" s="164">
        <v>80.519480519480524</v>
      </c>
      <c r="P275" s="211">
        <v>93.506493506493499</v>
      </c>
      <c r="Q275" s="210"/>
      <c r="R275" s="210">
        <v>83.116883116883116</v>
      </c>
      <c r="S275" s="271">
        <v>70.129870129870127</v>
      </c>
      <c r="T275" s="275">
        <f t="shared" si="15"/>
        <v>78.409090909090907</v>
      </c>
      <c r="U275" s="153">
        <f t="shared" si="16"/>
        <v>78.409090909090907</v>
      </c>
      <c r="V275" s="120"/>
      <c r="W275" s="121"/>
      <c r="X275" s="135"/>
    </row>
    <row r="276" spans="1:25">
      <c r="A276" s="242" t="s">
        <v>202</v>
      </c>
      <c r="B276" s="94" t="s">
        <v>247</v>
      </c>
      <c r="C276" s="94" t="str" cm="1">
        <f t="array" ref="C276:D276">_xlfn.XLOOKUP(E276,Sheet1!A:A,Sheet1!E:F)</f>
        <v>R04</v>
      </c>
      <c r="D276" s="94" t="str">
        <v>D18</v>
      </c>
      <c r="E276" s="95">
        <v>213892</v>
      </c>
      <c r="F276" s="95" t="s">
        <v>266</v>
      </c>
      <c r="G276" s="199" t="s">
        <v>18</v>
      </c>
      <c r="H276" s="277"/>
      <c r="I276" s="209"/>
      <c r="J276" s="209">
        <v>92.20779220779221</v>
      </c>
      <c r="K276" s="213">
        <v>85.714285714285708</v>
      </c>
      <c r="L276" s="223"/>
      <c r="M276" s="211">
        <v>77.922077922077932</v>
      </c>
      <c r="N276" s="228">
        <v>97.402597402597408</v>
      </c>
      <c r="O276" s="164"/>
      <c r="P276" s="211">
        <v>92.20779220779221</v>
      </c>
      <c r="Q276" s="210">
        <v>90.909090909090907</v>
      </c>
      <c r="R276" s="210"/>
      <c r="S276" s="271"/>
      <c r="T276" s="275">
        <f t="shared" si="15"/>
        <v>89.393939393939391</v>
      </c>
      <c r="U276" s="153">
        <f t="shared" si="16"/>
        <v>89.393939393939391</v>
      </c>
      <c r="V276" s="120"/>
      <c r="W276" s="121"/>
      <c r="X276" s="135"/>
    </row>
    <row r="277" spans="1:25">
      <c r="A277" s="242" t="s">
        <v>202</v>
      </c>
      <c r="B277" s="162" t="s">
        <v>247</v>
      </c>
      <c r="C277" s="162" t="str" cm="1">
        <f t="array" ref="C277:D277">_xlfn.XLOOKUP(E277,Sheet1!A:A,Sheet1!E:F)</f>
        <v>R04</v>
      </c>
      <c r="D277" s="162" t="str">
        <v>D18</v>
      </c>
      <c r="E277" s="95">
        <v>215228</v>
      </c>
      <c r="F277" s="95" t="s">
        <v>271</v>
      </c>
      <c r="G277" s="200" t="s">
        <v>18</v>
      </c>
      <c r="H277" s="277"/>
      <c r="I277" s="209"/>
      <c r="J277" s="209">
        <v>79.220779220779221</v>
      </c>
      <c r="K277" s="212">
        <v>81.818181818181827</v>
      </c>
      <c r="L277" s="259"/>
      <c r="M277" s="211">
        <v>80.519480519480524</v>
      </c>
      <c r="N277" s="229">
        <v>98.701298701298697</v>
      </c>
      <c r="O277" s="163"/>
      <c r="P277" s="211">
        <v>92.20779220779221</v>
      </c>
      <c r="Q277" s="210">
        <v>97.402597402597408</v>
      </c>
      <c r="R277" s="210"/>
      <c r="S277" s="271"/>
      <c r="T277" s="275">
        <f t="shared" si="15"/>
        <v>88.311688311688314</v>
      </c>
      <c r="U277" s="153">
        <f t="shared" si="16"/>
        <v>88.311688311688314</v>
      </c>
      <c r="V277" s="120"/>
      <c r="W277" s="121"/>
      <c r="X277" s="135"/>
    </row>
    <row r="278" spans="1:25" ht="16.5" thickBot="1">
      <c r="A278" s="245" t="s">
        <v>202</v>
      </c>
      <c r="B278" s="104" t="s">
        <v>247</v>
      </c>
      <c r="C278" s="104" t="str" cm="1">
        <f t="array" ref="C278:D278">_xlfn.XLOOKUP(E278,Sheet1!A:A,Sheet1!E:F)</f>
        <v>R04</v>
      </c>
      <c r="D278" s="104" t="str">
        <v>D18</v>
      </c>
      <c r="E278" s="100">
        <v>211664</v>
      </c>
      <c r="F278" s="100" t="s">
        <v>262</v>
      </c>
      <c r="G278" s="204" t="s">
        <v>18</v>
      </c>
      <c r="H278" s="280"/>
      <c r="I278" s="262"/>
      <c r="J278" s="262">
        <v>80.51948051948051</v>
      </c>
      <c r="K278" s="222">
        <v>71.428571428571431</v>
      </c>
      <c r="L278" s="225"/>
      <c r="M278" s="219">
        <v>83.116883116883116</v>
      </c>
      <c r="N278" s="235">
        <v>72.727272727272734</v>
      </c>
      <c r="O278" s="106"/>
      <c r="P278" s="219">
        <v>90.909090909090907</v>
      </c>
      <c r="Q278" s="264">
        <v>80.519480519480524</v>
      </c>
      <c r="R278" s="264"/>
      <c r="S278" s="273"/>
      <c r="T278" s="194">
        <f t="shared" si="15"/>
        <v>79.870129870129873</v>
      </c>
      <c r="U278" s="155">
        <f t="shared" si="16"/>
        <v>79.870129870129873</v>
      </c>
      <c r="V278" s="151">
        <f>AVERAGE(H266:S278)</f>
        <v>84.529220779220807</v>
      </c>
      <c r="W278" s="128">
        <f>ROUND(V278,0)</f>
        <v>85</v>
      </c>
      <c r="X278" s="168">
        <f>IF(W278&gt;=82.5,$L$4,IF(AND(W278&gt;=0,W278&lt;=82.49),0,$L$3))</f>
        <v>2</v>
      </c>
    </row>
    <row r="279" spans="1:25" ht="16.5" thickTop="1">
      <c r="A279" s="240" t="s">
        <v>273</v>
      </c>
      <c r="B279" s="94" t="s">
        <v>260</v>
      </c>
      <c r="C279" s="94" t="str" cm="1">
        <f t="array" ref="C279:D279">_xlfn.XLOOKUP(E279,Sheet1!A:A,Sheet1!E:F)</f>
        <v>R05</v>
      </c>
      <c r="D279" s="94" t="str">
        <v>D23</v>
      </c>
      <c r="E279" s="93">
        <v>213819</v>
      </c>
      <c r="F279" s="93" t="s">
        <v>278</v>
      </c>
      <c r="G279" s="199" t="s">
        <v>279</v>
      </c>
      <c r="H279" s="279">
        <v>77.922077922077918</v>
      </c>
      <c r="I279" s="255"/>
      <c r="J279" s="255">
        <v>90.909090909090907</v>
      </c>
      <c r="K279" s="213"/>
      <c r="L279" s="223">
        <v>85.714285714285708</v>
      </c>
      <c r="M279" s="216">
        <v>85.714285714285708</v>
      </c>
      <c r="N279" s="228"/>
      <c r="O279" s="164">
        <v>85.714285714285708</v>
      </c>
      <c r="P279" s="216">
        <v>88.311688311688314</v>
      </c>
      <c r="Q279" s="239"/>
      <c r="R279" s="239">
        <v>75.324675324675326</v>
      </c>
      <c r="S279" s="270">
        <v>85.714285714285708</v>
      </c>
      <c r="T279" s="9">
        <f t="shared" si="15"/>
        <v>84.415584415584419</v>
      </c>
      <c r="U279" s="152">
        <f t="shared" si="16"/>
        <v>84.415584415584419</v>
      </c>
      <c r="V279" s="126"/>
      <c r="W279" s="127"/>
      <c r="X279" s="142"/>
    </row>
    <row r="280" spans="1:25">
      <c r="A280" s="242" t="s">
        <v>273</v>
      </c>
      <c r="B280" s="94" t="s">
        <v>260</v>
      </c>
      <c r="C280" s="94" t="str" cm="1">
        <f t="array" ref="C280:D280">_xlfn.XLOOKUP(E280,Sheet1!A:A,Sheet1!E:F)</f>
        <v>R05</v>
      </c>
      <c r="D280" s="94" t="str">
        <v>D19</v>
      </c>
      <c r="E280" s="95">
        <v>211136</v>
      </c>
      <c r="F280" s="95" t="s">
        <v>323</v>
      </c>
      <c r="G280" s="199" t="s">
        <v>324</v>
      </c>
      <c r="H280" s="277"/>
      <c r="I280" s="209"/>
      <c r="J280" s="209">
        <v>94.805194805194802</v>
      </c>
      <c r="K280" s="212">
        <v>80.519480519480524</v>
      </c>
      <c r="L280" s="223"/>
      <c r="M280" s="211">
        <v>88.311688311688314</v>
      </c>
      <c r="N280" s="229">
        <v>81.818181818181827</v>
      </c>
      <c r="O280" s="164"/>
      <c r="P280" s="211">
        <v>89.610389610389603</v>
      </c>
      <c r="Q280" s="210">
        <v>87.012987012987011</v>
      </c>
      <c r="R280" s="210"/>
      <c r="S280" s="271"/>
      <c r="T280" s="275">
        <f t="shared" si="15"/>
        <v>87.012987012987011</v>
      </c>
      <c r="U280" s="153">
        <f t="shared" si="16"/>
        <v>87.012987012987011</v>
      </c>
      <c r="V280" s="120"/>
      <c r="W280" s="121"/>
      <c r="X280" s="135"/>
    </row>
    <row r="281" spans="1:25">
      <c r="A281" s="242" t="s">
        <v>273</v>
      </c>
      <c r="B281" s="162" t="s">
        <v>260</v>
      </c>
      <c r="C281" s="162" t="str" cm="1">
        <f t="array" ref="C281:D281">_xlfn.XLOOKUP(E281,Sheet1!A:A,Sheet1!E:F)</f>
        <v>R05</v>
      </c>
      <c r="D281" s="162" t="str">
        <v>D19</v>
      </c>
      <c r="E281" s="95">
        <v>210831</v>
      </c>
      <c r="F281" s="95" t="s">
        <v>325</v>
      </c>
      <c r="G281" s="199" t="s">
        <v>18</v>
      </c>
      <c r="H281" s="277"/>
      <c r="I281" s="209"/>
      <c r="J281" s="209">
        <v>74.025974025974037</v>
      </c>
      <c r="K281" s="213">
        <v>72.727272727272734</v>
      </c>
      <c r="L281" s="223"/>
      <c r="M281" s="211">
        <v>81.818181818181827</v>
      </c>
      <c r="N281" s="228">
        <v>83.116883116883116</v>
      </c>
      <c r="O281" s="164"/>
      <c r="P281" s="211">
        <v>79.220779220779221</v>
      </c>
      <c r="Q281" s="210">
        <v>83.116883116883116</v>
      </c>
      <c r="R281" s="210"/>
      <c r="S281" s="271"/>
      <c r="T281" s="275">
        <f t="shared" si="15"/>
        <v>79.004329004329009</v>
      </c>
      <c r="U281" s="153">
        <f t="shared" si="16"/>
        <v>79.004329004329009</v>
      </c>
      <c r="V281" s="120"/>
      <c r="W281" s="121"/>
      <c r="X281" s="135"/>
    </row>
    <row r="282" spans="1:25">
      <c r="A282" s="240" t="s">
        <v>273</v>
      </c>
      <c r="B282" s="94" t="s">
        <v>260</v>
      </c>
      <c r="C282" s="94" t="str" cm="1">
        <f t="array" ref="C282:D282">_xlfn.XLOOKUP(E282,Sheet1!A:A,Sheet1!E:F)</f>
        <v>R05</v>
      </c>
      <c r="D282" s="94" t="str">
        <v>D19</v>
      </c>
      <c r="E282" s="93">
        <v>213231</v>
      </c>
      <c r="F282" s="93" t="s">
        <v>326</v>
      </c>
      <c r="G282" s="199" t="s">
        <v>324</v>
      </c>
      <c r="H282" s="277"/>
      <c r="I282" s="209"/>
      <c r="J282" s="209">
        <v>77.922077922077918</v>
      </c>
      <c r="K282" s="214">
        <v>79.220779220779221</v>
      </c>
      <c r="L282" s="223"/>
      <c r="M282" s="211">
        <v>80.519480519480524</v>
      </c>
      <c r="N282" s="230">
        <v>77.922077922077932</v>
      </c>
      <c r="O282" s="164"/>
      <c r="P282" s="211">
        <v>80.519480519480524</v>
      </c>
      <c r="Q282" s="210">
        <v>85.714285714285708</v>
      </c>
      <c r="R282" s="210"/>
      <c r="S282" s="271"/>
      <c r="T282" s="275">
        <f t="shared" si="15"/>
        <v>80.303030303030312</v>
      </c>
      <c r="U282" s="153">
        <f t="shared" si="16"/>
        <v>80.303030303030312</v>
      </c>
      <c r="V282" s="120"/>
      <c r="W282" s="121"/>
      <c r="X282" s="135"/>
    </row>
    <row r="283" spans="1:25">
      <c r="A283" s="242" t="s">
        <v>273</v>
      </c>
      <c r="B283" s="94" t="s">
        <v>260</v>
      </c>
      <c r="C283" s="94" t="str" cm="1">
        <f t="array" ref="C283:D283">_xlfn.XLOOKUP(E283,Sheet1!A:A,Sheet1!E:F)</f>
        <v>R05</v>
      </c>
      <c r="D283" s="94" t="str">
        <v>D19</v>
      </c>
      <c r="E283" s="95">
        <v>214296</v>
      </c>
      <c r="F283" s="95" t="s">
        <v>277</v>
      </c>
      <c r="G283" s="199" t="s">
        <v>324</v>
      </c>
      <c r="H283" s="277"/>
      <c r="I283" s="209"/>
      <c r="J283" s="209">
        <v>93.506493506493499</v>
      </c>
      <c r="K283" s="214">
        <v>83.116883116883116</v>
      </c>
      <c r="L283" s="223"/>
      <c r="M283" s="211">
        <v>84.415584415584405</v>
      </c>
      <c r="N283" s="230">
        <v>90.909090909090907</v>
      </c>
      <c r="O283" s="164"/>
      <c r="P283" s="211">
        <v>89.610389610389603</v>
      </c>
      <c r="Q283" s="210">
        <v>85.714285714285708</v>
      </c>
      <c r="R283" s="210"/>
      <c r="S283" s="271"/>
      <c r="T283" s="275">
        <f t="shared" si="15"/>
        <v>87.878787878787861</v>
      </c>
      <c r="U283" s="153">
        <f t="shared" si="16"/>
        <v>87.878787878787861</v>
      </c>
      <c r="V283" s="120"/>
      <c r="W283" s="121"/>
      <c r="X283" s="135"/>
      <c r="Y283" s="46"/>
    </row>
    <row r="284" spans="1:25">
      <c r="A284" s="242" t="s">
        <v>273</v>
      </c>
      <c r="B284" s="94" t="s">
        <v>260</v>
      </c>
      <c r="C284" s="94" t="str" cm="1">
        <f t="array" ref="C284:D284">_xlfn.XLOOKUP(E284,Sheet1!A:A,Sheet1!E:F)</f>
        <v>R05</v>
      </c>
      <c r="D284" s="94" t="str">
        <v>D19</v>
      </c>
      <c r="E284" s="95">
        <v>214957</v>
      </c>
      <c r="F284" s="95" t="s">
        <v>327</v>
      </c>
      <c r="G284" s="199" t="s">
        <v>275</v>
      </c>
      <c r="H284" s="277"/>
      <c r="I284" s="209"/>
      <c r="J284" s="209">
        <v>79.220779220779221</v>
      </c>
      <c r="K284" s="214">
        <v>88.311688311688314</v>
      </c>
      <c r="L284" s="223"/>
      <c r="M284" s="211">
        <v>84.415584415584405</v>
      </c>
      <c r="N284" s="230">
        <v>87.012987012987011</v>
      </c>
      <c r="O284" s="164"/>
      <c r="P284" s="211">
        <v>67.532467532467535</v>
      </c>
      <c r="Q284" s="210">
        <v>76.623376623376629</v>
      </c>
      <c r="R284" s="210"/>
      <c r="S284" s="271"/>
      <c r="T284" s="275">
        <f t="shared" si="15"/>
        <v>80.519480519480524</v>
      </c>
      <c r="U284" s="153">
        <f t="shared" si="16"/>
        <v>80.519480519480524</v>
      </c>
      <c r="V284" s="120"/>
      <c r="W284" s="121"/>
      <c r="X284" s="135"/>
    </row>
    <row r="285" spans="1:25">
      <c r="A285" s="242" t="s">
        <v>273</v>
      </c>
      <c r="B285" s="94" t="s">
        <v>260</v>
      </c>
      <c r="C285" s="94" t="str" cm="1">
        <f t="array" ref="C285:D285">_xlfn.XLOOKUP(E285,Sheet1!A:A,Sheet1!E:F)</f>
        <v>R05</v>
      </c>
      <c r="D285" s="94" t="str">
        <v>D19</v>
      </c>
      <c r="E285" s="95">
        <v>212266</v>
      </c>
      <c r="F285" s="95" t="s">
        <v>328</v>
      </c>
      <c r="G285" s="199" t="s">
        <v>324</v>
      </c>
      <c r="H285" s="277"/>
      <c r="I285" s="209"/>
      <c r="J285" s="209">
        <v>87.012987012987011</v>
      </c>
      <c r="K285" s="214">
        <v>77.922077922077932</v>
      </c>
      <c r="L285" s="223"/>
      <c r="M285" s="211">
        <v>81.818181818181827</v>
      </c>
      <c r="N285" s="230">
        <v>85.714285714285708</v>
      </c>
      <c r="O285" s="164"/>
      <c r="P285" s="211">
        <v>87.012987012987011</v>
      </c>
      <c r="Q285" s="210">
        <v>90.909090909090907</v>
      </c>
      <c r="R285" s="210"/>
      <c r="S285" s="271"/>
      <c r="T285" s="275">
        <f t="shared" si="15"/>
        <v>85.064935064935071</v>
      </c>
      <c r="U285" s="153">
        <f t="shared" si="16"/>
        <v>85.064935064935071</v>
      </c>
      <c r="V285" s="120"/>
      <c r="W285" s="121"/>
      <c r="X285" s="138"/>
    </row>
    <row r="286" spans="1:25">
      <c r="A286" s="242" t="s">
        <v>273</v>
      </c>
      <c r="B286" s="94" t="s">
        <v>260</v>
      </c>
      <c r="C286" s="94" t="str" cm="1">
        <f t="array" ref="C286:D286">_xlfn.XLOOKUP(E286,Sheet1!A:A,Sheet1!E:F)</f>
        <v>R05</v>
      </c>
      <c r="D286" s="94" t="str">
        <v>D19</v>
      </c>
      <c r="E286" s="95">
        <v>213959</v>
      </c>
      <c r="F286" s="95" t="s">
        <v>329</v>
      </c>
      <c r="G286" s="199" t="s">
        <v>324</v>
      </c>
      <c r="H286" s="277"/>
      <c r="I286" s="209"/>
      <c r="J286" s="209">
        <v>74.025974025974037</v>
      </c>
      <c r="K286" s="214">
        <v>84.415584415584405</v>
      </c>
      <c r="L286" s="223"/>
      <c r="M286" s="211">
        <v>81.818181818181827</v>
      </c>
      <c r="N286" s="230">
        <v>81.818181818181827</v>
      </c>
      <c r="O286" s="164"/>
      <c r="P286" s="211">
        <v>63.636363636363633</v>
      </c>
      <c r="Q286" s="210">
        <v>93.506493506493499</v>
      </c>
      <c r="R286" s="210"/>
      <c r="S286" s="271"/>
      <c r="T286" s="275">
        <f t="shared" si="15"/>
        <v>79.870129870129873</v>
      </c>
      <c r="U286" s="153">
        <f t="shared" si="16"/>
        <v>79.870129870129873</v>
      </c>
      <c r="V286" s="120"/>
      <c r="W286" s="121"/>
      <c r="X286" s="135"/>
    </row>
    <row r="287" spans="1:25">
      <c r="A287" s="242" t="s">
        <v>273</v>
      </c>
      <c r="B287" s="94" t="s">
        <v>260</v>
      </c>
      <c r="C287" s="94" t="str" cm="1">
        <f t="array" ref="C287:D287">_xlfn.XLOOKUP(E287,Sheet1!A:A,Sheet1!E:F)</f>
        <v>R05</v>
      </c>
      <c r="D287" s="94" t="str">
        <v>D19</v>
      </c>
      <c r="E287" s="95">
        <v>212738</v>
      </c>
      <c r="F287" s="95" t="s">
        <v>330</v>
      </c>
      <c r="G287" s="199" t="s">
        <v>276</v>
      </c>
      <c r="H287" s="277">
        <v>88.3116883116883</v>
      </c>
      <c r="I287" s="209"/>
      <c r="J287" s="209">
        <v>84.415584415584419</v>
      </c>
      <c r="K287" s="212"/>
      <c r="L287" s="223">
        <v>90.909090909090907</v>
      </c>
      <c r="M287" s="211">
        <v>87.012987012987011</v>
      </c>
      <c r="N287" s="229"/>
      <c r="O287" s="164">
        <v>87.012987012987011</v>
      </c>
      <c r="P287" s="211">
        <v>85.714285714285708</v>
      </c>
      <c r="Q287" s="210"/>
      <c r="R287" s="210">
        <v>83.116883116883116</v>
      </c>
      <c r="S287" s="271">
        <v>92.20779220779221</v>
      </c>
      <c r="T287" s="275">
        <f t="shared" si="15"/>
        <v>87.337662337662323</v>
      </c>
      <c r="U287" s="153">
        <f t="shared" si="16"/>
        <v>87.337662337662323</v>
      </c>
      <c r="V287" s="120"/>
      <c r="W287" s="121"/>
      <c r="X287" s="135"/>
    </row>
    <row r="288" spans="1:25">
      <c r="A288" s="242" t="s">
        <v>273</v>
      </c>
      <c r="B288" s="94" t="s">
        <v>260</v>
      </c>
      <c r="C288" s="94" t="str" cm="1">
        <f t="array" ref="C288:D288">_xlfn.XLOOKUP(E288,Sheet1!A:A,Sheet1!E:F)</f>
        <v>R05</v>
      </c>
      <c r="D288" s="94" t="str">
        <v>D19</v>
      </c>
      <c r="E288" s="95">
        <v>211482</v>
      </c>
      <c r="F288" s="95" t="s">
        <v>331</v>
      </c>
      <c r="G288" s="199" t="s">
        <v>324</v>
      </c>
      <c r="H288" s="277"/>
      <c r="I288" s="209"/>
      <c r="J288" s="209">
        <v>80.51948051948051</v>
      </c>
      <c r="K288" s="212">
        <v>85.714285714285708</v>
      </c>
      <c r="L288" s="223"/>
      <c r="M288" s="211">
        <v>81.818181818181827</v>
      </c>
      <c r="N288" s="229">
        <v>87.012987012987011</v>
      </c>
      <c r="O288" s="164"/>
      <c r="P288" s="211">
        <v>93.506493506493499</v>
      </c>
      <c r="Q288" s="210">
        <v>88.311688311688314</v>
      </c>
      <c r="R288" s="210"/>
      <c r="S288" s="271"/>
      <c r="T288" s="275">
        <f t="shared" si="15"/>
        <v>86.147186147186133</v>
      </c>
      <c r="U288" s="153">
        <f t="shared" si="16"/>
        <v>86.147186147186133</v>
      </c>
      <c r="V288" s="120"/>
      <c r="W288" s="121"/>
      <c r="X288" s="135"/>
    </row>
    <row r="289" spans="1:25">
      <c r="A289" s="242" t="s">
        <v>273</v>
      </c>
      <c r="B289" s="162" t="s">
        <v>260</v>
      </c>
      <c r="C289" s="162" t="str" cm="1">
        <f t="array" ref="C289:D289">_xlfn.XLOOKUP(E289,Sheet1!A:A,Sheet1!E:F)</f>
        <v>R05</v>
      </c>
      <c r="D289" s="162" t="str">
        <v>D19</v>
      </c>
      <c r="E289" s="95">
        <v>212282</v>
      </c>
      <c r="F289" s="95" t="s">
        <v>332</v>
      </c>
      <c r="G289" s="200" t="s">
        <v>324</v>
      </c>
      <c r="H289" s="277"/>
      <c r="I289" s="209"/>
      <c r="J289" s="209">
        <v>88.3116883116883</v>
      </c>
      <c r="K289" s="214">
        <v>83.116883116883116</v>
      </c>
      <c r="L289" s="259"/>
      <c r="M289" s="211">
        <v>75.324675324675326</v>
      </c>
      <c r="N289" s="230">
        <v>83.116883116883116</v>
      </c>
      <c r="O289" s="163"/>
      <c r="P289" s="211">
        <v>89.610389610389603</v>
      </c>
      <c r="Q289" s="210">
        <v>84.415584415584405</v>
      </c>
      <c r="R289" s="210"/>
      <c r="S289" s="271"/>
      <c r="T289" s="275">
        <f t="shared" si="15"/>
        <v>83.98268398268398</v>
      </c>
      <c r="U289" s="153">
        <f t="shared" si="16"/>
        <v>83.98268398268398</v>
      </c>
      <c r="V289" s="120"/>
      <c r="W289" s="121"/>
      <c r="X289" s="135"/>
    </row>
    <row r="290" spans="1:25">
      <c r="A290" s="242" t="s">
        <v>273</v>
      </c>
      <c r="B290" s="94" t="s">
        <v>260</v>
      </c>
      <c r="C290" s="94" t="str" cm="1">
        <f t="array" ref="C290:D290">_xlfn.XLOOKUP(E290,Sheet1!A:A,Sheet1!E:F)</f>
        <v>R05</v>
      </c>
      <c r="D290" s="94" t="str">
        <v>D19</v>
      </c>
      <c r="E290" s="95">
        <v>212191</v>
      </c>
      <c r="F290" s="95" t="s">
        <v>333</v>
      </c>
      <c r="G290" s="199" t="s">
        <v>18</v>
      </c>
      <c r="H290" s="277"/>
      <c r="I290" s="209"/>
      <c r="J290" s="209">
        <v>71.428571428571431</v>
      </c>
      <c r="K290" s="214">
        <v>75.324675324675326</v>
      </c>
      <c r="L290" s="223"/>
      <c r="M290" s="211">
        <v>76.623376623376629</v>
      </c>
      <c r="N290" s="230">
        <v>79.220779220779221</v>
      </c>
      <c r="O290" s="164"/>
      <c r="P290" s="211">
        <v>84.415584415584405</v>
      </c>
      <c r="Q290" s="210">
        <v>87.012987012987011</v>
      </c>
      <c r="R290" s="210"/>
      <c r="S290" s="271"/>
      <c r="T290" s="275">
        <f t="shared" si="15"/>
        <v>79.004329004329009</v>
      </c>
      <c r="U290" s="153">
        <f t="shared" si="16"/>
        <v>79.004329004329009</v>
      </c>
      <c r="V290" s="120"/>
      <c r="W290" s="121"/>
      <c r="X290" s="135"/>
    </row>
    <row r="291" spans="1:25" ht="16.5" thickBot="1">
      <c r="A291" s="246" t="s">
        <v>273</v>
      </c>
      <c r="B291" s="103" t="s">
        <v>260</v>
      </c>
      <c r="C291" s="103" t="str" cm="1">
        <f t="array" ref="C291:D291">_xlfn.XLOOKUP(E291,Sheet1!A:A,Sheet1!E:F)</f>
        <v>R05</v>
      </c>
      <c r="D291" s="103" t="str">
        <v>D19</v>
      </c>
      <c r="E291" s="99">
        <v>210153</v>
      </c>
      <c r="F291" s="99" t="s">
        <v>334</v>
      </c>
      <c r="G291" s="201" t="s">
        <v>18</v>
      </c>
      <c r="H291" s="278"/>
      <c r="I291" s="250"/>
      <c r="J291" s="250">
        <v>81.818181818181827</v>
      </c>
      <c r="K291" s="218">
        <v>85.714285714285708</v>
      </c>
      <c r="L291" s="227"/>
      <c r="M291" s="233">
        <v>72.727272727272734</v>
      </c>
      <c r="N291" s="231">
        <v>90.909090909090907</v>
      </c>
      <c r="O291" s="105"/>
      <c r="P291" s="233">
        <v>76.623376623376629</v>
      </c>
      <c r="Q291" s="253">
        <v>87.012987012987011</v>
      </c>
      <c r="R291" s="253"/>
      <c r="S291" s="272"/>
      <c r="T291" s="193">
        <f t="shared" si="15"/>
        <v>82.467532467532479</v>
      </c>
      <c r="U291" s="154">
        <f t="shared" si="16"/>
        <v>82.467532467532479</v>
      </c>
      <c r="V291" s="124">
        <f>AVERAGE(H279:S291)</f>
        <v>83.433639531200498</v>
      </c>
      <c r="W291" s="125">
        <f>ROUND(V291,0)</f>
        <v>83</v>
      </c>
      <c r="X291" s="44">
        <f>IF(W291&gt;=82.5,$L$4,IF(AND(W291&gt;=0,W291&lt;=82.49),0,$L$3))</f>
        <v>2</v>
      </c>
    </row>
    <row r="292" spans="1:25">
      <c r="A292" s="240" t="s">
        <v>273</v>
      </c>
      <c r="B292" s="94" t="s">
        <v>274</v>
      </c>
      <c r="C292" s="94" t="str" cm="1">
        <f t="array" ref="C292:D292">_xlfn.XLOOKUP(E292,Sheet1!A:A,Sheet1!E:F)</f>
        <v>R05</v>
      </c>
      <c r="D292" s="94" t="str">
        <v>D22</v>
      </c>
      <c r="E292" s="93">
        <v>214767</v>
      </c>
      <c r="F292" s="93" t="s">
        <v>335</v>
      </c>
      <c r="G292" s="199" t="s">
        <v>275</v>
      </c>
      <c r="H292" s="279"/>
      <c r="I292" s="255"/>
      <c r="J292" s="255">
        <v>74.025974025974037</v>
      </c>
      <c r="K292" s="213">
        <v>84.415584415584405</v>
      </c>
      <c r="L292" s="223"/>
      <c r="M292" s="234">
        <v>97.402597402597408</v>
      </c>
      <c r="N292" s="228">
        <v>87.012987012987011</v>
      </c>
      <c r="O292" s="164"/>
      <c r="P292" s="234">
        <v>81.818181818181827</v>
      </c>
      <c r="Q292" s="239">
        <v>83.116883116883116</v>
      </c>
      <c r="R292" s="239"/>
      <c r="S292" s="270"/>
      <c r="T292" s="9">
        <f t="shared" si="15"/>
        <v>84.632034632034632</v>
      </c>
      <c r="U292" s="152">
        <f t="shared" si="16"/>
        <v>84.632034632034632</v>
      </c>
      <c r="V292" s="120"/>
      <c r="W292" s="121"/>
      <c r="X292" s="135"/>
    </row>
    <row r="293" spans="1:25">
      <c r="A293" s="242" t="s">
        <v>273</v>
      </c>
      <c r="B293" s="94" t="s">
        <v>274</v>
      </c>
      <c r="C293" s="94" t="str" cm="1">
        <f t="array" ref="C293:D293">_xlfn.XLOOKUP(E293,Sheet1!A:A,Sheet1!E:F)</f>
        <v>R05</v>
      </c>
      <c r="D293" s="94" t="str">
        <v>D23</v>
      </c>
      <c r="E293" s="95">
        <v>214163</v>
      </c>
      <c r="F293" s="95" t="s">
        <v>282</v>
      </c>
      <c r="G293" s="199" t="s">
        <v>275</v>
      </c>
      <c r="H293" s="277"/>
      <c r="I293" s="209"/>
      <c r="J293" s="209">
        <v>79.220779220779221</v>
      </c>
      <c r="K293" s="212">
        <v>75.324675324675326</v>
      </c>
      <c r="L293" s="223"/>
      <c r="M293" s="211">
        <v>83.116883116883116</v>
      </c>
      <c r="N293" s="229">
        <v>89.610389610389603</v>
      </c>
      <c r="O293" s="164"/>
      <c r="P293" s="211">
        <v>72.727272727272734</v>
      </c>
      <c r="Q293" s="210">
        <v>68.831168831168839</v>
      </c>
      <c r="R293" s="210"/>
      <c r="S293" s="271"/>
      <c r="T293" s="275">
        <f t="shared" si="15"/>
        <v>78.138528138528144</v>
      </c>
      <c r="U293" s="153">
        <f t="shared" si="16"/>
        <v>78.138528138528144</v>
      </c>
      <c r="V293" s="120"/>
      <c r="W293" s="121"/>
      <c r="X293" s="135"/>
    </row>
    <row r="294" spans="1:25">
      <c r="A294" s="242" t="s">
        <v>273</v>
      </c>
      <c r="B294" s="162" t="s">
        <v>274</v>
      </c>
      <c r="C294" s="162" t="str" cm="1">
        <f t="array" ref="C294:D294">_xlfn.XLOOKUP(E294,Sheet1!A:A,Sheet1!E:F)</f>
        <v>R05</v>
      </c>
      <c r="D294" s="162" t="str">
        <v>D23</v>
      </c>
      <c r="E294" s="95">
        <v>214106</v>
      </c>
      <c r="F294" s="95" t="s">
        <v>281</v>
      </c>
      <c r="G294" s="199" t="s">
        <v>324</v>
      </c>
      <c r="H294" s="277">
        <v>72.72727272727272</v>
      </c>
      <c r="I294" s="209"/>
      <c r="J294" s="209">
        <v>97.402597402597408</v>
      </c>
      <c r="K294" s="212"/>
      <c r="L294" s="282">
        <v>79.220779220779221</v>
      </c>
      <c r="M294" s="211">
        <v>89.610389610389603</v>
      </c>
      <c r="N294" s="229"/>
      <c r="O294" s="164">
        <v>71.428571428571431</v>
      </c>
      <c r="P294" s="211">
        <v>93.506493506493499</v>
      </c>
      <c r="Q294" s="210"/>
      <c r="R294" s="210">
        <v>77.922077922077932</v>
      </c>
      <c r="S294" s="271">
        <v>79.220779220779221</v>
      </c>
      <c r="T294" s="275">
        <f t="shared" si="15"/>
        <v>82.629870129870142</v>
      </c>
      <c r="U294" s="153">
        <f t="shared" si="16"/>
        <v>82.629870129870142</v>
      </c>
      <c r="V294" s="120"/>
      <c r="W294" s="121"/>
      <c r="X294" s="135"/>
    </row>
    <row r="295" spans="1:25">
      <c r="A295" s="240" t="s">
        <v>273</v>
      </c>
      <c r="B295" s="94" t="s">
        <v>274</v>
      </c>
      <c r="C295" s="94" t="str" cm="1">
        <f t="array" ref="C295:D295">_xlfn.XLOOKUP(E295,Sheet1!A:A,Sheet1!E:F)</f>
        <v>R05</v>
      </c>
      <c r="D295" s="94" t="str">
        <v>D23</v>
      </c>
      <c r="E295" s="93">
        <v>213850</v>
      </c>
      <c r="F295" s="93" t="s">
        <v>336</v>
      </c>
      <c r="G295" s="199" t="s">
        <v>324</v>
      </c>
      <c r="H295" s="277">
        <v>90.909090909090907</v>
      </c>
      <c r="I295" s="209"/>
      <c r="J295" s="209">
        <v>81.818181818181827</v>
      </c>
      <c r="K295" s="213"/>
      <c r="L295" s="223">
        <v>74.025974025974023</v>
      </c>
      <c r="M295" s="211">
        <v>81.818181818181827</v>
      </c>
      <c r="N295" s="228"/>
      <c r="O295" s="164">
        <v>67.532467532467535</v>
      </c>
      <c r="P295" s="211">
        <v>87.012987012987011</v>
      </c>
      <c r="Q295" s="210"/>
      <c r="R295" s="210">
        <v>74.025974025974023</v>
      </c>
      <c r="S295" s="271">
        <v>85.714285714285708</v>
      </c>
      <c r="T295" s="275">
        <f t="shared" si="15"/>
        <v>80.357142857142861</v>
      </c>
      <c r="U295" s="153">
        <f t="shared" si="16"/>
        <v>80.357142857142861</v>
      </c>
      <c r="V295" s="120"/>
      <c r="W295" s="121"/>
      <c r="X295" s="135"/>
      <c r="Y295" s="46"/>
    </row>
    <row r="296" spans="1:25">
      <c r="A296" s="242" t="s">
        <v>273</v>
      </c>
      <c r="B296" s="94" t="s">
        <v>274</v>
      </c>
      <c r="C296" s="94" t="str" cm="1">
        <f t="array" ref="C296:D296">_xlfn.XLOOKUP(E296,Sheet1!A:A,Sheet1!E:F)</f>
        <v>R05</v>
      </c>
      <c r="D296" s="94" t="str">
        <v>D23</v>
      </c>
      <c r="E296" s="95">
        <v>214668</v>
      </c>
      <c r="F296" s="95" t="s">
        <v>337</v>
      </c>
      <c r="G296" s="199" t="s">
        <v>324</v>
      </c>
      <c r="H296" s="277"/>
      <c r="I296" s="209"/>
      <c r="J296" s="209">
        <v>83.116883116883116</v>
      </c>
      <c r="K296" s="214">
        <v>87.012987012987011</v>
      </c>
      <c r="L296" s="223"/>
      <c r="M296" s="211">
        <v>85.714285714285708</v>
      </c>
      <c r="N296" s="230">
        <v>81.818181818181827</v>
      </c>
      <c r="O296" s="164"/>
      <c r="P296" s="211">
        <v>89.610389610389603</v>
      </c>
      <c r="Q296" s="210">
        <v>76.623376623376629</v>
      </c>
      <c r="R296" s="210"/>
      <c r="S296" s="271"/>
      <c r="T296" s="275">
        <f t="shared" si="15"/>
        <v>83.98268398268398</v>
      </c>
      <c r="U296" s="153">
        <f t="shared" si="16"/>
        <v>83.98268398268398</v>
      </c>
      <c r="V296" s="120"/>
      <c r="W296" s="121"/>
      <c r="X296" s="135"/>
      <c r="Y296" s="46"/>
    </row>
    <row r="297" spans="1:25">
      <c r="A297" s="242" t="s">
        <v>273</v>
      </c>
      <c r="B297" s="94" t="s">
        <v>274</v>
      </c>
      <c r="C297" s="94" t="str" cm="1">
        <f t="array" ref="C297:D297">_xlfn.XLOOKUP(E297,Sheet1!A:A,Sheet1!E:F)</f>
        <v>R05</v>
      </c>
      <c r="D297" s="94" t="str">
        <v>D23</v>
      </c>
      <c r="E297" s="95">
        <v>215376</v>
      </c>
      <c r="F297" s="95" t="s">
        <v>338</v>
      </c>
      <c r="G297" s="199" t="s">
        <v>324</v>
      </c>
      <c r="H297" s="277">
        <v>88.3116883116883</v>
      </c>
      <c r="I297" s="209"/>
      <c r="J297" s="209">
        <v>83.116883116883116</v>
      </c>
      <c r="K297" s="214"/>
      <c r="L297" s="223">
        <v>83.116883116883116</v>
      </c>
      <c r="M297" s="211">
        <v>88.311688311688314</v>
      </c>
      <c r="N297" s="230"/>
      <c r="O297" s="164">
        <v>80.519480519480524</v>
      </c>
      <c r="P297" s="211">
        <v>87.012987012987011</v>
      </c>
      <c r="Q297" s="210"/>
      <c r="R297" s="210">
        <v>71.428571428571431</v>
      </c>
      <c r="S297" s="271">
        <v>74.025974025974023</v>
      </c>
      <c r="T297" s="275">
        <f t="shared" si="15"/>
        <v>81.980519480519476</v>
      </c>
      <c r="U297" s="153">
        <f t="shared" si="16"/>
        <v>81.980519480519476</v>
      </c>
      <c r="V297" s="120"/>
      <c r="W297" s="121"/>
      <c r="X297" s="135"/>
      <c r="Y297" s="46"/>
    </row>
    <row r="298" spans="1:25">
      <c r="A298" s="242" t="s">
        <v>273</v>
      </c>
      <c r="B298" s="94" t="s">
        <v>274</v>
      </c>
      <c r="C298" s="94" t="str" cm="1">
        <f t="array" ref="C298:D298">_xlfn.XLOOKUP(E298,Sheet1!A:A,Sheet1!E:F)</f>
        <v>R05</v>
      </c>
      <c r="D298" s="94" t="str">
        <v>D22</v>
      </c>
      <c r="E298" s="95">
        <v>215350</v>
      </c>
      <c r="F298" s="95" t="s">
        <v>339</v>
      </c>
      <c r="G298" s="199" t="s">
        <v>324</v>
      </c>
      <c r="H298" s="277">
        <v>84.415584415584419</v>
      </c>
      <c r="I298" s="209"/>
      <c r="J298" s="209">
        <v>80.51948051948051</v>
      </c>
      <c r="K298" s="214"/>
      <c r="L298" s="223">
        <v>72.727272727272734</v>
      </c>
      <c r="M298" s="211">
        <v>85.714285714285708</v>
      </c>
      <c r="N298" s="230"/>
      <c r="O298" s="164">
        <v>80.519480519480524</v>
      </c>
      <c r="P298" s="211">
        <v>80.519480519480524</v>
      </c>
      <c r="Q298" s="210"/>
      <c r="R298" s="210">
        <v>88.311688311688314</v>
      </c>
      <c r="S298" s="271">
        <v>85.714285714285708</v>
      </c>
      <c r="T298" s="275">
        <f t="shared" si="15"/>
        <v>82.305194805194802</v>
      </c>
      <c r="U298" s="153">
        <f t="shared" si="16"/>
        <v>82.305194805194802</v>
      </c>
      <c r="V298" s="120"/>
      <c r="W298" s="121"/>
      <c r="X298" s="142"/>
    </row>
    <row r="299" spans="1:25">
      <c r="A299" s="242" t="s">
        <v>273</v>
      </c>
      <c r="B299" s="94" t="s">
        <v>274</v>
      </c>
      <c r="C299" s="94" t="str" cm="1">
        <f t="array" ref="C299:D299">_xlfn.XLOOKUP(E299,Sheet1!A:A,Sheet1!E:F)</f>
        <v>R05</v>
      </c>
      <c r="D299" s="94" t="str">
        <v>D23</v>
      </c>
      <c r="E299" s="95">
        <v>213926</v>
      </c>
      <c r="F299" s="95" t="s">
        <v>340</v>
      </c>
      <c r="G299" s="199" t="s">
        <v>324</v>
      </c>
      <c r="H299" s="277"/>
      <c r="I299" s="209"/>
      <c r="J299" s="209">
        <v>93.506493506493499</v>
      </c>
      <c r="K299" s="212">
        <v>77.922077922077932</v>
      </c>
      <c r="L299" s="223"/>
      <c r="M299" s="211">
        <v>96.103896103896105</v>
      </c>
      <c r="N299" s="229">
        <v>92.20779220779221</v>
      </c>
      <c r="O299" s="164"/>
      <c r="P299" s="211">
        <v>85.714285714285708</v>
      </c>
      <c r="Q299" s="210">
        <v>100</v>
      </c>
      <c r="R299" s="210"/>
      <c r="S299" s="271"/>
      <c r="T299" s="275">
        <f t="shared" si="15"/>
        <v>90.909090909090921</v>
      </c>
      <c r="U299" s="153">
        <f t="shared" si="16"/>
        <v>90.909090909090921</v>
      </c>
      <c r="V299" s="120"/>
      <c r="W299" s="121"/>
      <c r="X299" s="135"/>
    </row>
    <row r="300" spans="1:25">
      <c r="A300" s="242" t="s">
        <v>273</v>
      </c>
      <c r="B300" s="162" t="s">
        <v>274</v>
      </c>
      <c r="C300" s="162" t="str" cm="1">
        <f t="array" ref="C300:D300">_xlfn.XLOOKUP(E300,Sheet1!A:A,Sheet1!E:F)</f>
        <v>R05</v>
      </c>
      <c r="D300" s="162" t="str">
        <v>D22</v>
      </c>
      <c r="E300" s="95">
        <v>215905</v>
      </c>
      <c r="F300" s="95" t="s">
        <v>341</v>
      </c>
      <c r="G300" s="200" t="s">
        <v>324</v>
      </c>
      <c r="H300" s="277">
        <v>94.805194805194802</v>
      </c>
      <c r="I300" s="209"/>
      <c r="J300" s="209">
        <v>89.610389610389618</v>
      </c>
      <c r="K300" s="214"/>
      <c r="L300" s="259">
        <v>79.220779220779221</v>
      </c>
      <c r="M300" s="211">
        <v>75.324675324675326</v>
      </c>
      <c r="N300" s="230"/>
      <c r="O300" s="163">
        <v>74.025974025974023</v>
      </c>
      <c r="P300" s="211">
        <v>81.818181818181827</v>
      </c>
      <c r="Q300" s="210"/>
      <c r="R300" s="210">
        <v>79.220779220779221</v>
      </c>
      <c r="S300" s="271">
        <v>79.220779220779221</v>
      </c>
      <c r="T300" s="275">
        <f t="shared" si="15"/>
        <v>81.655844155844164</v>
      </c>
      <c r="U300" s="153">
        <f t="shared" si="16"/>
        <v>81.655844155844164</v>
      </c>
      <c r="V300" s="126"/>
      <c r="W300" s="127"/>
      <c r="X300" s="142"/>
    </row>
    <row r="301" spans="1:25">
      <c r="A301" s="242" t="s">
        <v>273</v>
      </c>
      <c r="B301" s="94" t="s">
        <v>274</v>
      </c>
      <c r="C301" s="94" t="str" cm="1">
        <f t="array" ref="C301:D301">_xlfn.XLOOKUP(E301,Sheet1!A:A,Sheet1!E:F)</f>
        <v>R05</v>
      </c>
      <c r="D301" s="94" t="str">
        <v>D22</v>
      </c>
      <c r="E301" s="95">
        <v>214148</v>
      </c>
      <c r="F301" s="95" t="s">
        <v>342</v>
      </c>
      <c r="G301" s="199" t="s">
        <v>324</v>
      </c>
      <c r="H301" s="277"/>
      <c r="I301" s="209"/>
      <c r="J301" s="209">
        <v>83.116883116883116</v>
      </c>
      <c r="K301" s="214">
        <v>85.714285714285708</v>
      </c>
      <c r="L301" s="223"/>
      <c r="M301" s="211">
        <v>92.20779220779221</v>
      </c>
      <c r="N301" s="230">
        <v>83.116883116883116</v>
      </c>
      <c r="O301" s="164"/>
      <c r="P301" s="211">
        <v>77.922077922077932</v>
      </c>
      <c r="Q301" s="210">
        <v>75.324675324675326</v>
      </c>
      <c r="R301" s="210"/>
      <c r="S301" s="271"/>
      <c r="T301" s="275">
        <f t="shared" si="15"/>
        <v>82.900432900432904</v>
      </c>
      <c r="U301" s="153">
        <f t="shared" si="16"/>
        <v>82.900432900432904</v>
      </c>
      <c r="V301" s="126"/>
      <c r="W301" s="127"/>
      <c r="X301" s="135"/>
    </row>
    <row r="302" spans="1:25" ht="16.5" thickBot="1">
      <c r="A302" s="246" t="s">
        <v>273</v>
      </c>
      <c r="B302" s="103" t="s">
        <v>274</v>
      </c>
      <c r="C302" s="103" t="str" cm="1">
        <f t="array" ref="C302:D302">_xlfn.XLOOKUP(E302,Sheet1!A:A,Sheet1!E:F)</f>
        <v>R05</v>
      </c>
      <c r="D302" s="103" t="str">
        <v>D23</v>
      </c>
      <c r="E302" s="99">
        <v>215590</v>
      </c>
      <c r="F302" s="99" t="s">
        <v>343</v>
      </c>
      <c r="G302" s="201" t="s">
        <v>324</v>
      </c>
      <c r="H302" s="278"/>
      <c r="I302" s="250"/>
      <c r="J302" s="250">
        <v>85.714285714285708</v>
      </c>
      <c r="K302" s="218">
        <v>92.20779220779221</v>
      </c>
      <c r="L302" s="251"/>
      <c r="M302" s="233">
        <v>87.012987012987011</v>
      </c>
      <c r="N302" s="231">
        <v>85.714285714285708</v>
      </c>
      <c r="O302" s="105"/>
      <c r="P302" s="233">
        <v>81.818181818181827</v>
      </c>
      <c r="Q302" s="253">
        <v>80.519480519480524</v>
      </c>
      <c r="R302" s="253"/>
      <c r="S302" s="272"/>
      <c r="T302" s="193">
        <f t="shared" si="15"/>
        <v>85.49783549783551</v>
      </c>
      <c r="U302" s="154">
        <f t="shared" si="16"/>
        <v>85.49783549783551</v>
      </c>
      <c r="V302" s="124">
        <f>AVERAGE(H292:S302)</f>
        <v>82.997265892002702</v>
      </c>
      <c r="W302" s="125">
        <f>ROUND(V302,0)</f>
        <v>83</v>
      </c>
      <c r="X302" s="44">
        <f>IF(W302&gt;=82.5,$L$4,IF(AND(W302&gt;=0,W302&lt;=82.49),0,$L$3))</f>
        <v>2</v>
      </c>
    </row>
    <row r="303" spans="1:25">
      <c r="A303" s="240" t="s">
        <v>273</v>
      </c>
      <c r="B303" s="94" t="s">
        <v>280</v>
      </c>
      <c r="C303" s="94" t="str" cm="1">
        <f t="array" ref="C303:D303">_xlfn.XLOOKUP(E303,Sheet1!A:A,Sheet1!E:F)</f>
        <v>R05</v>
      </c>
      <c r="D303" s="94" t="str">
        <v>D20</v>
      </c>
      <c r="E303" s="93">
        <v>215855</v>
      </c>
      <c r="F303" s="93" t="s">
        <v>308</v>
      </c>
      <c r="G303" s="199" t="s">
        <v>324</v>
      </c>
      <c r="H303" s="279"/>
      <c r="I303" s="255"/>
      <c r="J303" s="255">
        <v>81.818181818181827</v>
      </c>
      <c r="K303" s="213">
        <v>87.012987012987011</v>
      </c>
      <c r="L303" s="223"/>
      <c r="M303" s="234">
        <v>88.311688311688314</v>
      </c>
      <c r="N303" s="228">
        <v>83.116883116883116</v>
      </c>
      <c r="O303" s="164"/>
      <c r="P303" s="234">
        <v>75.324675324675326</v>
      </c>
      <c r="Q303" s="239">
        <v>77.922077922077932</v>
      </c>
      <c r="R303" s="239"/>
      <c r="S303" s="270"/>
      <c r="T303" s="9">
        <f t="shared" si="15"/>
        <v>82.251082251082266</v>
      </c>
      <c r="U303" s="152">
        <f t="shared" si="16"/>
        <v>82.251082251082266</v>
      </c>
      <c r="V303" s="120"/>
      <c r="W303" s="121"/>
      <c r="X303" s="135"/>
    </row>
    <row r="304" spans="1:25">
      <c r="A304" s="242" t="s">
        <v>273</v>
      </c>
      <c r="B304" s="162" t="s">
        <v>280</v>
      </c>
      <c r="C304" s="162" t="str" cm="1">
        <f t="array" ref="C304:D304">_xlfn.XLOOKUP(E304,Sheet1!A:A,Sheet1!E:F)</f>
        <v>R05</v>
      </c>
      <c r="D304" s="162" t="str">
        <v>D20</v>
      </c>
      <c r="E304" s="95">
        <v>210195</v>
      </c>
      <c r="F304" s="95" t="s">
        <v>344</v>
      </c>
      <c r="G304" s="199" t="s">
        <v>18</v>
      </c>
      <c r="H304" s="277"/>
      <c r="I304" s="209"/>
      <c r="J304" s="209">
        <v>83.116883116883116</v>
      </c>
      <c r="K304" s="212">
        <v>84.415584415584405</v>
      </c>
      <c r="L304" s="223"/>
      <c r="M304" s="211">
        <v>83.116883116883116</v>
      </c>
      <c r="N304" s="229">
        <v>92.20779220779221</v>
      </c>
      <c r="O304" s="164"/>
      <c r="P304" s="211">
        <v>83.116883116883116</v>
      </c>
      <c r="Q304" s="210">
        <v>88.311688311688314</v>
      </c>
      <c r="R304" s="210"/>
      <c r="S304" s="271"/>
      <c r="T304" s="275">
        <f t="shared" si="15"/>
        <v>85.714285714285722</v>
      </c>
      <c r="U304" s="153">
        <f t="shared" si="16"/>
        <v>85.714285714285722</v>
      </c>
      <c r="V304" s="120"/>
      <c r="W304" s="121"/>
      <c r="X304" s="135"/>
    </row>
    <row r="305" spans="1:25">
      <c r="A305" s="240" t="s">
        <v>273</v>
      </c>
      <c r="B305" s="94" t="s">
        <v>280</v>
      </c>
      <c r="C305" s="94" t="str" cm="1">
        <f t="array" ref="C305:D305">_xlfn.XLOOKUP(E305,Sheet1!A:A,Sheet1!E:F)</f>
        <v>R05</v>
      </c>
      <c r="D305" s="94" t="str">
        <v>D20</v>
      </c>
      <c r="E305" s="93">
        <v>210179</v>
      </c>
      <c r="F305" s="93" t="s">
        <v>345</v>
      </c>
      <c r="G305" s="199" t="s">
        <v>324</v>
      </c>
      <c r="H305" s="277"/>
      <c r="I305" s="209"/>
      <c r="J305" s="209">
        <v>81.818181818181827</v>
      </c>
      <c r="K305" s="213">
        <v>76.623376623376629</v>
      </c>
      <c r="L305" s="223"/>
      <c r="M305" s="211">
        <v>89.610389610389603</v>
      </c>
      <c r="N305" s="228">
        <v>88.311688311688314</v>
      </c>
      <c r="O305" s="164"/>
      <c r="P305" s="211">
        <v>85.714285714285708</v>
      </c>
      <c r="Q305" s="210">
        <v>94.805194805194802</v>
      </c>
      <c r="R305" s="210"/>
      <c r="S305" s="271"/>
      <c r="T305" s="275">
        <f t="shared" si="15"/>
        <v>86.147186147186162</v>
      </c>
      <c r="U305" s="153">
        <f t="shared" si="16"/>
        <v>86.147186147186162</v>
      </c>
      <c r="V305" s="120"/>
      <c r="W305" s="121"/>
      <c r="X305" s="135"/>
      <c r="Y305" s="46"/>
    </row>
    <row r="306" spans="1:25">
      <c r="A306" s="297" t="s">
        <v>273</v>
      </c>
      <c r="B306" s="298" t="s">
        <v>280</v>
      </c>
      <c r="C306" s="298" t="e" cm="1">
        <f t="array" ref="C306">_xlfn.XLOOKUP(E306,Sheet1!A:A,Sheet1!E:F)</f>
        <v>#N/A</v>
      </c>
      <c r="D306" s="298"/>
      <c r="E306" s="299">
        <v>214866</v>
      </c>
      <c r="F306" s="299" t="s">
        <v>346</v>
      </c>
      <c r="G306" s="300" t="s">
        <v>275</v>
      </c>
      <c r="H306" s="277"/>
      <c r="I306" s="209"/>
      <c r="J306" s="209">
        <v>74.025974025974037</v>
      </c>
      <c r="K306" s="214">
        <v>77.922077922077932</v>
      </c>
      <c r="L306" s="223"/>
      <c r="M306" s="292"/>
      <c r="N306" s="312"/>
      <c r="O306" s="294"/>
      <c r="P306" s="292"/>
      <c r="Q306" s="295"/>
      <c r="R306" s="295"/>
      <c r="S306" s="296"/>
      <c r="T306" s="275">
        <f t="shared" si="15"/>
        <v>75.974025974025977</v>
      </c>
      <c r="U306" s="153">
        <f t="shared" si="16"/>
        <v>75.974025974025977</v>
      </c>
      <c r="V306" s="120"/>
      <c r="W306" s="121"/>
      <c r="X306" s="135"/>
    </row>
    <row r="307" spans="1:25">
      <c r="A307" s="242" t="s">
        <v>273</v>
      </c>
      <c r="B307" s="94" t="s">
        <v>280</v>
      </c>
      <c r="C307" s="94" t="str" cm="1">
        <f t="array" ref="C307:D307">_xlfn.XLOOKUP(E307,Sheet1!A:A,Sheet1!E:F)</f>
        <v>R05</v>
      </c>
      <c r="D307" s="94" t="str">
        <v>D20</v>
      </c>
      <c r="E307" s="95">
        <v>213728</v>
      </c>
      <c r="F307" s="95" t="s">
        <v>347</v>
      </c>
      <c r="G307" s="199" t="s">
        <v>18</v>
      </c>
      <c r="H307" s="277"/>
      <c r="I307" s="209"/>
      <c r="J307" s="209">
        <v>79.220779220779221</v>
      </c>
      <c r="K307" s="214">
        <v>89.610389610389603</v>
      </c>
      <c r="L307" s="223"/>
      <c r="M307" s="211">
        <v>88.311688311688314</v>
      </c>
      <c r="N307" s="230">
        <v>72.727272727272734</v>
      </c>
      <c r="O307" s="164"/>
      <c r="P307" s="211">
        <v>87.012987012987011</v>
      </c>
      <c r="Q307" s="210">
        <v>76.623376623376629</v>
      </c>
      <c r="R307" s="210"/>
      <c r="S307" s="271"/>
      <c r="T307" s="275">
        <f t="shared" si="15"/>
        <v>82.251082251082266</v>
      </c>
      <c r="U307" s="153">
        <f t="shared" si="16"/>
        <v>82.251082251082266</v>
      </c>
      <c r="V307" s="120"/>
      <c r="W307" s="121"/>
      <c r="X307" s="135"/>
      <c r="Y307" s="46"/>
    </row>
    <row r="308" spans="1:25">
      <c r="A308" s="243" t="s">
        <v>273</v>
      </c>
      <c r="B308" s="117" t="s">
        <v>280</v>
      </c>
      <c r="C308" s="117" t="str" cm="1">
        <f t="array" ref="C308:D308">_xlfn.XLOOKUP(E308,Sheet1!A:A,Sheet1!E:F)</f>
        <v>R05</v>
      </c>
      <c r="D308" s="117" t="str">
        <v>D20</v>
      </c>
      <c r="E308" s="116">
        <v>211201</v>
      </c>
      <c r="F308" s="116" t="s">
        <v>348</v>
      </c>
      <c r="G308" s="199" t="s">
        <v>18</v>
      </c>
      <c r="H308" s="277"/>
      <c r="I308" s="209"/>
      <c r="J308" s="209">
        <v>88.3116883116883</v>
      </c>
      <c r="K308" s="212">
        <v>90.909090909090907</v>
      </c>
      <c r="L308" s="223"/>
      <c r="M308" s="211">
        <v>81.818181818181827</v>
      </c>
      <c r="N308" s="229">
        <v>88.311688311688314</v>
      </c>
      <c r="O308" s="164"/>
      <c r="P308" s="211">
        <v>84.415584415584405</v>
      </c>
      <c r="Q308" s="210">
        <v>83.116883116883116</v>
      </c>
      <c r="R308" s="210"/>
      <c r="S308" s="271"/>
      <c r="T308" s="275">
        <f t="shared" si="15"/>
        <v>86.147186147186133</v>
      </c>
      <c r="U308" s="153">
        <f t="shared" si="16"/>
        <v>86.147186147186133</v>
      </c>
      <c r="V308" s="120"/>
      <c r="W308" s="121"/>
      <c r="X308" s="135"/>
      <c r="Y308" s="46"/>
    </row>
    <row r="309" spans="1:25">
      <c r="A309" s="242" t="s">
        <v>273</v>
      </c>
      <c r="B309" s="94" t="s">
        <v>280</v>
      </c>
      <c r="C309" s="94" t="str" cm="1">
        <f t="array" ref="C309:D309">_xlfn.XLOOKUP(E309,Sheet1!A:A,Sheet1!E:F)</f>
        <v>R05</v>
      </c>
      <c r="D309" s="94" t="str">
        <v>D19</v>
      </c>
      <c r="E309" s="95">
        <v>211623</v>
      </c>
      <c r="F309" s="95" t="s">
        <v>349</v>
      </c>
      <c r="G309" s="199" t="s">
        <v>324</v>
      </c>
      <c r="H309" s="277"/>
      <c r="I309" s="209"/>
      <c r="J309" s="209">
        <v>98.701298701298711</v>
      </c>
      <c r="K309" s="212">
        <v>92.20779220779221</v>
      </c>
      <c r="L309" s="223"/>
      <c r="M309" s="211">
        <v>87.012987012987011</v>
      </c>
      <c r="N309" s="229">
        <v>88.311688311688314</v>
      </c>
      <c r="O309" s="164"/>
      <c r="P309" s="211">
        <v>81.818181818181827</v>
      </c>
      <c r="Q309" s="210">
        <v>100</v>
      </c>
      <c r="R309" s="210"/>
      <c r="S309" s="271"/>
      <c r="T309" s="275">
        <f t="shared" si="15"/>
        <v>91.341991341991346</v>
      </c>
      <c r="U309" s="153">
        <f t="shared" si="16"/>
        <v>91.341991341991346</v>
      </c>
      <c r="V309" s="120"/>
      <c r="W309" s="121"/>
      <c r="X309" s="138"/>
    </row>
    <row r="310" spans="1:25">
      <c r="A310" s="242" t="s">
        <v>273</v>
      </c>
      <c r="B310" s="94" t="s">
        <v>280</v>
      </c>
      <c r="C310" s="94" t="str" cm="1">
        <f t="array" ref="C310:D310">_xlfn.XLOOKUP(E310,Sheet1!A:A,Sheet1!E:F)</f>
        <v>R05</v>
      </c>
      <c r="D310" s="94" t="str">
        <v>D20</v>
      </c>
      <c r="E310" s="95">
        <v>212530</v>
      </c>
      <c r="F310" s="95" t="s">
        <v>350</v>
      </c>
      <c r="G310" s="199" t="s">
        <v>18</v>
      </c>
      <c r="H310" s="277"/>
      <c r="I310" s="209"/>
      <c r="J310" s="209">
        <v>84.415584415584419</v>
      </c>
      <c r="K310" s="213">
        <v>90.909090909090907</v>
      </c>
      <c r="L310" s="223"/>
      <c r="M310" s="211">
        <v>83.116883116883116</v>
      </c>
      <c r="N310" s="228">
        <v>92.20779220779221</v>
      </c>
      <c r="O310" s="164"/>
      <c r="P310" s="211">
        <v>79.220779220779221</v>
      </c>
      <c r="Q310" s="210">
        <v>84.415584415584405</v>
      </c>
      <c r="R310" s="210"/>
      <c r="S310" s="271"/>
      <c r="T310" s="275">
        <f t="shared" si="15"/>
        <v>85.714285714285708</v>
      </c>
      <c r="U310" s="153">
        <f t="shared" si="16"/>
        <v>85.714285714285708</v>
      </c>
      <c r="V310" s="120"/>
      <c r="W310" s="121"/>
      <c r="X310" s="135"/>
    </row>
    <row r="311" spans="1:25">
      <c r="A311" s="242" t="s">
        <v>273</v>
      </c>
      <c r="B311" s="94" t="s">
        <v>280</v>
      </c>
      <c r="C311" s="94" t="str" cm="1">
        <f t="array" ref="C311:D311">_xlfn.XLOOKUP(E311,Sheet1!A:A,Sheet1!E:F)</f>
        <v>R05</v>
      </c>
      <c r="D311" s="94" t="str">
        <v>D20</v>
      </c>
      <c r="E311" s="95">
        <v>211466</v>
      </c>
      <c r="F311" s="95" t="s">
        <v>351</v>
      </c>
      <c r="G311" s="199" t="s">
        <v>324</v>
      </c>
      <c r="H311" s="277">
        <v>80.51948051948051</v>
      </c>
      <c r="I311" s="209"/>
      <c r="J311" s="209">
        <v>92.20779220779221</v>
      </c>
      <c r="K311" s="214"/>
      <c r="L311" s="223">
        <v>100</v>
      </c>
      <c r="M311" s="211">
        <v>74.025974025974023</v>
      </c>
      <c r="N311" s="230"/>
      <c r="O311" s="164">
        <v>101.29870129870129</v>
      </c>
      <c r="P311" s="211">
        <v>85.714285714285708</v>
      </c>
      <c r="Q311" s="210"/>
      <c r="R311" s="210">
        <v>89.610389610389603</v>
      </c>
      <c r="S311" s="271">
        <v>85.714285714285708</v>
      </c>
      <c r="T311" s="275">
        <f t="shared" si="15"/>
        <v>88.636363636363626</v>
      </c>
      <c r="U311" s="153">
        <f t="shared" si="16"/>
        <v>88.636363636363626</v>
      </c>
      <c r="V311" s="126"/>
      <c r="W311" s="127"/>
      <c r="X311" s="142"/>
    </row>
    <row r="312" spans="1:25">
      <c r="A312" s="242" t="s">
        <v>273</v>
      </c>
      <c r="B312" s="162" t="s">
        <v>280</v>
      </c>
      <c r="C312" s="162" t="str" cm="1">
        <f t="array" ref="C312:D312">_xlfn.XLOOKUP(E312,Sheet1!A:A,Sheet1!E:F)</f>
        <v>R05</v>
      </c>
      <c r="D312" s="162" t="str">
        <v>D20</v>
      </c>
      <c r="E312" s="95">
        <v>212837</v>
      </c>
      <c r="F312" s="95" t="s">
        <v>352</v>
      </c>
      <c r="G312" s="200" t="s">
        <v>18</v>
      </c>
      <c r="H312" s="277"/>
      <c r="I312" s="209"/>
      <c r="J312" s="209">
        <v>98.701298701298711</v>
      </c>
      <c r="K312" s="214">
        <v>96.103896103896105</v>
      </c>
      <c r="L312" s="259"/>
      <c r="M312" s="211">
        <v>93.506493506493499</v>
      </c>
      <c r="N312" s="230">
        <v>96.103896103896105</v>
      </c>
      <c r="O312" s="163"/>
      <c r="P312" s="211">
        <v>90.909090909090907</v>
      </c>
      <c r="Q312" s="210">
        <v>90.909090909090907</v>
      </c>
      <c r="R312" s="210"/>
      <c r="S312" s="271"/>
      <c r="T312" s="275">
        <f t="shared" si="15"/>
        <v>94.372294372294377</v>
      </c>
      <c r="U312" s="153">
        <f t="shared" si="16"/>
        <v>94.372294372294377</v>
      </c>
      <c r="V312" s="149"/>
      <c r="W312" s="127"/>
      <c r="X312" s="142"/>
    </row>
    <row r="313" spans="1:25">
      <c r="A313" s="242" t="s">
        <v>273</v>
      </c>
      <c r="B313" s="94" t="s">
        <v>280</v>
      </c>
      <c r="C313" s="94" t="str" cm="1">
        <f t="array" ref="C313:D313">_xlfn.XLOOKUP(E313,Sheet1!A:A,Sheet1!E:F)</f>
        <v>R05</v>
      </c>
      <c r="D313" s="94" t="str">
        <v>D20</v>
      </c>
      <c r="E313" s="95">
        <v>215327</v>
      </c>
      <c r="F313" s="95" t="s">
        <v>353</v>
      </c>
      <c r="G313" s="199" t="s">
        <v>279</v>
      </c>
      <c r="H313" s="277">
        <v>77.922077922077918</v>
      </c>
      <c r="I313" s="209"/>
      <c r="J313" s="209">
        <v>81.818181818181827</v>
      </c>
      <c r="K313" s="214"/>
      <c r="L313" s="223">
        <v>80.519480519480524</v>
      </c>
      <c r="M313" s="211">
        <v>80.519480519480524</v>
      </c>
      <c r="N313" s="230"/>
      <c r="O313" s="164">
        <v>89.610389610389603</v>
      </c>
      <c r="P313" s="211">
        <v>79.220779220779221</v>
      </c>
      <c r="Q313" s="210"/>
      <c r="R313" s="210">
        <v>97.402597402597408</v>
      </c>
      <c r="S313" s="271">
        <v>75.324675324675326</v>
      </c>
      <c r="T313" s="275">
        <f t="shared" si="15"/>
        <v>82.792207792207805</v>
      </c>
      <c r="U313" s="153">
        <f t="shared" si="16"/>
        <v>82.792207792207805</v>
      </c>
      <c r="V313" s="120"/>
      <c r="W313" s="121"/>
      <c r="X313" s="135"/>
    </row>
    <row r="314" spans="1:25" ht="16.5" thickBot="1">
      <c r="A314" s="246" t="s">
        <v>273</v>
      </c>
      <c r="B314" s="103" t="s">
        <v>280</v>
      </c>
      <c r="C314" s="103" t="str" cm="1">
        <f t="array" ref="C314:D314">_xlfn.XLOOKUP(E314,Sheet1!A:A,Sheet1!E:F)</f>
        <v>R05</v>
      </c>
      <c r="D314" s="103" t="str">
        <v>D20</v>
      </c>
      <c r="E314" s="99">
        <v>211300</v>
      </c>
      <c r="F314" s="99" t="s">
        <v>354</v>
      </c>
      <c r="G314" s="201" t="s">
        <v>324</v>
      </c>
      <c r="H314" s="278"/>
      <c r="I314" s="250"/>
      <c r="J314" s="250">
        <v>75.324675324675326</v>
      </c>
      <c r="K314" s="218">
        <v>81.818181818181827</v>
      </c>
      <c r="L314" s="227"/>
      <c r="M314" s="215">
        <v>98.701298701298697</v>
      </c>
      <c r="N314" s="231">
        <v>88.311688311688314</v>
      </c>
      <c r="O314" s="105"/>
      <c r="P314" s="215">
        <v>77.922077922077932</v>
      </c>
      <c r="Q314" s="253">
        <v>83.116883116883116</v>
      </c>
      <c r="R314" s="253"/>
      <c r="S314" s="272"/>
      <c r="T314" s="193">
        <f t="shared" si="15"/>
        <v>84.199134199134207</v>
      </c>
      <c r="U314" s="154">
        <f t="shared" si="16"/>
        <v>84.199134199134207</v>
      </c>
      <c r="V314" s="124">
        <f>AVERAGE(H303:S314)</f>
        <v>86.002886002885987</v>
      </c>
      <c r="W314" s="125">
        <f>ROUND(V314,0)</f>
        <v>86</v>
      </c>
      <c r="X314" s="44">
        <f>IF(W314&gt;=82.5,$L$4,IF(AND(W314&gt;=0,W314&lt;=82.49),0,$L$3))</f>
        <v>2</v>
      </c>
    </row>
    <row r="315" spans="1:25">
      <c r="A315" s="240" t="s">
        <v>273</v>
      </c>
      <c r="B315" s="94" t="s">
        <v>283</v>
      </c>
      <c r="C315" s="94" t="str" cm="1">
        <f t="array" ref="C315:D315">_xlfn.XLOOKUP(E315,Sheet1!A:A,Sheet1!E:F)</f>
        <v>R05</v>
      </c>
      <c r="D315" s="94" t="str">
        <v>D22</v>
      </c>
      <c r="E315" s="93">
        <v>214205</v>
      </c>
      <c r="F315" s="93" t="s">
        <v>285</v>
      </c>
      <c r="G315" s="199" t="s">
        <v>18</v>
      </c>
      <c r="H315" s="279"/>
      <c r="I315" s="255"/>
      <c r="J315" s="255">
        <v>87.012987012987011</v>
      </c>
      <c r="K315" s="217">
        <v>98.701298701298697</v>
      </c>
      <c r="L315" s="223"/>
      <c r="M315" s="216">
        <v>80.519480519480524</v>
      </c>
      <c r="N315" s="232">
        <v>90.909090909090907</v>
      </c>
      <c r="O315" s="164"/>
      <c r="P315" s="216">
        <v>85.714285714285708</v>
      </c>
      <c r="Q315" s="239">
        <v>87.012987012987011</v>
      </c>
      <c r="R315" s="239"/>
      <c r="S315" s="270"/>
      <c r="T315" s="9">
        <f t="shared" si="15"/>
        <v>88.311688311688314</v>
      </c>
      <c r="U315" s="152">
        <f t="shared" si="16"/>
        <v>88.311688311688314</v>
      </c>
      <c r="V315" s="120"/>
      <c r="W315" s="121"/>
      <c r="X315" s="135"/>
    </row>
    <row r="316" spans="1:25">
      <c r="A316" s="242" t="s">
        <v>273</v>
      </c>
      <c r="B316" s="162" t="s">
        <v>283</v>
      </c>
      <c r="C316" s="162" t="str" cm="1">
        <f t="array" ref="C316:D316">_xlfn.XLOOKUP(E316,Sheet1!A:A,Sheet1!E:F)</f>
        <v>R05</v>
      </c>
      <c r="D316" s="162" t="str">
        <v>D22</v>
      </c>
      <c r="E316" s="95">
        <v>214544</v>
      </c>
      <c r="F316" s="95" t="s">
        <v>355</v>
      </c>
      <c r="G316" s="199" t="s">
        <v>324</v>
      </c>
      <c r="H316" s="277"/>
      <c r="I316" s="209"/>
      <c r="J316" s="209">
        <v>88.3116883116883</v>
      </c>
      <c r="K316" s="213">
        <v>84.415584415584405</v>
      </c>
      <c r="L316" s="223"/>
      <c r="M316" s="211">
        <v>75.324675324675326</v>
      </c>
      <c r="N316" s="228">
        <v>89.610389610389603</v>
      </c>
      <c r="O316" s="164"/>
      <c r="P316" s="211">
        <v>81.818181818181827</v>
      </c>
      <c r="Q316" s="210">
        <v>76.623376623376629</v>
      </c>
      <c r="R316" s="210"/>
      <c r="S316" s="271"/>
      <c r="T316" s="275">
        <f t="shared" si="15"/>
        <v>82.683982683982677</v>
      </c>
      <c r="U316" s="153">
        <f t="shared" si="16"/>
        <v>82.683982683982677</v>
      </c>
      <c r="V316" s="196"/>
      <c r="W316" s="186"/>
      <c r="X316" s="139"/>
    </row>
    <row r="317" spans="1:25">
      <c r="A317" s="240" t="s">
        <v>273</v>
      </c>
      <c r="B317" s="94" t="s">
        <v>283</v>
      </c>
      <c r="C317" s="94" t="str" cm="1">
        <f t="array" ref="C317:D317">_xlfn.XLOOKUP(E317,Sheet1!A:A,Sheet1!E:F)</f>
        <v>R05</v>
      </c>
      <c r="D317" s="94" t="str">
        <v>D22</v>
      </c>
      <c r="E317" s="93">
        <v>213082</v>
      </c>
      <c r="F317" s="93" t="s">
        <v>356</v>
      </c>
      <c r="G317" s="199" t="s">
        <v>324</v>
      </c>
      <c r="H317" s="277"/>
      <c r="I317" s="209"/>
      <c r="J317" s="209">
        <v>85.714285714285708</v>
      </c>
      <c r="K317" s="214">
        <v>80.519480519480524</v>
      </c>
      <c r="L317" s="223"/>
      <c r="M317" s="211">
        <v>85.714285714285708</v>
      </c>
      <c r="N317" s="230">
        <v>80.519480519480524</v>
      </c>
      <c r="O317" s="164"/>
      <c r="P317" s="211">
        <v>93.506493506493499</v>
      </c>
      <c r="Q317" s="210">
        <v>100</v>
      </c>
      <c r="R317" s="210"/>
      <c r="S317" s="271"/>
      <c r="T317" s="275">
        <f t="shared" si="15"/>
        <v>87.662337662337663</v>
      </c>
      <c r="U317" s="153">
        <f t="shared" si="16"/>
        <v>87.662337662337663</v>
      </c>
      <c r="V317" s="196"/>
      <c r="W317" s="186"/>
      <c r="X317" s="139"/>
    </row>
    <row r="318" spans="1:25">
      <c r="A318" s="242" t="s">
        <v>273</v>
      </c>
      <c r="B318" s="94" t="s">
        <v>283</v>
      </c>
      <c r="C318" s="94" t="str" cm="1">
        <f t="array" ref="C318:D318">_xlfn.XLOOKUP(E318,Sheet1!A:A,Sheet1!E:F)</f>
        <v>R05</v>
      </c>
      <c r="D318" s="94" t="str">
        <v>D22</v>
      </c>
      <c r="E318" s="95">
        <v>210815</v>
      </c>
      <c r="F318" s="95" t="s">
        <v>357</v>
      </c>
      <c r="G318" s="199" t="s">
        <v>275</v>
      </c>
      <c r="H318" s="277"/>
      <c r="I318" s="209"/>
      <c r="J318" s="209">
        <v>88.3116883116883</v>
      </c>
      <c r="K318" s="214">
        <v>88.311688311688314</v>
      </c>
      <c r="L318" s="223"/>
      <c r="M318" s="211">
        <v>75.324675324675326</v>
      </c>
      <c r="N318" s="230">
        <v>72.727272727272734</v>
      </c>
      <c r="O318" s="164"/>
      <c r="P318" s="211">
        <v>72.727272727272734</v>
      </c>
      <c r="Q318" s="210">
        <v>90.909090909090907</v>
      </c>
      <c r="R318" s="210"/>
      <c r="S318" s="271"/>
      <c r="T318" s="275">
        <f t="shared" si="15"/>
        <v>81.385281385281374</v>
      </c>
      <c r="U318" s="153">
        <f t="shared" si="16"/>
        <v>81.385281385281374</v>
      </c>
      <c r="V318" s="196"/>
      <c r="W318" s="186"/>
      <c r="X318" s="139"/>
    </row>
    <row r="319" spans="1:25">
      <c r="A319" s="242" t="s">
        <v>273</v>
      </c>
      <c r="B319" s="94" t="s">
        <v>283</v>
      </c>
      <c r="C319" s="94" t="str" cm="1">
        <f t="array" ref="C319:D319">_xlfn.XLOOKUP(E319,Sheet1!A:A,Sheet1!E:F)</f>
        <v>R05</v>
      </c>
      <c r="D319" s="94" t="str">
        <v>D21</v>
      </c>
      <c r="E319" s="95">
        <v>210047</v>
      </c>
      <c r="F319" s="95" t="s">
        <v>358</v>
      </c>
      <c r="G319" s="199" t="s">
        <v>324</v>
      </c>
      <c r="H319" s="277"/>
      <c r="I319" s="209"/>
      <c r="J319" s="209">
        <v>88.3116883116883</v>
      </c>
      <c r="K319" s="214">
        <v>97.402597402597408</v>
      </c>
      <c r="L319" s="223"/>
      <c r="M319" s="211">
        <v>79.220779220779221</v>
      </c>
      <c r="N319" s="230">
        <v>89.610389610389603</v>
      </c>
      <c r="O319" s="164"/>
      <c r="P319" s="211">
        <v>80.519480519480524</v>
      </c>
      <c r="Q319" s="210">
        <v>90.909090909090907</v>
      </c>
      <c r="R319" s="210"/>
      <c r="S319" s="271"/>
      <c r="T319" s="275">
        <f t="shared" si="15"/>
        <v>87.662337662337663</v>
      </c>
      <c r="U319" s="153">
        <f t="shared" si="16"/>
        <v>87.662337662337663</v>
      </c>
      <c r="V319" s="196"/>
      <c r="W319" s="186"/>
      <c r="X319" s="139"/>
    </row>
    <row r="320" spans="1:25">
      <c r="A320" s="242" t="s">
        <v>273</v>
      </c>
      <c r="B320" s="94" t="s">
        <v>283</v>
      </c>
      <c r="C320" s="94" t="str" cm="1">
        <f t="array" ref="C320:D320">_xlfn.XLOOKUP(E320,Sheet1!A:A,Sheet1!E:F)</f>
        <v>R05</v>
      </c>
      <c r="D320" s="94" t="str">
        <v>D22</v>
      </c>
      <c r="E320" s="95">
        <v>215079</v>
      </c>
      <c r="F320" s="95" t="s">
        <v>359</v>
      </c>
      <c r="G320" s="199" t="s">
        <v>324</v>
      </c>
      <c r="H320" s="277"/>
      <c r="I320" s="209"/>
      <c r="J320" s="209">
        <v>89.610389610389618</v>
      </c>
      <c r="K320" s="214">
        <v>85.714285714285708</v>
      </c>
      <c r="L320" s="223"/>
      <c r="M320" s="211">
        <v>90.909090909090907</v>
      </c>
      <c r="N320" s="230">
        <v>76.623376623376629</v>
      </c>
      <c r="O320" s="164"/>
      <c r="P320" s="211">
        <v>90.909090909090907</v>
      </c>
      <c r="Q320" s="210">
        <v>88.311688311688314</v>
      </c>
      <c r="R320" s="210"/>
      <c r="S320" s="271"/>
      <c r="T320" s="275">
        <f t="shared" si="15"/>
        <v>87.012987012987011</v>
      </c>
      <c r="U320" s="153">
        <f t="shared" si="16"/>
        <v>87.012987012987011</v>
      </c>
      <c r="V320" s="196"/>
      <c r="W320" s="185"/>
      <c r="X320" s="144"/>
      <c r="Y320" s="46"/>
    </row>
    <row r="321" spans="1:25">
      <c r="A321" s="242" t="s">
        <v>273</v>
      </c>
      <c r="B321" s="94" t="s">
        <v>283</v>
      </c>
      <c r="C321" s="94" t="str" cm="1">
        <f t="array" ref="C321:D321">_xlfn.XLOOKUP(E321,Sheet1!A:A,Sheet1!E:F)</f>
        <v>R05</v>
      </c>
      <c r="D321" s="94" t="str">
        <v>D22</v>
      </c>
      <c r="E321" s="95">
        <v>213504</v>
      </c>
      <c r="F321" s="95" t="s">
        <v>360</v>
      </c>
      <c r="G321" s="199" t="s">
        <v>324</v>
      </c>
      <c r="H321" s="277">
        <v>79.220779220779221</v>
      </c>
      <c r="I321" s="209"/>
      <c r="J321" s="209">
        <v>79.220779220779221</v>
      </c>
      <c r="K321" s="214"/>
      <c r="L321" s="223">
        <v>75.324675324675326</v>
      </c>
      <c r="M321" s="211">
        <v>79.220779220779221</v>
      </c>
      <c r="N321" s="230"/>
      <c r="O321" s="164">
        <v>75.324675324675326</v>
      </c>
      <c r="P321" s="211">
        <v>80.519480519480524</v>
      </c>
      <c r="Q321" s="210"/>
      <c r="R321" s="210">
        <v>72.727272727272734</v>
      </c>
      <c r="S321" s="271">
        <v>84.415584415584405</v>
      </c>
      <c r="T321" s="275">
        <f t="shared" si="15"/>
        <v>78.246753246753229</v>
      </c>
      <c r="U321" s="153">
        <f t="shared" si="16"/>
        <v>78.246753246753229</v>
      </c>
      <c r="V321" s="126"/>
      <c r="W321" s="127"/>
      <c r="X321" s="142"/>
    </row>
    <row r="322" spans="1:25">
      <c r="A322" s="242" t="s">
        <v>273</v>
      </c>
      <c r="B322" s="162" t="s">
        <v>283</v>
      </c>
      <c r="C322" s="162" t="str" cm="1">
        <f t="array" ref="C322:D322">_xlfn.XLOOKUP(E322,Sheet1!A:A,Sheet1!E:F)</f>
        <v>R05</v>
      </c>
      <c r="D322" s="162" t="str">
        <v>D22</v>
      </c>
      <c r="E322" s="95">
        <v>214536</v>
      </c>
      <c r="F322" s="95" t="s">
        <v>361</v>
      </c>
      <c r="G322" s="200" t="s">
        <v>324</v>
      </c>
      <c r="H322" s="277">
        <v>83.116883116883116</v>
      </c>
      <c r="I322" s="209"/>
      <c r="J322" s="209">
        <v>87.012987012987011</v>
      </c>
      <c r="K322" s="212"/>
      <c r="L322" s="259">
        <v>84.415584415584405</v>
      </c>
      <c r="M322" s="211">
        <v>80.519480519480524</v>
      </c>
      <c r="N322" s="229"/>
      <c r="O322" s="163">
        <v>76.623376623376629</v>
      </c>
      <c r="P322" s="211">
        <v>77.922077922077932</v>
      </c>
      <c r="Q322" s="210"/>
      <c r="R322" s="210">
        <v>70.129870129870127</v>
      </c>
      <c r="S322" s="271">
        <v>83.116883116883116</v>
      </c>
      <c r="T322" s="275">
        <f t="shared" si="15"/>
        <v>80.357142857142861</v>
      </c>
      <c r="U322" s="153">
        <f t="shared" si="16"/>
        <v>80.357142857142861</v>
      </c>
      <c r="V322" s="196"/>
      <c r="W322" s="186"/>
      <c r="X322" s="139"/>
      <c r="Y322" s="46"/>
    </row>
    <row r="323" spans="1:25">
      <c r="A323" s="242" t="s">
        <v>273</v>
      </c>
      <c r="B323" s="94" t="s">
        <v>283</v>
      </c>
      <c r="C323" s="94" t="str" cm="1">
        <f t="array" ref="C323:D323">_xlfn.XLOOKUP(E323,Sheet1!A:A,Sheet1!E:F)</f>
        <v>R05</v>
      </c>
      <c r="D323" s="94" t="str">
        <v>D22</v>
      </c>
      <c r="E323" s="95">
        <v>210492</v>
      </c>
      <c r="F323" s="95" t="s">
        <v>362</v>
      </c>
      <c r="G323" s="199" t="s">
        <v>324</v>
      </c>
      <c r="H323" s="277"/>
      <c r="I323" s="209"/>
      <c r="J323" s="209">
        <v>87.012987012987011</v>
      </c>
      <c r="K323" s="212">
        <v>87.012987012987011</v>
      </c>
      <c r="L323" s="223"/>
      <c r="M323" s="211">
        <v>81.818181818181827</v>
      </c>
      <c r="N323" s="229">
        <v>81.818181818181827</v>
      </c>
      <c r="O323" s="164"/>
      <c r="P323" s="211">
        <v>87.012987012987011</v>
      </c>
      <c r="Q323" s="210">
        <v>93.506493506493499</v>
      </c>
      <c r="R323" s="210"/>
      <c r="S323" s="271"/>
      <c r="T323" s="275">
        <f t="shared" si="15"/>
        <v>86.363636363636374</v>
      </c>
      <c r="U323" s="153">
        <f t="shared" si="16"/>
        <v>86.363636363636374</v>
      </c>
      <c r="V323" s="126"/>
      <c r="W323" s="127"/>
      <c r="X323" s="142"/>
    </row>
    <row r="324" spans="1:25">
      <c r="A324" s="242" t="s">
        <v>273</v>
      </c>
      <c r="B324" s="94" t="s">
        <v>283</v>
      </c>
      <c r="C324" s="94" t="str" cm="1">
        <f t="array" ref="C324:D324">_xlfn.XLOOKUP(E324,Sheet1!A:A,Sheet1!E:F)</f>
        <v>R05</v>
      </c>
      <c r="D324" s="94" t="str">
        <v>D21</v>
      </c>
      <c r="E324" s="95">
        <v>213801</v>
      </c>
      <c r="F324" s="95" t="s">
        <v>363</v>
      </c>
      <c r="G324" s="199" t="s">
        <v>324</v>
      </c>
      <c r="H324" s="277">
        <v>66.233766233766232</v>
      </c>
      <c r="I324" s="209"/>
      <c r="J324" s="209">
        <v>96.103896103896091</v>
      </c>
      <c r="K324" s="213"/>
      <c r="L324" s="223">
        <v>80.519480519480524</v>
      </c>
      <c r="M324" s="211">
        <v>80.519480519480524</v>
      </c>
      <c r="N324" s="228"/>
      <c r="O324" s="164">
        <v>98.701298701298697</v>
      </c>
      <c r="P324" s="211">
        <v>94.805194805194802</v>
      </c>
      <c r="Q324" s="210"/>
      <c r="R324" s="210">
        <v>80.519480519480524</v>
      </c>
      <c r="S324" s="271">
        <v>83.116883116883116</v>
      </c>
      <c r="T324" s="275">
        <f t="shared" si="15"/>
        <v>85.064935064935071</v>
      </c>
      <c r="U324" s="153">
        <f t="shared" si="16"/>
        <v>85.064935064935071</v>
      </c>
      <c r="V324" s="120"/>
      <c r="W324" s="121"/>
      <c r="X324" s="135"/>
    </row>
    <row r="325" spans="1:25">
      <c r="A325" s="242" t="s">
        <v>273</v>
      </c>
      <c r="B325" s="94" t="s">
        <v>283</v>
      </c>
      <c r="C325" s="94" t="str" cm="1">
        <f t="array" ref="C325:D325">_xlfn.XLOOKUP(E325,Sheet1!A:A,Sheet1!E:F)</f>
        <v>R05</v>
      </c>
      <c r="D325" s="94" t="str">
        <v>D21</v>
      </c>
      <c r="E325" s="95">
        <v>215178</v>
      </c>
      <c r="F325" s="95" t="s">
        <v>364</v>
      </c>
      <c r="G325" s="199" t="s">
        <v>18</v>
      </c>
      <c r="H325" s="277"/>
      <c r="I325" s="209"/>
      <c r="J325" s="209">
        <v>70.129870129870127</v>
      </c>
      <c r="K325" s="214">
        <v>63.636363636363633</v>
      </c>
      <c r="L325" s="223"/>
      <c r="M325" s="211">
        <v>80.519480519480524</v>
      </c>
      <c r="N325" s="230">
        <v>83.116883116883116</v>
      </c>
      <c r="O325" s="164"/>
      <c r="P325" s="211">
        <v>80.519480519480524</v>
      </c>
      <c r="Q325" s="210">
        <v>68.831168831168839</v>
      </c>
      <c r="R325" s="210"/>
      <c r="S325" s="271"/>
      <c r="T325" s="275">
        <f t="shared" si="15"/>
        <v>74.458874458874462</v>
      </c>
      <c r="U325" s="153">
        <f t="shared" si="16"/>
        <v>74.458874458874462</v>
      </c>
      <c r="V325" s="120"/>
      <c r="W325" s="121"/>
      <c r="X325" s="135"/>
    </row>
    <row r="326" spans="1:25" ht="16.5" thickBot="1">
      <c r="A326" s="246" t="s">
        <v>273</v>
      </c>
      <c r="B326" s="103" t="s">
        <v>283</v>
      </c>
      <c r="C326" s="103" t="str" cm="1">
        <f t="array" ref="C326:D326">_xlfn.XLOOKUP(E326,Sheet1!A:A,Sheet1!E:F)</f>
        <v>R05</v>
      </c>
      <c r="D326" s="103" t="str">
        <v>D21</v>
      </c>
      <c r="E326" s="99">
        <v>212217</v>
      </c>
      <c r="F326" s="99" t="s">
        <v>365</v>
      </c>
      <c r="G326" s="201" t="s">
        <v>18</v>
      </c>
      <c r="H326" s="278"/>
      <c r="I326" s="250"/>
      <c r="J326" s="250">
        <v>93.506493506493499</v>
      </c>
      <c r="K326" s="218">
        <v>88.311688311688314</v>
      </c>
      <c r="L326" s="251"/>
      <c r="M326" s="233">
        <v>84.415584415584405</v>
      </c>
      <c r="N326" s="231">
        <v>80.519480519480524</v>
      </c>
      <c r="O326" s="105"/>
      <c r="P326" s="233">
        <v>74.025974025974023</v>
      </c>
      <c r="Q326" s="253">
        <v>74.025974025974023</v>
      </c>
      <c r="R326" s="253"/>
      <c r="S326" s="272"/>
      <c r="T326" s="193">
        <f t="shared" si="15"/>
        <v>82.467532467532465</v>
      </c>
      <c r="U326" s="154">
        <f t="shared" si="16"/>
        <v>82.467532467532465</v>
      </c>
      <c r="V326" s="124">
        <f>AVERAGE(H315:S326)</f>
        <v>83.300033300033334</v>
      </c>
      <c r="W326" s="125">
        <f>ROUND(V326,0)</f>
        <v>83</v>
      </c>
      <c r="X326" s="44">
        <f>IF(W326&gt;=82.5,$L$4,IF(AND(W326&gt;=0,W326&lt;=82.49),0,$L$3))</f>
        <v>2</v>
      </c>
    </row>
    <row r="327" spans="1:25">
      <c r="A327" s="240" t="s">
        <v>273</v>
      </c>
      <c r="B327" s="94" t="s">
        <v>284</v>
      </c>
      <c r="C327" s="94" t="str" cm="1">
        <f t="array" ref="C327:D327">_xlfn.XLOOKUP(E327,Sheet1!A:A,Sheet1!E:F)</f>
        <v>R05</v>
      </c>
      <c r="D327" s="94" t="str">
        <v>D23</v>
      </c>
      <c r="E327" s="93">
        <v>215343</v>
      </c>
      <c r="F327" s="93" t="s">
        <v>366</v>
      </c>
      <c r="G327" s="199" t="s">
        <v>275</v>
      </c>
      <c r="H327" s="279"/>
      <c r="I327" s="255"/>
      <c r="J327" s="255">
        <v>96.103896103896091</v>
      </c>
      <c r="K327" s="213">
        <v>93.506493506493499</v>
      </c>
      <c r="L327" s="223"/>
      <c r="M327" s="234">
        <v>90.909090909090907</v>
      </c>
      <c r="N327" s="228">
        <v>92.20779220779221</v>
      </c>
      <c r="O327" s="164"/>
      <c r="P327" s="234">
        <v>75.324675324675326</v>
      </c>
      <c r="Q327" s="239">
        <v>77.922077922077932</v>
      </c>
      <c r="R327" s="239"/>
      <c r="S327" s="270"/>
      <c r="T327" s="9">
        <f t="shared" si="15"/>
        <v>87.662337662337663</v>
      </c>
      <c r="U327" s="152">
        <f t="shared" si="16"/>
        <v>87.662337662337663</v>
      </c>
      <c r="V327" s="126"/>
      <c r="W327" s="127"/>
      <c r="X327" s="142"/>
    </row>
    <row r="328" spans="1:25">
      <c r="A328" s="242" t="s">
        <v>273</v>
      </c>
      <c r="B328" s="162" t="s">
        <v>284</v>
      </c>
      <c r="C328" s="162" t="str" cm="1">
        <f t="array" ref="C328:D328">_xlfn.XLOOKUP(E328,Sheet1!A:A,Sheet1!E:F)</f>
        <v>R05</v>
      </c>
      <c r="D328" s="162" t="str">
        <v>D21</v>
      </c>
      <c r="E328" s="95">
        <v>214155</v>
      </c>
      <c r="F328" s="95" t="s">
        <v>367</v>
      </c>
      <c r="G328" s="199" t="s">
        <v>324</v>
      </c>
      <c r="H328" s="277"/>
      <c r="I328" s="209"/>
      <c r="J328" s="209">
        <v>88.3116883116883</v>
      </c>
      <c r="K328" s="212">
        <v>89.610389610389603</v>
      </c>
      <c r="L328" s="223"/>
      <c r="M328" s="211">
        <v>89.610389610389603</v>
      </c>
      <c r="N328" s="229">
        <v>87.012987012987011</v>
      </c>
      <c r="O328" s="164"/>
      <c r="P328" s="211">
        <v>90.909090909090907</v>
      </c>
      <c r="Q328" s="210">
        <v>67.532467532467535</v>
      </c>
      <c r="R328" s="210"/>
      <c r="S328" s="271"/>
      <c r="T328" s="275">
        <f t="shared" si="15"/>
        <v>85.49783549783551</v>
      </c>
      <c r="U328" s="153">
        <f t="shared" si="16"/>
        <v>85.49783549783551</v>
      </c>
      <c r="V328" s="120"/>
      <c r="W328" s="121"/>
      <c r="X328" s="140"/>
    </row>
    <row r="329" spans="1:25">
      <c r="A329" s="240" t="s">
        <v>273</v>
      </c>
      <c r="B329" s="94" t="s">
        <v>284</v>
      </c>
      <c r="C329" s="94" t="str" cm="1">
        <f t="array" ref="C329:D329">_xlfn.XLOOKUP(E329,Sheet1!A:A,Sheet1!E:F)</f>
        <v>R05</v>
      </c>
      <c r="D329" s="94" t="str">
        <v>D21</v>
      </c>
      <c r="E329" s="93">
        <v>214122</v>
      </c>
      <c r="F329" s="93" t="s">
        <v>368</v>
      </c>
      <c r="G329" s="199" t="s">
        <v>324</v>
      </c>
      <c r="H329" s="277">
        <v>79.220779220779221</v>
      </c>
      <c r="I329" s="209"/>
      <c r="J329" s="209">
        <v>96.103896103896091</v>
      </c>
      <c r="K329" s="212"/>
      <c r="L329" s="223">
        <v>93.506493506493499</v>
      </c>
      <c r="M329" s="211">
        <v>87.012987012987011</v>
      </c>
      <c r="N329" s="229"/>
      <c r="O329" s="164">
        <v>98.701298701298697</v>
      </c>
      <c r="P329" s="211">
        <v>94.805194805194802</v>
      </c>
      <c r="Q329" s="210"/>
      <c r="R329" s="210">
        <v>97.402597402597408</v>
      </c>
      <c r="S329" s="271">
        <v>92.20779220779221</v>
      </c>
      <c r="T329" s="275">
        <f t="shared" si="15"/>
        <v>92.370129870129858</v>
      </c>
      <c r="U329" s="153">
        <f t="shared" si="16"/>
        <v>92.370129870129858</v>
      </c>
      <c r="V329" s="120"/>
      <c r="W329" s="121"/>
      <c r="X329" s="140"/>
    </row>
    <row r="330" spans="1:25">
      <c r="A330" s="242" t="s">
        <v>273</v>
      </c>
      <c r="B330" s="94" t="s">
        <v>284</v>
      </c>
      <c r="C330" s="94" t="str" cm="1">
        <f t="array" ref="C330:D330">_xlfn.XLOOKUP(E330,Sheet1!A:A,Sheet1!E:F)</f>
        <v>R05</v>
      </c>
      <c r="D330" s="94" t="str">
        <v>D21</v>
      </c>
      <c r="E330" s="95">
        <v>212647</v>
      </c>
      <c r="F330" s="95" t="s">
        <v>369</v>
      </c>
      <c r="G330" s="199" t="s">
        <v>324</v>
      </c>
      <c r="H330" s="277"/>
      <c r="I330" s="209"/>
      <c r="J330" s="209">
        <v>84.415584415584419</v>
      </c>
      <c r="K330" s="213">
        <v>88.311688311688314</v>
      </c>
      <c r="L330" s="223"/>
      <c r="M330" s="211">
        <v>100</v>
      </c>
      <c r="N330" s="228">
        <v>87.012987012987011</v>
      </c>
      <c r="O330" s="164"/>
      <c r="P330" s="211">
        <v>90.909090909090907</v>
      </c>
      <c r="Q330" s="210">
        <v>75.324675324675326</v>
      </c>
      <c r="R330" s="210"/>
      <c r="S330" s="271"/>
      <c r="T330" s="275">
        <f t="shared" si="15"/>
        <v>87.662337662337677</v>
      </c>
      <c r="U330" s="153">
        <f t="shared" si="16"/>
        <v>87.662337662337677</v>
      </c>
      <c r="V330" s="120"/>
      <c r="W330" s="121"/>
      <c r="X330" s="140"/>
      <c r="Y330" s="46"/>
    </row>
    <row r="331" spans="1:25">
      <c r="A331" s="242" t="s">
        <v>273</v>
      </c>
      <c r="B331" s="94" t="s">
        <v>284</v>
      </c>
      <c r="C331" s="94" t="str" cm="1">
        <f t="array" ref="C331:D331">_xlfn.XLOOKUP(E331,Sheet1!A:A,Sheet1!E:F)</f>
        <v>R05</v>
      </c>
      <c r="D331" s="94" t="str">
        <v>D21</v>
      </c>
      <c r="E331" s="95">
        <v>212035</v>
      </c>
      <c r="F331" s="95" t="s">
        <v>370</v>
      </c>
      <c r="G331" s="199" t="s">
        <v>324</v>
      </c>
      <c r="H331" s="277">
        <v>75.324675324675326</v>
      </c>
      <c r="I331" s="209"/>
      <c r="J331" s="209">
        <v>83.116883116883116</v>
      </c>
      <c r="K331" s="212"/>
      <c r="L331" s="223">
        <v>85.714285714285708</v>
      </c>
      <c r="M331" s="211">
        <v>80.519480519480524</v>
      </c>
      <c r="N331" s="229"/>
      <c r="O331" s="164">
        <v>80.519480519480524</v>
      </c>
      <c r="P331" s="211">
        <v>80.519480519480524</v>
      </c>
      <c r="Q331" s="210"/>
      <c r="R331" s="210">
        <v>90.909090909090907</v>
      </c>
      <c r="S331" s="271">
        <v>87.012987012987011</v>
      </c>
      <c r="T331" s="275">
        <f t="shared" si="15"/>
        <v>82.954545454545439</v>
      </c>
      <c r="U331" s="153">
        <f t="shared" si="16"/>
        <v>82.954545454545439</v>
      </c>
      <c r="V331" s="120"/>
      <c r="W331" s="121"/>
      <c r="X331" s="140"/>
    </row>
    <row r="332" spans="1:25">
      <c r="A332" s="242" t="s">
        <v>273</v>
      </c>
      <c r="B332" s="94" t="s">
        <v>284</v>
      </c>
      <c r="C332" s="94" t="str" cm="1">
        <f t="array" ref="C332:D332">_xlfn.XLOOKUP(E332,Sheet1!A:A,Sheet1!E:F)</f>
        <v>R05</v>
      </c>
      <c r="D332" s="94" t="str">
        <v>D21</v>
      </c>
      <c r="E332" s="95">
        <v>215319</v>
      </c>
      <c r="F332" s="95" t="s">
        <v>371</v>
      </c>
      <c r="G332" s="199" t="s">
        <v>275</v>
      </c>
      <c r="H332" s="277">
        <v>83.116883116883116</v>
      </c>
      <c r="I332" s="209"/>
      <c r="J332" s="209">
        <v>87.012987012987011</v>
      </c>
      <c r="K332" s="212"/>
      <c r="L332" s="223">
        <v>76.623376623376629</v>
      </c>
      <c r="M332" s="211">
        <v>80.519480519480524</v>
      </c>
      <c r="N332" s="229"/>
      <c r="O332" s="164">
        <v>74.025974025974023</v>
      </c>
      <c r="P332" s="211">
        <v>84.415584415584405</v>
      </c>
      <c r="Q332" s="210"/>
      <c r="R332" s="210">
        <v>79.220779220779221</v>
      </c>
      <c r="S332" s="271">
        <v>76.623376623376629</v>
      </c>
      <c r="T332" s="275">
        <f t="shared" si="15"/>
        <v>80.194805194805198</v>
      </c>
      <c r="U332" s="153">
        <f t="shared" si="16"/>
        <v>80.194805194805198</v>
      </c>
      <c r="V332" s="120"/>
      <c r="W332" s="121"/>
      <c r="X332" s="140"/>
      <c r="Y332" s="46"/>
    </row>
    <row r="333" spans="1:25">
      <c r="A333" s="242" t="s">
        <v>273</v>
      </c>
      <c r="B333" s="94" t="s">
        <v>284</v>
      </c>
      <c r="C333" s="94" t="str" cm="1">
        <f t="array" ref="C333:D333">_xlfn.XLOOKUP(E333,Sheet1!A:A,Sheet1!E:F)</f>
        <v>R05</v>
      </c>
      <c r="D333" s="94" t="str">
        <v>D23</v>
      </c>
      <c r="E333" s="95">
        <v>213538</v>
      </c>
      <c r="F333" s="95" t="s">
        <v>372</v>
      </c>
      <c r="G333" s="199" t="s">
        <v>18</v>
      </c>
      <c r="H333" s="277">
        <v>67.532467532467535</v>
      </c>
      <c r="I333" s="209"/>
      <c r="J333" s="209">
        <v>85.714285714285708</v>
      </c>
      <c r="K333" s="213"/>
      <c r="L333" s="223">
        <v>68.831168831168839</v>
      </c>
      <c r="M333" s="211">
        <v>83.116883116883116</v>
      </c>
      <c r="N333" s="228"/>
      <c r="O333" s="164">
        <v>76.623376623376629</v>
      </c>
      <c r="P333" s="211">
        <v>92.20779220779221</v>
      </c>
      <c r="Q333" s="210"/>
      <c r="R333" s="210">
        <v>79.220779220779221</v>
      </c>
      <c r="S333" s="271">
        <v>76.623376623376629</v>
      </c>
      <c r="T333" s="275">
        <f t="shared" si="15"/>
        <v>78.733766233766247</v>
      </c>
      <c r="U333" s="153">
        <f t="shared" si="16"/>
        <v>78.733766233766247</v>
      </c>
      <c r="V333" s="120"/>
      <c r="W333" s="121"/>
      <c r="X333" s="140"/>
    </row>
    <row r="334" spans="1:25">
      <c r="A334" s="242" t="s">
        <v>273</v>
      </c>
      <c r="B334" s="162" t="s">
        <v>284</v>
      </c>
      <c r="C334" s="162" t="str" cm="1">
        <f t="array" ref="C334:D334">_xlfn.XLOOKUP(E334,Sheet1!A:A,Sheet1!E:F)</f>
        <v>R05</v>
      </c>
      <c r="D334" s="162" t="str">
        <v>D21</v>
      </c>
      <c r="E334" s="95">
        <v>215004</v>
      </c>
      <c r="F334" s="95" t="s">
        <v>373</v>
      </c>
      <c r="G334" s="200" t="s">
        <v>275</v>
      </c>
      <c r="H334" s="277"/>
      <c r="I334" s="209"/>
      <c r="J334" s="209">
        <v>93.506493506493499</v>
      </c>
      <c r="K334" s="212">
        <v>84.415584415584405</v>
      </c>
      <c r="L334" s="259"/>
      <c r="M334" s="211">
        <v>94.805194805194802</v>
      </c>
      <c r="N334" s="229">
        <v>96.103896103896105</v>
      </c>
      <c r="O334" s="163"/>
      <c r="P334" s="211">
        <v>81.818181818181827</v>
      </c>
      <c r="Q334" s="210">
        <v>96.103896103896105</v>
      </c>
      <c r="R334" s="210"/>
      <c r="S334" s="271"/>
      <c r="T334" s="275">
        <f t="shared" ref="T334:T336" si="17">AVERAGE(H334:S334)</f>
        <v>91.125541125541119</v>
      </c>
      <c r="U334" s="153">
        <f t="shared" ref="U334:U336" si="18">T334</f>
        <v>91.125541125541119</v>
      </c>
      <c r="V334" s="196"/>
      <c r="W334" s="186"/>
      <c r="X334" s="139"/>
      <c r="Y334" s="46"/>
    </row>
    <row r="335" spans="1:25">
      <c r="A335" s="242" t="s">
        <v>273</v>
      </c>
      <c r="B335" s="94" t="s">
        <v>284</v>
      </c>
      <c r="C335" s="94" t="str" cm="1">
        <f t="array" ref="C335:D335">_xlfn.XLOOKUP(E335,Sheet1!A:A,Sheet1!E:F)</f>
        <v>R05</v>
      </c>
      <c r="D335" s="94" t="str">
        <v>D21</v>
      </c>
      <c r="E335" s="95">
        <v>214916</v>
      </c>
      <c r="F335" s="95" t="s">
        <v>286</v>
      </c>
      <c r="G335" s="199" t="s">
        <v>275</v>
      </c>
      <c r="H335" s="277"/>
      <c r="I335" s="209"/>
      <c r="J335" s="209">
        <v>74.025974025974037</v>
      </c>
      <c r="K335" s="213">
        <v>96.103896103896105</v>
      </c>
      <c r="L335" s="223"/>
      <c r="M335" s="211">
        <v>80.519480519480524</v>
      </c>
      <c r="N335" s="228">
        <v>97.402597402597408</v>
      </c>
      <c r="O335" s="164"/>
      <c r="P335" s="211">
        <v>85.714285714285708</v>
      </c>
      <c r="Q335" s="210">
        <v>87.012987012987011</v>
      </c>
      <c r="R335" s="210"/>
      <c r="S335" s="271"/>
      <c r="T335" s="275">
        <f t="shared" si="17"/>
        <v>86.796536796536785</v>
      </c>
      <c r="U335" s="153">
        <f t="shared" si="18"/>
        <v>86.796536796536785</v>
      </c>
      <c r="V335" s="126"/>
      <c r="W335" s="121"/>
      <c r="X335" s="138"/>
    </row>
    <row r="336" spans="1:25" ht="16.5" thickBot="1">
      <c r="A336" s="245" t="s">
        <v>273</v>
      </c>
      <c r="B336" s="104" t="s">
        <v>284</v>
      </c>
      <c r="C336" s="104" t="str" cm="1">
        <f t="array" ref="C336:D336">_xlfn.XLOOKUP(E336,Sheet1!A:A,Sheet1!E:F)</f>
        <v>R05</v>
      </c>
      <c r="D336" s="104" t="str">
        <v>D21</v>
      </c>
      <c r="E336" s="100">
        <v>215145</v>
      </c>
      <c r="F336" s="100" t="s">
        <v>374</v>
      </c>
      <c r="G336" s="204" t="s">
        <v>324</v>
      </c>
      <c r="H336" s="280"/>
      <c r="I336" s="262"/>
      <c r="J336" s="262">
        <v>85.714285714285708</v>
      </c>
      <c r="K336" s="222">
        <v>88.311688311688314</v>
      </c>
      <c r="L336" s="266"/>
      <c r="M336" s="236">
        <v>89.610389610389603</v>
      </c>
      <c r="N336" s="235">
        <v>88.311688311688314</v>
      </c>
      <c r="O336" s="269"/>
      <c r="P336" s="236">
        <v>90.909090909090907</v>
      </c>
      <c r="Q336" s="264">
        <v>84.415584415584405</v>
      </c>
      <c r="R336" s="264"/>
      <c r="S336" s="273"/>
      <c r="T336" s="194">
        <f t="shared" si="17"/>
        <v>87.878787878787875</v>
      </c>
      <c r="U336" s="155">
        <f t="shared" si="18"/>
        <v>87.878787878787875</v>
      </c>
      <c r="V336" s="151">
        <f>AVERAGE(H327:S336)</f>
        <v>85.790679908326979</v>
      </c>
      <c r="W336" s="123">
        <f t="shared" ref="W336" si="19">ROUND(V336,0)</f>
        <v>86</v>
      </c>
      <c r="X336" s="150">
        <f>IF(W336&gt;=82.5,$L$4,IF(AND(W336&gt;=0,W336&lt;=82.49),0,$L$3))</f>
        <v>2</v>
      </c>
    </row>
    <row r="337" spans="1:24" ht="16.5" thickTop="1">
      <c r="A337" s="50"/>
      <c r="E337" s="50"/>
      <c r="G337" s="50"/>
      <c r="H337" s="50"/>
      <c r="I337" s="50"/>
      <c r="J337" s="50"/>
      <c r="R337" s="188"/>
      <c r="T337" s="132"/>
      <c r="V337" s="198"/>
      <c r="W337" s="187"/>
      <c r="X337" s="132"/>
    </row>
  </sheetData>
  <mergeCells count="4">
    <mergeCell ref="F1:I1"/>
    <mergeCell ref="J1:K1"/>
    <mergeCell ref="M1:M2"/>
    <mergeCell ref="I10:U10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BE5C9-8676-4B4A-AF98-B24FEC31EE94}">
  <sheetPr>
    <tabColor rgb="FFFF0000"/>
  </sheetPr>
  <dimension ref="A1:BP337"/>
  <sheetViews>
    <sheetView topLeftCell="G1" zoomScale="70" zoomScaleNormal="70" workbookViewId="0">
      <selection activeCell="U15" sqref="U15"/>
    </sheetView>
  </sheetViews>
  <sheetFormatPr defaultColWidth="7.875" defaultRowHeight="15.75" outlineLevelCol="1"/>
  <cols>
    <col min="1" max="2" width="7.875" style="1"/>
    <col min="3" max="4" width="0" style="1" hidden="1" customWidth="1" outlineLevel="1"/>
    <col min="5" max="5" width="11.25" style="1" customWidth="1" collapsed="1"/>
    <col min="6" max="6" width="19.25" style="1" customWidth="1"/>
    <col min="7" max="7" width="14.625" style="1" customWidth="1"/>
    <col min="8" max="8" width="10.25" style="1" customWidth="1"/>
    <col min="9" max="14" width="7.875" style="108"/>
    <col min="15" max="15" width="10" style="108" customWidth="1"/>
    <col min="16" max="19" width="9.375" style="108" customWidth="1"/>
    <col min="20" max="21" width="7.875" style="108"/>
    <col min="22" max="23" width="7.875" style="1"/>
    <col min="24" max="24" width="13.875" style="1" customWidth="1"/>
    <col min="25" max="16384" width="7.875" style="1"/>
  </cols>
  <sheetData>
    <row r="1" spans="1:24">
      <c r="F1" s="454" t="s">
        <v>0</v>
      </c>
      <c r="G1" s="455"/>
      <c r="H1" s="455"/>
      <c r="I1" s="456"/>
      <c r="J1" s="447" t="s">
        <v>1</v>
      </c>
      <c r="K1" s="448"/>
      <c r="L1" s="13" t="s">
        <v>2</v>
      </c>
      <c r="M1" s="449" t="s">
        <v>3</v>
      </c>
    </row>
    <row r="2" spans="1:24" ht="16.5" thickBot="1">
      <c r="F2" s="51"/>
      <c r="G2" s="52"/>
      <c r="H2" s="52"/>
      <c r="I2" s="16"/>
      <c r="J2" s="17" t="s">
        <v>4</v>
      </c>
      <c r="K2" s="18" t="s">
        <v>5</v>
      </c>
      <c r="L2" s="19" t="s">
        <v>6</v>
      </c>
      <c r="M2" s="450"/>
    </row>
    <row r="3" spans="1:24" ht="16.5" thickTop="1">
      <c r="F3" s="53"/>
      <c r="G3" s="54"/>
      <c r="H3" s="54"/>
      <c r="I3" s="21"/>
      <c r="J3" s="22">
        <v>0</v>
      </c>
      <c r="K3" s="23">
        <v>83</v>
      </c>
      <c r="L3" s="24">
        <v>0</v>
      </c>
      <c r="M3" s="25">
        <v>1</v>
      </c>
    </row>
    <row r="4" spans="1:24" ht="16.5" thickBot="1">
      <c r="F4" s="55"/>
      <c r="G4" s="56"/>
      <c r="H4" s="56"/>
      <c r="I4" s="28"/>
      <c r="J4" s="237">
        <v>82.5</v>
      </c>
      <c r="K4" s="29">
        <v>100</v>
      </c>
      <c r="L4" s="30">
        <v>4</v>
      </c>
      <c r="M4" s="25">
        <v>4</v>
      </c>
    </row>
    <row r="5" spans="1:24">
      <c r="A5" s="31" t="s">
        <v>7</v>
      </c>
      <c r="B5" s="12"/>
      <c r="C5" s="12"/>
      <c r="D5" s="12"/>
      <c r="E5" s="12"/>
      <c r="F5" s="15"/>
      <c r="G5" s="54"/>
      <c r="H5" s="54"/>
      <c r="I5" s="20"/>
      <c r="J5" s="20"/>
      <c r="K5" s="20"/>
      <c r="L5" s="32"/>
      <c r="M5" s="33"/>
    </row>
    <row r="6" spans="1:24">
      <c r="A6" s="12"/>
      <c r="B6" s="34"/>
      <c r="C6" s="34"/>
      <c r="D6" s="34"/>
      <c r="E6" s="34"/>
      <c r="F6" s="12" t="s">
        <v>293</v>
      </c>
      <c r="G6" s="54"/>
      <c r="H6" s="54"/>
      <c r="I6" s="20"/>
      <c r="J6" s="20"/>
      <c r="K6" s="20"/>
      <c r="L6" s="32"/>
      <c r="M6" s="33"/>
    </row>
    <row r="7" spans="1:24">
      <c r="A7" s="12"/>
      <c r="B7" s="107"/>
      <c r="C7" s="107"/>
      <c r="D7" s="107"/>
      <c r="E7" s="107"/>
      <c r="F7" s="166" t="s">
        <v>313</v>
      </c>
      <c r="G7" s="54"/>
      <c r="H7" s="54"/>
      <c r="I7" s="20"/>
      <c r="J7" s="20"/>
      <c r="K7" s="20"/>
      <c r="L7" s="32"/>
      <c r="M7" s="33"/>
    </row>
    <row r="9" spans="1:24" ht="16.5" thickBot="1"/>
    <row r="10" spans="1:24" ht="16.5" thickBot="1">
      <c r="A10" s="5"/>
      <c r="B10" s="6"/>
      <c r="C10" s="443" t="s">
        <v>378</v>
      </c>
      <c r="D10" s="36"/>
      <c r="E10" s="6"/>
      <c r="F10" s="7"/>
      <c r="G10" s="8"/>
      <c r="H10" s="167"/>
      <c r="I10" s="452"/>
      <c r="J10" s="452"/>
      <c r="K10" s="452"/>
      <c r="L10" s="452"/>
      <c r="M10" s="452"/>
      <c r="N10" s="452"/>
      <c r="O10" s="452"/>
      <c r="P10" s="452"/>
      <c r="Q10" s="452"/>
      <c r="R10" s="452"/>
      <c r="S10" s="452"/>
      <c r="T10" s="452"/>
      <c r="U10" s="457"/>
      <c r="V10" s="57"/>
      <c r="W10" s="58"/>
      <c r="X10" s="59"/>
    </row>
    <row r="11" spans="1:24" ht="48" thickBot="1">
      <c r="A11" s="39" t="s">
        <v>8</v>
      </c>
      <c r="B11" s="40" t="s">
        <v>9</v>
      </c>
      <c r="C11" s="40" t="s">
        <v>8</v>
      </c>
      <c r="D11" s="40" t="s">
        <v>384</v>
      </c>
      <c r="E11" s="40" t="s">
        <v>10</v>
      </c>
      <c r="F11" s="40" t="s">
        <v>11</v>
      </c>
      <c r="G11" s="41" t="s">
        <v>12</v>
      </c>
      <c r="H11" s="42">
        <v>45292</v>
      </c>
      <c r="I11" s="42">
        <v>45323</v>
      </c>
      <c r="J11" s="43">
        <v>45352</v>
      </c>
      <c r="K11" s="42">
        <v>45383</v>
      </c>
      <c r="L11" s="42">
        <v>45413</v>
      </c>
      <c r="M11" s="43">
        <v>45444</v>
      </c>
      <c r="N11" s="42">
        <v>45474</v>
      </c>
      <c r="O11" s="42">
        <v>45505</v>
      </c>
      <c r="P11" s="43">
        <v>45536</v>
      </c>
      <c r="Q11" s="42">
        <v>45566</v>
      </c>
      <c r="R11" s="42">
        <v>45597</v>
      </c>
      <c r="S11" s="43">
        <v>45627</v>
      </c>
      <c r="T11" s="169" t="s">
        <v>375</v>
      </c>
      <c r="U11" s="111" t="s">
        <v>13</v>
      </c>
      <c r="V11" s="170" t="s">
        <v>287</v>
      </c>
      <c r="W11" s="171" t="s">
        <v>13</v>
      </c>
      <c r="X11" s="172" t="s">
        <v>14</v>
      </c>
    </row>
    <row r="12" spans="1:24">
      <c r="A12" s="240" t="s">
        <v>15</v>
      </c>
      <c r="B12" s="94" t="s">
        <v>16</v>
      </c>
      <c r="C12" s="94" t="str" cm="1">
        <f t="array" ref="C12:D12">_xlfn.XLOOKUP(E12,Sheet1!A:A,Sheet1!E:F)</f>
        <v>R01</v>
      </c>
      <c r="D12" s="94" t="str">
        <v>D02</v>
      </c>
      <c r="E12" s="93">
        <v>210062</v>
      </c>
      <c r="F12" s="93" t="s">
        <v>17</v>
      </c>
      <c r="G12" s="199" t="s">
        <v>18</v>
      </c>
      <c r="H12" s="276">
        <v>80.51948051948051</v>
      </c>
      <c r="I12" s="255"/>
      <c r="J12" s="255">
        <v>79.220779220779221</v>
      </c>
      <c r="K12" s="213"/>
      <c r="L12" s="223">
        <v>84.415584415584405</v>
      </c>
      <c r="M12" s="216">
        <v>72.727272727272734</v>
      </c>
      <c r="N12" s="228"/>
      <c r="O12" s="164">
        <v>85.714285714285708</v>
      </c>
      <c r="P12" s="216">
        <v>81.818181818181827</v>
      </c>
      <c r="Q12" s="239"/>
      <c r="R12" s="239">
        <v>89.610389610389603</v>
      </c>
      <c r="S12" s="270">
        <v>100</v>
      </c>
      <c r="T12" s="189">
        <f>AVERAGE(H12:S12)</f>
        <v>84.253246753246756</v>
      </c>
      <c r="U12" s="313">
        <f>T12</f>
        <v>84.253246753246756</v>
      </c>
      <c r="V12" s="72"/>
      <c r="W12" s="74"/>
      <c r="X12" s="78"/>
    </row>
    <row r="13" spans="1:24">
      <c r="A13" s="242" t="s">
        <v>15</v>
      </c>
      <c r="B13" s="94" t="s">
        <v>16</v>
      </c>
      <c r="C13" s="94" t="str" cm="1">
        <f t="array" ref="C13:D13">_xlfn.XLOOKUP(E13,Sheet1!A:A,Sheet1!E:F)</f>
        <v>R01</v>
      </c>
      <c r="D13" s="94" t="str">
        <v>D03</v>
      </c>
      <c r="E13" s="95">
        <v>213868</v>
      </c>
      <c r="F13" s="95" t="s">
        <v>28</v>
      </c>
      <c r="G13" s="200" t="s">
        <v>18</v>
      </c>
      <c r="H13" s="277"/>
      <c r="I13" s="209"/>
      <c r="J13" s="209">
        <v>83.116883116883116</v>
      </c>
      <c r="K13" s="212">
        <v>79.220779220779221</v>
      </c>
      <c r="L13" s="223"/>
      <c r="M13" s="211">
        <v>89.610389610389603</v>
      </c>
      <c r="N13" s="229">
        <v>84.415584415584405</v>
      </c>
      <c r="O13" s="164"/>
      <c r="P13" s="211">
        <v>77.922077922077932</v>
      </c>
      <c r="Q13" s="210">
        <v>92.20779220779221</v>
      </c>
      <c r="R13" s="210"/>
      <c r="S13" s="271"/>
      <c r="T13" s="275">
        <f>AVERAGE(H13:S13)</f>
        <v>84.415584415584405</v>
      </c>
      <c r="U13" s="153">
        <f>T13</f>
        <v>84.415584415584405</v>
      </c>
      <c r="V13" s="61"/>
      <c r="W13" s="62"/>
      <c r="X13" s="63"/>
    </row>
    <row r="14" spans="1:24">
      <c r="A14" s="242" t="s">
        <v>15</v>
      </c>
      <c r="B14" s="94" t="s">
        <v>16</v>
      </c>
      <c r="C14" s="94" t="str" cm="1">
        <f t="array" ref="C14:D14">_xlfn.XLOOKUP(E14,Sheet1!A:A,Sheet1!E:F)</f>
        <v>R01</v>
      </c>
      <c r="D14" s="94" t="str">
        <v>D03</v>
      </c>
      <c r="E14" s="95">
        <v>215194</v>
      </c>
      <c r="F14" s="95" t="s">
        <v>25</v>
      </c>
      <c r="G14" s="199" t="s">
        <v>18</v>
      </c>
      <c r="H14" s="277"/>
      <c r="I14" s="209"/>
      <c r="J14" s="209">
        <v>80.51948051948051</v>
      </c>
      <c r="K14" s="212">
        <v>72.727272727272734</v>
      </c>
      <c r="L14" s="223"/>
      <c r="M14" s="211">
        <v>74.025974025974023</v>
      </c>
      <c r="N14" s="229">
        <v>84.415584415584405</v>
      </c>
      <c r="O14" s="164"/>
      <c r="P14" s="211">
        <v>79.220779220779221</v>
      </c>
      <c r="Q14" s="210">
        <v>72.727272727272734</v>
      </c>
      <c r="R14" s="210"/>
      <c r="S14" s="271"/>
      <c r="T14" s="275">
        <f t="shared" ref="T14:T78" si="0">AVERAGE(H14:S14)</f>
        <v>77.272727272727266</v>
      </c>
      <c r="U14" s="153">
        <f t="shared" ref="U14:U78" si="1">T14</f>
        <v>77.272727272727266</v>
      </c>
      <c r="V14" s="61"/>
      <c r="W14" s="62"/>
      <c r="X14" s="63"/>
    </row>
    <row r="15" spans="1:24">
      <c r="A15" s="242" t="s">
        <v>15</v>
      </c>
      <c r="B15" s="94" t="s">
        <v>16</v>
      </c>
      <c r="C15" s="94" t="str" cm="1">
        <f t="array" ref="C15:D15">_xlfn.XLOOKUP(E15,Sheet1!A:A,Sheet1!E:F)</f>
        <v>R01</v>
      </c>
      <c r="D15" s="94" t="str">
        <v>D03</v>
      </c>
      <c r="E15" s="95">
        <v>213629</v>
      </c>
      <c r="F15" s="95" t="s">
        <v>29</v>
      </c>
      <c r="G15" s="199" t="s">
        <v>18</v>
      </c>
      <c r="H15" s="277">
        <v>68.831168831168796</v>
      </c>
      <c r="I15" s="209"/>
      <c r="J15" s="209">
        <v>72.72727272727272</v>
      </c>
      <c r="K15" s="213"/>
      <c r="L15" s="223">
        <v>75.324675324675326</v>
      </c>
      <c r="M15" s="211">
        <v>70.129870129870127</v>
      </c>
      <c r="N15" s="228"/>
      <c r="O15" s="164">
        <v>76.623376623376629</v>
      </c>
      <c r="P15" s="211">
        <v>89.610389610389603</v>
      </c>
      <c r="Q15" s="210"/>
      <c r="R15" s="210">
        <v>77.922077922077932</v>
      </c>
      <c r="S15" s="271">
        <v>75.324675324675326</v>
      </c>
      <c r="T15" s="275">
        <f t="shared" si="0"/>
        <v>75.811688311688314</v>
      </c>
      <c r="U15" s="153">
        <f t="shared" si="1"/>
        <v>75.811688311688314</v>
      </c>
      <c r="V15" s="61"/>
      <c r="W15" s="62"/>
      <c r="X15" s="63"/>
    </row>
    <row r="16" spans="1:24">
      <c r="A16" s="242" t="s">
        <v>15</v>
      </c>
      <c r="B16" s="94" t="s">
        <v>16</v>
      </c>
      <c r="C16" s="94" t="str" cm="1">
        <f t="array" ref="C16:D16">_xlfn.XLOOKUP(E16,Sheet1!A:A,Sheet1!E:F)</f>
        <v>R01</v>
      </c>
      <c r="D16" s="94" t="str">
        <v>D03</v>
      </c>
      <c r="E16" s="95">
        <v>213702</v>
      </c>
      <c r="F16" s="95" t="s">
        <v>59</v>
      </c>
      <c r="G16" s="199" t="s">
        <v>18</v>
      </c>
      <c r="H16" s="277"/>
      <c r="I16" s="209"/>
      <c r="J16" s="209">
        <v>79.220779220779221</v>
      </c>
      <c r="K16" s="214">
        <v>71.428571428571431</v>
      </c>
      <c r="L16" s="223"/>
      <c r="M16" s="211">
        <v>74.025974025974023</v>
      </c>
      <c r="N16" s="230">
        <v>80.519480519480524</v>
      </c>
      <c r="O16" s="164"/>
      <c r="P16" s="211">
        <v>71.428571428571431</v>
      </c>
      <c r="Q16" s="210">
        <v>80.519480519480524</v>
      </c>
      <c r="R16" s="210"/>
      <c r="S16" s="271"/>
      <c r="T16" s="275">
        <f t="shared" si="0"/>
        <v>76.19047619047619</v>
      </c>
      <c r="U16" s="153">
        <f t="shared" si="1"/>
        <v>76.19047619047619</v>
      </c>
      <c r="V16" s="61"/>
      <c r="W16" s="62"/>
      <c r="X16" s="63"/>
    </row>
    <row r="17" spans="1:68">
      <c r="A17" s="242" t="s">
        <v>15</v>
      </c>
      <c r="B17" s="94" t="s">
        <v>16</v>
      </c>
      <c r="C17" s="94" t="str" cm="1">
        <f t="array" ref="C17:D17">_xlfn.XLOOKUP(E17,Sheet1!A:A,Sheet1!E:F)</f>
        <v>R01</v>
      </c>
      <c r="D17" s="94" t="str">
        <v>D02</v>
      </c>
      <c r="E17" s="95">
        <v>214239</v>
      </c>
      <c r="F17" s="95" t="s">
        <v>23</v>
      </c>
      <c r="G17" s="199" t="s">
        <v>18</v>
      </c>
      <c r="H17" s="277"/>
      <c r="I17" s="209"/>
      <c r="J17" s="209">
        <v>75.324675324675326</v>
      </c>
      <c r="K17" s="214">
        <v>83.116883116883116</v>
      </c>
      <c r="L17" s="223"/>
      <c r="M17" s="211">
        <v>81.818181818181827</v>
      </c>
      <c r="N17" s="230">
        <v>84.415584415584405</v>
      </c>
      <c r="O17" s="164"/>
      <c r="P17" s="211">
        <v>81.818181818181827</v>
      </c>
      <c r="Q17" s="210">
        <v>94.805194805194802</v>
      </c>
      <c r="R17" s="210"/>
      <c r="S17" s="271"/>
      <c r="T17" s="275">
        <f t="shared" si="0"/>
        <v>83.549783549783555</v>
      </c>
      <c r="U17" s="153">
        <f t="shared" si="1"/>
        <v>83.549783549783555</v>
      </c>
      <c r="V17" s="61"/>
      <c r="W17" s="62"/>
      <c r="X17" s="63"/>
    </row>
    <row r="18" spans="1:68">
      <c r="A18" s="242" t="s">
        <v>15</v>
      </c>
      <c r="B18" s="94" t="s">
        <v>16</v>
      </c>
      <c r="C18" s="94" t="str" cm="1">
        <f t="array" ref="C18:D18">_xlfn.XLOOKUP(E18,Sheet1!A:A,Sheet1!E:F)</f>
        <v>R01</v>
      </c>
      <c r="D18" s="94" t="str">
        <v>D03</v>
      </c>
      <c r="E18" s="95">
        <v>213348</v>
      </c>
      <c r="F18" s="95" t="s">
        <v>22</v>
      </c>
      <c r="G18" s="199" t="s">
        <v>18</v>
      </c>
      <c r="H18" s="277"/>
      <c r="I18" s="209"/>
      <c r="J18" s="209">
        <v>79.220779220779221</v>
      </c>
      <c r="K18" s="212">
        <v>88.311688311688314</v>
      </c>
      <c r="L18" s="223"/>
      <c r="M18" s="211">
        <v>80.519480519480524</v>
      </c>
      <c r="N18" s="229">
        <v>81.818181818181827</v>
      </c>
      <c r="O18" s="164"/>
      <c r="P18" s="211">
        <v>68.831168831168839</v>
      </c>
      <c r="Q18" s="210">
        <v>83.116883116883116</v>
      </c>
      <c r="R18" s="210"/>
      <c r="S18" s="271"/>
      <c r="T18" s="275">
        <f t="shared" si="0"/>
        <v>80.303030303030297</v>
      </c>
      <c r="U18" s="153">
        <f t="shared" si="1"/>
        <v>80.303030303030297</v>
      </c>
      <c r="V18" s="61"/>
      <c r="W18" s="62"/>
      <c r="X18" s="63"/>
    </row>
    <row r="19" spans="1:68">
      <c r="A19" s="242" t="s">
        <v>15</v>
      </c>
      <c r="B19" s="94" t="s">
        <v>16</v>
      </c>
      <c r="C19" s="94" t="str" cm="1">
        <f t="array" ref="C19:D19">_xlfn.XLOOKUP(E19,Sheet1!A:A,Sheet1!E:F)</f>
        <v>R01</v>
      </c>
      <c r="D19" s="94" t="str">
        <v>D03</v>
      </c>
      <c r="E19" s="95">
        <v>214445</v>
      </c>
      <c r="F19" s="95" t="s">
        <v>24</v>
      </c>
      <c r="G19" s="199" t="s">
        <v>18</v>
      </c>
      <c r="H19" s="277"/>
      <c r="I19" s="209"/>
      <c r="J19" s="209">
        <v>75.324675324675326</v>
      </c>
      <c r="K19" s="212">
        <v>94.805194805194802</v>
      </c>
      <c r="L19" s="223"/>
      <c r="M19" s="211">
        <v>74.025974025974023</v>
      </c>
      <c r="N19" s="229">
        <v>84.415584415584405</v>
      </c>
      <c r="O19" s="164"/>
      <c r="P19" s="211">
        <v>100</v>
      </c>
      <c r="Q19" s="210">
        <v>85.714285714285708</v>
      </c>
      <c r="R19" s="210"/>
      <c r="S19" s="271"/>
      <c r="T19" s="275">
        <f t="shared" si="0"/>
        <v>85.714285714285708</v>
      </c>
      <c r="U19" s="153">
        <f t="shared" si="1"/>
        <v>85.714285714285708</v>
      </c>
      <c r="V19" s="61"/>
      <c r="W19" s="62"/>
      <c r="X19" s="63"/>
    </row>
    <row r="20" spans="1:68">
      <c r="A20" s="242" t="s">
        <v>15</v>
      </c>
      <c r="B20" s="94" t="s">
        <v>16</v>
      </c>
      <c r="C20" s="94" t="str" cm="1">
        <f t="array" ref="C20:D20">_xlfn.XLOOKUP(E20,Sheet1!A:A,Sheet1!E:F)</f>
        <v>R01</v>
      </c>
      <c r="D20" s="94" t="str">
        <v>D02</v>
      </c>
      <c r="E20" s="95">
        <v>211847</v>
      </c>
      <c r="F20" s="95" t="s">
        <v>19</v>
      </c>
      <c r="G20" s="199" t="s">
        <v>18</v>
      </c>
      <c r="H20" s="277"/>
      <c r="I20" s="209"/>
      <c r="J20" s="209">
        <v>68.831168831168839</v>
      </c>
      <c r="K20" s="213">
        <v>87.012987012987011</v>
      </c>
      <c r="L20" s="223"/>
      <c r="M20" s="211">
        <v>68.831168831168839</v>
      </c>
      <c r="N20" s="228">
        <v>80.519480519480524</v>
      </c>
      <c r="O20" s="164"/>
      <c r="P20" s="211">
        <v>85.714285714285708</v>
      </c>
      <c r="Q20" s="210">
        <v>67.532467532467535</v>
      </c>
      <c r="R20" s="210"/>
      <c r="S20" s="271"/>
      <c r="T20" s="275">
        <f t="shared" si="0"/>
        <v>76.406926406926416</v>
      </c>
      <c r="U20" s="153">
        <f t="shared" si="1"/>
        <v>76.406926406926416</v>
      </c>
      <c r="V20" s="61"/>
      <c r="W20" s="62"/>
      <c r="X20" s="63"/>
    </row>
    <row r="21" spans="1:68">
      <c r="A21" s="242" t="s">
        <v>15</v>
      </c>
      <c r="B21" s="94" t="s">
        <v>16</v>
      </c>
      <c r="C21" s="94" t="str" cm="1">
        <f t="array" ref="C21:D21">_xlfn.XLOOKUP(E21,Sheet1!A:A,Sheet1!E:F)</f>
        <v>R01</v>
      </c>
      <c r="D21" s="94" t="str">
        <v>D02</v>
      </c>
      <c r="E21" s="95">
        <v>212555</v>
      </c>
      <c r="F21" s="95" t="s">
        <v>20</v>
      </c>
      <c r="G21" s="199" t="s">
        <v>18</v>
      </c>
      <c r="H21" s="277"/>
      <c r="I21" s="209"/>
      <c r="J21" s="209">
        <v>93.506493506493499</v>
      </c>
      <c r="K21" s="212">
        <v>87.012987012987011</v>
      </c>
      <c r="L21" s="223"/>
      <c r="M21" s="211">
        <v>81.818181818181827</v>
      </c>
      <c r="N21" s="229">
        <v>94.805194805194802</v>
      </c>
      <c r="O21" s="164"/>
      <c r="P21" s="211">
        <v>76.623376623376629</v>
      </c>
      <c r="Q21" s="210">
        <v>85.714285714285708</v>
      </c>
      <c r="R21" s="210"/>
      <c r="S21" s="271"/>
      <c r="T21" s="275">
        <f t="shared" si="0"/>
        <v>86.580086580086572</v>
      </c>
      <c r="U21" s="153">
        <f t="shared" si="1"/>
        <v>86.580086580086572</v>
      </c>
      <c r="V21" s="61"/>
      <c r="W21" s="62"/>
      <c r="X21" s="63"/>
    </row>
    <row r="22" spans="1:68">
      <c r="A22" s="242" t="s">
        <v>15</v>
      </c>
      <c r="B22" s="94" t="s">
        <v>16</v>
      </c>
      <c r="C22" s="94" t="str" cm="1">
        <f t="array" ref="C22:D22">_xlfn.XLOOKUP(E22,Sheet1!A:A,Sheet1!E:F)</f>
        <v>R01</v>
      </c>
      <c r="D22" s="94" t="str">
        <v>D03</v>
      </c>
      <c r="E22" s="95">
        <v>213421</v>
      </c>
      <c r="F22" s="95" t="s">
        <v>27</v>
      </c>
      <c r="G22" s="199" t="s">
        <v>18</v>
      </c>
      <c r="H22" s="277"/>
      <c r="I22" s="209"/>
      <c r="J22" s="209">
        <v>85.714285714285708</v>
      </c>
      <c r="K22" s="212">
        <v>83.116883116883116</v>
      </c>
      <c r="L22" s="223"/>
      <c r="M22" s="211">
        <v>85.714285714285708</v>
      </c>
      <c r="N22" s="229">
        <v>84.415584415584405</v>
      </c>
      <c r="O22" s="164"/>
      <c r="P22" s="211">
        <v>89.610389610389603</v>
      </c>
      <c r="Q22" s="210">
        <v>87.012987012987011</v>
      </c>
      <c r="R22" s="210"/>
      <c r="S22" s="271"/>
      <c r="T22" s="275">
        <f t="shared" si="0"/>
        <v>85.930735930735921</v>
      </c>
      <c r="U22" s="153">
        <f t="shared" si="1"/>
        <v>85.930735930735921</v>
      </c>
      <c r="V22" s="61"/>
      <c r="W22" s="62"/>
      <c r="X22" s="63"/>
    </row>
    <row r="23" spans="1:68">
      <c r="A23" s="242" t="s">
        <v>15</v>
      </c>
      <c r="B23" s="94" t="s">
        <v>16</v>
      </c>
      <c r="C23" s="94" t="str" cm="1">
        <f t="array" ref="C23:D23">_xlfn.XLOOKUP(E23,Sheet1!A:A,Sheet1!E:F)</f>
        <v>R01</v>
      </c>
      <c r="D23" s="94" t="str">
        <v>D03</v>
      </c>
      <c r="E23" s="95">
        <v>213009</v>
      </c>
      <c r="F23" s="95" t="s">
        <v>294</v>
      </c>
      <c r="G23" s="199" t="s">
        <v>18</v>
      </c>
      <c r="H23" s="277">
        <v>75.324675324675326</v>
      </c>
      <c r="I23" s="209"/>
      <c r="J23" s="209">
        <v>83.116883116883116</v>
      </c>
      <c r="K23" s="212"/>
      <c r="L23" s="223">
        <v>76.623376623376629</v>
      </c>
      <c r="M23" s="211">
        <v>81.818181818181827</v>
      </c>
      <c r="N23" s="229"/>
      <c r="O23" s="164">
        <v>81.818181818181827</v>
      </c>
      <c r="P23" s="211">
        <v>92.20779220779221</v>
      </c>
      <c r="Q23" s="210"/>
      <c r="R23" s="210">
        <v>77.922077922077932</v>
      </c>
      <c r="S23" s="271">
        <v>79.220779220779221</v>
      </c>
      <c r="T23" s="275">
        <f t="shared" si="0"/>
        <v>81.006493506493513</v>
      </c>
      <c r="U23" s="153">
        <f t="shared" si="1"/>
        <v>81.006493506493513</v>
      </c>
      <c r="V23" s="61"/>
      <c r="W23" s="62"/>
      <c r="X23" s="63"/>
    </row>
    <row r="24" spans="1:68">
      <c r="A24" s="242" t="s">
        <v>15</v>
      </c>
      <c r="B24" s="94" t="s">
        <v>16</v>
      </c>
      <c r="C24" s="94" t="str" cm="1">
        <f t="array" ref="C24:D24">_xlfn.XLOOKUP(E24,Sheet1!A:A,Sheet1!E:F)</f>
        <v>R01</v>
      </c>
      <c r="D24" s="94" t="str">
        <v>D03</v>
      </c>
      <c r="E24" s="95">
        <v>213215</v>
      </c>
      <c r="F24" s="95" t="s">
        <v>21</v>
      </c>
      <c r="G24" s="199" t="s">
        <v>18</v>
      </c>
      <c r="H24" s="277"/>
      <c r="I24" s="209"/>
      <c r="J24" s="209">
        <v>76.623376623376629</v>
      </c>
      <c r="K24" s="213">
        <v>81.818181818181827</v>
      </c>
      <c r="L24" s="223"/>
      <c r="M24" s="211">
        <v>75.324675324675326</v>
      </c>
      <c r="N24" s="228">
        <v>83.116883116883116</v>
      </c>
      <c r="O24" s="164"/>
      <c r="P24" s="211">
        <v>87.012987012987011</v>
      </c>
      <c r="Q24" s="210">
        <v>72.727272727272734</v>
      </c>
      <c r="R24" s="210"/>
      <c r="S24" s="271"/>
      <c r="T24" s="275">
        <f t="shared" si="0"/>
        <v>79.437229437229448</v>
      </c>
      <c r="U24" s="153">
        <f t="shared" si="1"/>
        <v>79.437229437229448</v>
      </c>
      <c r="V24" s="61"/>
      <c r="W24" s="62"/>
      <c r="X24" s="63"/>
    </row>
    <row r="25" spans="1:68">
      <c r="A25" s="242" t="s">
        <v>15</v>
      </c>
      <c r="B25" s="94" t="s">
        <v>16</v>
      </c>
      <c r="C25" s="94" t="str" cm="1">
        <f t="array" ref="C25:D25">_xlfn.XLOOKUP(E25,Sheet1!A:A,Sheet1!E:F)</f>
        <v>R01</v>
      </c>
      <c r="D25" s="94" t="str">
        <v>D03</v>
      </c>
      <c r="E25" s="95">
        <v>215236</v>
      </c>
      <c r="F25" s="95" t="s">
        <v>66</v>
      </c>
      <c r="G25" s="199" t="s">
        <v>18</v>
      </c>
      <c r="H25" s="277"/>
      <c r="I25" s="209"/>
      <c r="J25" s="209">
        <v>90.909090909090907</v>
      </c>
      <c r="K25" s="214">
        <v>85.714285714285708</v>
      </c>
      <c r="L25" s="223"/>
      <c r="M25" s="211">
        <v>77.922077922077932</v>
      </c>
      <c r="N25" s="230">
        <v>92.20779220779221</v>
      </c>
      <c r="O25" s="164"/>
      <c r="P25" s="211">
        <v>88.311688311688314</v>
      </c>
      <c r="Q25" s="210">
        <v>89.610389610389603</v>
      </c>
      <c r="R25" s="210"/>
      <c r="S25" s="271"/>
      <c r="T25" s="275">
        <f t="shared" si="0"/>
        <v>87.445887445887436</v>
      </c>
      <c r="U25" s="153">
        <f t="shared" si="1"/>
        <v>87.445887445887436</v>
      </c>
      <c r="V25" s="61"/>
      <c r="W25" s="62"/>
      <c r="X25" s="63"/>
    </row>
    <row r="26" spans="1:68" s="45" customFormat="1" ht="16.5" thickBot="1">
      <c r="A26" s="246" t="s">
        <v>15</v>
      </c>
      <c r="B26" s="103" t="s">
        <v>16</v>
      </c>
      <c r="C26" s="103" t="str" cm="1">
        <f t="array" ref="C26:D26">_xlfn.XLOOKUP(E26,Sheet1!A:A,Sheet1!E:F)</f>
        <v>R01</v>
      </c>
      <c r="D26" s="103" t="str">
        <v>D03</v>
      </c>
      <c r="E26" s="99">
        <v>215632</v>
      </c>
      <c r="F26" s="99" t="s">
        <v>30</v>
      </c>
      <c r="G26" s="201" t="s">
        <v>18</v>
      </c>
      <c r="H26" s="278"/>
      <c r="I26" s="250"/>
      <c r="J26" s="250">
        <v>88.3116883116883</v>
      </c>
      <c r="K26" s="218">
        <v>97.402597402597408</v>
      </c>
      <c r="L26" s="227"/>
      <c r="M26" s="215">
        <v>96.103896103896105</v>
      </c>
      <c r="N26" s="231">
        <v>85.714285714285708</v>
      </c>
      <c r="O26" s="105"/>
      <c r="P26" s="215">
        <v>98.701298701298697</v>
      </c>
      <c r="Q26" s="253">
        <v>92.20779220779221</v>
      </c>
      <c r="R26" s="253"/>
      <c r="S26" s="272"/>
      <c r="T26" s="193">
        <f t="shared" si="0"/>
        <v>93.073593073593074</v>
      </c>
      <c r="U26" s="154">
        <f t="shared" si="1"/>
        <v>93.073593073593074</v>
      </c>
      <c r="V26" s="66"/>
      <c r="W26" s="67"/>
      <c r="X26" s="68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</row>
    <row r="27" spans="1:68">
      <c r="A27" s="240" t="s">
        <v>15</v>
      </c>
      <c r="B27" s="94" t="s">
        <v>31</v>
      </c>
      <c r="C27" s="94" t="str" cm="1">
        <f t="array" ref="C27:D27">_xlfn.XLOOKUP(E27,Sheet1!A:A,Sheet1!E:F)</f>
        <v>R01</v>
      </c>
      <c r="D27" s="94" t="str">
        <v>D01</v>
      </c>
      <c r="E27" s="93">
        <v>213678</v>
      </c>
      <c r="F27" s="93" t="s">
        <v>37</v>
      </c>
      <c r="G27" s="199" t="s">
        <v>18</v>
      </c>
      <c r="H27" s="279"/>
      <c r="I27" s="255"/>
      <c r="J27" s="255">
        <v>98.701298701298711</v>
      </c>
      <c r="K27" s="217">
        <v>83.116883116883116</v>
      </c>
      <c r="L27" s="223"/>
      <c r="M27" s="216">
        <v>85.714285714285708</v>
      </c>
      <c r="N27" s="232">
        <v>77.922077922077932</v>
      </c>
      <c r="O27" s="164"/>
      <c r="P27" s="216">
        <v>101.29870129870129</v>
      </c>
      <c r="Q27" s="239">
        <v>92.20779220779221</v>
      </c>
      <c r="R27" s="239"/>
      <c r="S27" s="270"/>
      <c r="T27" s="9">
        <f t="shared" si="0"/>
        <v>89.82683982683983</v>
      </c>
      <c r="U27" s="152">
        <f t="shared" si="1"/>
        <v>89.82683982683983</v>
      </c>
      <c r="V27" s="69"/>
      <c r="W27" s="70"/>
      <c r="X27" s="71"/>
    </row>
    <row r="28" spans="1:68">
      <c r="A28" s="242" t="s">
        <v>15</v>
      </c>
      <c r="B28" s="94" t="s">
        <v>31</v>
      </c>
      <c r="C28" s="94" t="str" cm="1">
        <f t="array" ref="C28:D28">_xlfn.XLOOKUP(E28,Sheet1!A:A,Sheet1!E:F)</f>
        <v>R01</v>
      </c>
      <c r="D28" s="94" t="str">
        <v>D01</v>
      </c>
      <c r="E28" s="95">
        <v>211805</v>
      </c>
      <c r="F28" s="95" t="s">
        <v>34</v>
      </c>
      <c r="G28" s="199" t="s">
        <v>18</v>
      </c>
      <c r="H28" s="277"/>
      <c r="I28" s="209"/>
      <c r="J28" s="209">
        <v>84.415584415584419</v>
      </c>
      <c r="K28" s="212">
        <v>77.922077922077932</v>
      </c>
      <c r="L28" s="223"/>
      <c r="M28" s="211">
        <v>93.506493506493499</v>
      </c>
      <c r="N28" s="229">
        <v>96.103896103896105</v>
      </c>
      <c r="O28" s="164"/>
      <c r="P28" s="211">
        <v>62.337662337662337</v>
      </c>
      <c r="Q28" s="210">
        <v>101.29870129870129</v>
      </c>
      <c r="R28" s="210"/>
      <c r="S28" s="271"/>
      <c r="T28" s="275">
        <f t="shared" si="0"/>
        <v>85.930735930735921</v>
      </c>
      <c r="U28" s="153">
        <f t="shared" si="1"/>
        <v>85.930735930735921</v>
      </c>
      <c r="V28" s="72"/>
      <c r="W28" s="62"/>
      <c r="X28" s="73"/>
    </row>
    <row r="29" spans="1:68">
      <c r="A29" s="242" t="s">
        <v>15</v>
      </c>
      <c r="B29" s="94" t="s">
        <v>31</v>
      </c>
      <c r="C29" s="94" t="str" cm="1">
        <f t="array" ref="C29:D29">_xlfn.XLOOKUP(E29,Sheet1!A:A,Sheet1!E:F)</f>
        <v>R01</v>
      </c>
      <c r="D29" s="94" t="str">
        <v>D01</v>
      </c>
      <c r="E29" s="95">
        <v>214635</v>
      </c>
      <c r="F29" s="95" t="s">
        <v>38</v>
      </c>
      <c r="G29" s="199" t="s">
        <v>18</v>
      </c>
      <c r="H29" s="277"/>
      <c r="I29" s="209"/>
      <c r="J29" s="209">
        <v>80.51948051948051</v>
      </c>
      <c r="K29" s="213">
        <v>88.311688311688314</v>
      </c>
      <c r="L29" s="223"/>
      <c r="M29" s="211">
        <v>90.909090909090907</v>
      </c>
      <c r="N29" s="228">
        <v>97.402597402597408</v>
      </c>
      <c r="O29" s="164"/>
      <c r="P29" s="211">
        <v>85.714285714285708</v>
      </c>
      <c r="Q29" s="210">
        <v>93.506493506493499</v>
      </c>
      <c r="R29" s="210"/>
      <c r="S29" s="271"/>
      <c r="T29" s="275">
        <f t="shared" si="0"/>
        <v>89.393939393939391</v>
      </c>
      <c r="U29" s="153">
        <f t="shared" si="1"/>
        <v>89.393939393939391</v>
      </c>
      <c r="V29" s="72"/>
      <c r="W29" s="74"/>
      <c r="X29" s="63"/>
    </row>
    <row r="30" spans="1:68">
      <c r="A30" s="242" t="s">
        <v>15</v>
      </c>
      <c r="B30" s="94" t="s">
        <v>31</v>
      </c>
      <c r="C30" s="94" t="str" cm="1">
        <f t="array" ref="C30:D30">_xlfn.XLOOKUP(E30,Sheet1!A:A,Sheet1!E:F)</f>
        <v>R01</v>
      </c>
      <c r="D30" s="94" t="str">
        <v>D02</v>
      </c>
      <c r="E30" s="95">
        <v>211391</v>
      </c>
      <c r="F30" s="95" t="s">
        <v>26</v>
      </c>
      <c r="G30" s="199" t="s">
        <v>18</v>
      </c>
      <c r="H30" s="277"/>
      <c r="I30" s="209"/>
      <c r="J30" s="209">
        <v>85.714285714285708</v>
      </c>
      <c r="K30" s="214">
        <v>77.922077922077932</v>
      </c>
      <c r="L30" s="223"/>
      <c r="M30" s="211">
        <v>71.428571428571431</v>
      </c>
      <c r="N30" s="230">
        <v>71.428571428571431</v>
      </c>
      <c r="O30" s="164"/>
      <c r="P30" s="211">
        <v>88.311688311688314</v>
      </c>
      <c r="Q30" s="210">
        <v>90.909090909090907</v>
      </c>
      <c r="R30" s="210"/>
      <c r="S30" s="271"/>
      <c r="T30" s="275">
        <f t="shared" si="0"/>
        <v>80.952380952380963</v>
      </c>
      <c r="U30" s="153">
        <f t="shared" si="1"/>
        <v>80.952380952380963</v>
      </c>
      <c r="V30" s="61"/>
      <c r="W30" s="62"/>
      <c r="X30" s="63"/>
    </row>
    <row r="31" spans="1:68">
      <c r="A31" s="242" t="s">
        <v>15</v>
      </c>
      <c r="B31" s="94" t="s">
        <v>31</v>
      </c>
      <c r="C31" s="94" t="str" cm="1">
        <f t="array" ref="C31:D31">_xlfn.XLOOKUP(E31,Sheet1!A:A,Sheet1!E:F)</f>
        <v>R01</v>
      </c>
      <c r="D31" s="94" t="str">
        <v>D01</v>
      </c>
      <c r="E31" s="95">
        <v>214858</v>
      </c>
      <c r="F31" s="95" t="s">
        <v>39</v>
      </c>
      <c r="G31" s="199" t="s">
        <v>18</v>
      </c>
      <c r="H31" s="277"/>
      <c r="I31" s="209"/>
      <c r="J31" s="209">
        <v>84.415584415584419</v>
      </c>
      <c r="K31" s="214">
        <v>83.116883116883116</v>
      </c>
      <c r="L31" s="223"/>
      <c r="M31" s="211">
        <v>81.818181818181827</v>
      </c>
      <c r="N31" s="230">
        <v>88.311688311688314</v>
      </c>
      <c r="O31" s="164"/>
      <c r="P31" s="211">
        <v>80.519480519480524</v>
      </c>
      <c r="Q31" s="210">
        <v>79.220779220779221</v>
      </c>
      <c r="R31" s="210"/>
      <c r="S31" s="271"/>
      <c r="T31" s="275">
        <f t="shared" si="0"/>
        <v>82.900432900432904</v>
      </c>
      <c r="U31" s="153">
        <f t="shared" si="1"/>
        <v>82.900432900432904</v>
      </c>
      <c r="V31" s="61"/>
      <c r="W31" s="62"/>
      <c r="X31" s="63"/>
    </row>
    <row r="32" spans="1:68">
      <c r="A32" s="242" t="s">
        <v>15</v>
      </c>
      <c r="B32" s="94" t="s">
        <v>31</v>
      </c>
      <c r="C32" s="94" t="str" cm="1">
        <f t="array" ref="C32:D32">_xlfn.XLOOKUP(E32,Sheet1!A:A,Sheet1!E:F)</f>
        <v>R01</v>
      </c>
      <c r="D32" s="94" t="str">
        <v>D01</v>
      </c>
      <c r="E32" s="95">
        <v>214924</v>
      </c>
      <c r="F32" s="95" t="s">
        <v>40</v>
      </c>
      <c r="G32" s="199" t="s">
        <v>18</v>
      </c>
      <c r="H32" s="277"/>
      <c r="I32" s="209"/>
      <c r="J32" s="209">
        <v>75.324675324675326</v>
      </c>
      <c r="K32" s="214">
        <v>74.025974025974023</v>
      </c>
      <c r="L32" s="223"/>
      <c r="M32" s="211">
        <v>94.805194805194802</v>
      </c>
      <c r="N32" s="230">
        <v>77.922077922077932</v>
      </c>
      <c r="O32" s="164"/>
      <c r="P32" s="211">
        <v>75.324675324675326</v>
      </c>
      <c r="Q32" s="210">
        <v>90.909090909090907</v>
      </c>
      <c r="R32" s="210"/>
      <c r="S32" s="271"/>
      <c r="T32" s="275">
        <f t="shared" si="0"/>
        <v>81.385281385281374</v>
      </c>
      <c r="U32" s="153">
        <f t="shared" si="1"/>
        <v>81.385281385281374</v>
      </c>
      <c r="V32" s="61"/>
      <c r="W32" s="62"/>
      <c r="X32" s="63"/>
    </row>
    <row r="33" spans="1:25">
      <c r="A33" s="243" t="s">
        <v>15</v>
      </c>
      <c r="B33" s="117" t="s">
        <v>31</v>
      </c>
      <c r="C33" s="117" t="str" cm="1">
        <f t="array" ref="C33:D33">_xlfn.XLOOKUP(E33,Sheet1!A:A,Sheet1!E:F)</f>
        <v>R01</v>
      </c>
      <c r="D33" s="117" t="str">
        <v>D02</v>
      </c>
      <c r="E33" s="116">
        <v>215830</v>
      </c>
      <c r="F33" s="116" t="s">
        <v>310</v>
      </c>
      <c r="G33" s="202" t="s">
        <v>18</v>
      </c>
      <c r="H33" s="277"/>
      <c r="I33" s="209"/>
      <c r="J33" s="209">
        <v>85.714285714285708</v>
      </c>
      <c r="K33" s="212">
        <v>83.116883116883116</v>
      </c>
      <c r="L33" s="223"/>
      <c r="M33" s="211">
        <v>74.025974025974023</v>
      </c>
      <c r="N33" s="229">
        <v>72.727272727272734</v>
      </c>
      <c r="O33" s="164"/>
      <c r="P33" s="211">
        <v>81.818181818181827</v>
      </c>
      <c r="Q33" s="210">
        <v>80.519480519480524</v>
      </c>
      <c r="R33" s="210"/>
      <c r="S33" s="271"/>
      <c r="T33" s="275">
        <f t="shared" si="0"/>
        <v>79.653679653679646</v>
      </c>
      <c r="U33" s="153">
        <f t="shared" si="1"/>
        <v>79.653679653679646</v>
      </c>
      <c r="V33" s="61"/>
      <c r="W33" s="62"/>
      <c r="X33" s="63"/>
    </row>
    <row r="34" spans="1:25">
      <c r="A34" s="242" t="s">
        <v>15</v>
      </c>
      <c r="B34" s="94" t="s">
        <v>31</v>
      </c>
      <c r="C34" s="94" t="str" cm="1">
        <f t="array" ref="C34:D34">_xlfn.XLOOKUP(E34,Sheet1!A:A,Sheet1!E:F)</f>
        <v>R01</v>
      </c>
      <c r="D34" s="94" t="str">
        <v>D01</v>
      </c>
      <c r="E34" s="95">
        <v>212613</v>
      </c>
      <c r="F34" s="95" t="s">
        <v>35</v>
      </c>
      <c r="G34" s="199" t="s">
        <v>18</v>
      </c>
      <c r="H34" s="277"/>
      <c r="I34" s="209"/>
      <c r="J34" s="209">
        <v>89.610389610389618</v>
      </c>
      <c r="K34" s="213">
        <v>79.220779220779221</v>
      </c>
      <c r="L34" s="223"/>
      <c r="M34" s="211">
        <v>92.20779220779221</v>
      </c>
      <c r="N34" s="228">
        <v>80.519480519480524</v>
      </c>
      <c r="O34" s="164"/>
      <c r="P34" s="211">
        <v>71.428571428571431</v>
      </c>
      <c r="Q34" s="210">
        <v>92.20779220779221</v>
      </c>
      <c r="R34" s="210"/>
      <c r="S34" s="271"/>
      <c r="T34" s="275">
        <f t="shared" si="0"/>
        <v>84.199134199134207</v>
      </c>
      <c r="U34" s="153">
        <f t="shared" si="1"/>
        <v>84.199134199134207</v>
      </c>
      <c r="V34" s="61"/>
      <c r="W34" s="62"/>
      <c r="X34" s="63"/>
    </row>
    <row r="35" spans="1:25">
      <c r="A35" s="242" t="s">
        <v>15</v>
      </c>
      <c r="B35" s="94" t="s">
        <v>31</v>
      </c>
      <c r="C35" s="94" t="str" cm="1">
        <f t="array" ref="C35:D35">_xlfn.XLOOKUP(E35,Sheet1!A:A,Sheet1!E:F)</f>
        <v>R01</v>
      </c>
      <c r="D35" s="94" t="str">
        <v>D01</v>
      </c>
      <c r="E35" s="95">
        <v>210583</v>
      </c>
      <c r="F35" s="95" t="s">
        <v>32</v>
      </c>
      <c r="G35" s="199" t="s">
        <v>18</v>
      </c>
      <c r="H35" s="277"/>
      <c r="I35" s="209"/>
      <c r="J35" s="209">
        <v>84.415584415584419</v>
      </c>
      <c r="K35" s="212">
        <v>79.220779220779221</v>
      </c>
      <c r="L35" s="223"/>
      <c r="M35" s="211">
        <v>87.012987012987011</v>
      </c>
      <c r="N35" s="229">
        <v>70.129870129870127</v>
      </c>
      <c r="O35" s="164"/>
      <c r="P35" s="211">
        <v>88.311688311688314</v>
      </c>
      <c r="Q35" s="210">
        <v>75.324675324675326</v>
      </c>
      <c r="R35" s="210"/>
      <c r="S35" s="271"/>
      <c r="T35" s="275">
        <f t="shared" si="0"/>
        <v>80.735930735930751</v>
      </c>
      <c r="U35" s="153">
        <f t="shared" si="1"/>
        <v>80.735930735930751</v>
      </c>
      <c r="V35" s="61"/>
      <c r="W35" s="62"/>
      <c r="X35" s="63"/>
    </row>
    <row r="36" spans="1:25">
      <c r="A36" s="242" t="s">
        <v>15</v>
      </c>
      <c r="B36" s="94" t="s">
        <v>31</v>
      </c>
      <c r="C36" s="94" t="str" cm="1">
        <f t="array" ref="C36:D36">_xlfn.XLOOKUP(E36,Sheet1!A:A,Sheet1!E:F)</f>
        <v>R01</v>
      </c>
      <c r="D36" s="94" t="str">
        <v>D01</v>
      </c>
      <c r="E36" s="95">
        <v>213496</v>
      </c>
      <c r="F36" s="95" t="s">
        <v>36</v>
      </c>
      <c r="G36" s="199" t="s">
        <v>18</v>
      </c>
      <c r="H36" s="277"/>
      <c r="I36" s="209"/>
      <c r="J36" s="209">
        <v>83.116883116883116</v>
      </c>
      <c r="K36" s="212">
        <v>85.714285714285708</v>
      </c>
      <c r="L36" s="223"/>
      <c r="M36" s="211">
        <v>87.012987012987011</v>
      </c>
      <c r="N36" s="229">
        <v>80.519480519480524</v>
      </c>
      <c r="O36" s="164"/>
      <c r="P36" s="211">
        <v>83.116883116883116</v>
      </c>
      <c r="Q36" s="210">
        <v>84.415584415584405</v>
      </c>
      <c r="R36" s="210"/>
      <c r="S36" s="271"/>
      <c r="T36" s="275">
        <f t="shared" si="0"/>
        <v>83.98268398268398</v>
      </c>
      <c r="U36" s="153">
        <f t="shared" si="1"/>
        <v>83.98268398268398</v>
      </c>
      <c r="V36" s="61"/>
      <c r="W36" s="62"/>
      <c r="X36" s="63"/>
    </row>
    <row r="37" spans="1:25">
      <c r="A37" s="242" t="s">
        <v>15</v>
      </c>
      <c r="B37" s="94" t="s">
        <v>31</v>
      </c>
      <c r="C37" s="94" t="str" cm="1">
        <f t="array" ref="C37:D37">_xlfn.XLOOKUP(E37,Sheet1!A:A,Sheet1!E:F)</f>
        <v>R01</v>
      </c>
      <c r="D37" s="94" t="str">
        <v>D01</v>
      </c>
      <c r="E37" s="95">
        <v>211649</v>
      </c>
      <c r="F37" s="95" t="s">
        <v>33</v>
      </c>
      <c r="G37" s="199" t="s">
        <v>18</v>
      </c>
      <c r="H37" s="277"/>
      <c r="I37" s="209"/>
      <c r="J37" s="209">
        <v>97.402597402597408</v>
      </c>
      <c r="K37" s="212">
        <v>83.116883116883116</v>
      </c>
      <c r="L37" s="223"/>
      <c r="M37" s="211">
        <v>83.116883116883116</v>
      </c>
      <c r="N37" s="229">
        <v>90.909090909090907</v>
      </c>
      <c r="O37" s="164"/>
      <c r="P37" s="211">
        <v>96.103896103896105</v>
      </c>
      <c r="Q37" s="210">
        <v>98.701298701298697</v>
      </c>
      <c r="R37" s="210"/>
      <c r="S37" s="271"/>
      <c r="T37" s="275">
        <f t="shared" si="0"/>
        <v>91.558441558441544</v>
      </c>
      <c r="U37" s="153">
        <f t="shared" si="1"/>
        <v>91.558441558441544</v>
      </c>
      <c r="V37" s="61"/>
      <c r="W37" s="62"/>
      <c r="X37" s="68"/>
    </row>
    <row r="38" spans="1:25">
      <c r="A38" s="242" t="s">
        <v>15</v>
      </c>
      <c r="B38" s="162" t="s">
        <v>31</v>
      </c>
      <c r="C38" s="162" t="str" cm="1">
        <f t="array" ref="C38:D38">_xlfn.XLOOKUP(E38,Sheet1!A:A,Sheet1!E:F)</f>
        <v>R01</v>
      </c>
      <c r="D38" s="162" t="str">
        <v>D02</v>
      </c>
      <c r="E38" s="95">
        <v>210781</v>
      </c>
      <c r="F38" s="98" t="s">
        <v>314</v>
      </c>
      <c r="G38" s="203" t="s">
        <v>18</v>
      </c>
      <c r="H38" s="277"/>
      <c r="I38" s="209"/>
      <c r="J38" s="209">
        <v>79.220779220779221</v>
      </c>
      <c r="K38" s="212">
        <v>85.714285714285708</v>
      </c>
      <c r="L38" s="259"/>
      <c r="M38" s="211">
        <v>93.506493506493499</v>
      </c>
      <c r="N38" s="229">
        <v>70.129870129870127</v>
      </c>
      <c r="O38" s="163"/>
      <c r="P38" s="211">
        <v>75.324675324675326</v>
      </c>
      <c r="Q38" s="210">
        <v>71.428571428571431</v>
      </c>
      <c r="R38" s="210"/>
      <c r="S38" s="271"/>
      <c r="T38" s="275">
        <f t="shared" si="0"/>
        <v>79.220779220779221</v>
      </c>
      <c r="U38" s="153">
        <f t="shared" si="1"/>
        <v>79.220779220779221</v>
      </c>
      <c r="V38" s="61"/>
      <c r="W38" s="81"/>
      <c r="X38" s="73"/>
      <c r="Y38" s="46"/>
    </row>
    <row r="39" spans="1:25" ht="16.5" thickBot="1">
      <c r="A39" s="246" t="s">
        <v>15</v>
      </c>
      <c r="B39" s="260" t="s">
        <v>31</v>
      </c>
      <c r="C39" s="260" t="str" cm="1">
        <f t="array" ref="C39:D39">_xlfn.XLOOKUP(E39,Sheet1!A:A,Sheet1!E:F)</f>
        <v>R01</v>
      </c>
      <c r="D39" s="260" t="str">
        <v>D01</v>
      </c>
      <c r="E39" s="99">
        <v>215129</v>
      </c>
      <c r="F39" s="99" t="s">
        <v>41</v>
      </c>
      <c r="G39" s="201" t="s">
        <v>18</v>
      </c>
      <c r="H39" s="278"/>
      <c r="I39" s="250"/>
      <c r="J39" s="250">
        <v>94.805194805194802</v>
      </c>
      <c r="K39" s="218">
        <v>68.831168831168839</v>
      </c>
      <c r="L39" s="224"/>
      <c r="M39" s="233">
        <v>93.506493506493499</v>
      </c>
      <c r="N39" s="231">
        <v>93.506493506493499</v>
      </c>
      <c r="O39" s="165"/>
      <c r="P39" s="233">
        <v>64.935064935064929</v>
      </c>
      <c r="Q39" s="253">
        <v>90.909090909090907</v>
      </c>
      <c r="R39" s="253"/>
      <c r="S39" s="272"/>
      <c r="T39" s="193">
        <f t="shared" si="0"/>
        <v>84.415584415584405</v>
      </c>
      <c r="U39" s="154">
        <f t="shared" si="1"/>
        <v>84.415584415584405</v>
      </c>
      <c r="V39" s="174"/>
      <c r="W39" s="175"/>
      <c r="X39" s="173"/>
    </row>
    <row r="40" spans="1:25">
      <c r="A40" s="240" t="s">
        <v>15</v>
      </c>
      <c r="B40" s="94" t="s">
        <v>42</v>
      </c>
      <c r="C40" s="94" t="str" cm="1">
        <f t="array" ref="C40:D40">_xlfn.XLOOKUP(E40,Sheet1!A:A,Sheet1!E:F)</f>
        <v>R01</v>
      </c>
      <c r="D40" s="94" t="str">
        <v>D02</v>
      </c>
      <c r="E40" s="93">
        <v>213546</v>
      </c>
      <c r="F40" s="93" t="s">
        <v>48</v>
      </c>
      <c r="G40" s="199" t="s">
        <v>18</v>
      </c>
      <c r="H40" s="279"/>
      <c r="I40" s="255"/>
      <c r="J40" s="255">
        <v>70.129870129870127</v>
      </c>
      <c r="K40" s="217">
        <v>76.623376623376629</v>
      </c>
      <c r="L40" s="223"/>
      <c r="M40" s="234">
        <v>76.623376623376629</v>
      </c>
      <c r="N40" s="232">
        <v>96.103896103896105</v>
      </c>
      <c r="O40" s="164"/>
      <c r="P40" s="234">
        <v>89.610389610389603</v>
      </c>
      <c r="Q40" s="239">
        <v>77.922077922077932</v>
      </c>
      <c r="R40" s="239"/>
      <c r="S40" s="270"/>
      <c r="T40" s="9">
        <f t="shared" si="0"/>
        <v>81.168831168831176</v>
      </c>
      <c r="U40" s="152">
        <f t="shared" si="1"/>
        <v>81.168831168831176</v>
      </c>
      <c r="V40" s="72"/>
      <c r="W40" s="74"/>
      <c r="X40" s="78"/>
    </row>
    <row r="41" spans="1:25">
      <c r="A41" s="242" t="s">
        <v>15</v>
      </c>
      <c r="B41" s="94" t="s">
        <v>42</v>
      </c>
      <c r="C41" s="94" t="str" cm="1">
        <f t="array" ref="C41:D41">_xlfn.XLOOKUP(E41,Sheet1!A:A,Sheet1!E:F)</f>
        <v>R01</v>
      </c>
      <c r="D41" s="94" t="str">
        <v>D01</v>
      </c>
      <c r="E41" s="95">
        <v>214213</v>
      </c>
      <c r="F41" s="95" t="s">
        <v>49</v>
      </c>
      <c r="G41" s="199" t="s">
        <v>18</v>
      </c>
      <c r="H41" s="277"/>
      <c r="I41" s="209"/>
      <c r="J41" s="209">
        <v>85.714285714285708</v>
      </c>
      <c r="K41" s="212">
        <v>84.415584415584405</v>
      </c>
      <c r="L41" s="223"/>
      <c r="M41" s="211">
        <v>84.415584415584405</v>
      </c>
      <c r="N41" s="229">
        <v>87.012987012987011</v>
      </c>
      <c r="O41" s="164"/>
      <c r="P41" s="211">
        <v>84.415584415584405</v>
      </c>
      <c r="Q41" s="210">
        <v>92.20779220779221</v>
      </c>
      <c r="R41" s="210"/>
      <c r="S41" s="271"/>
      <c r="T41" s="275">
        <f t="shared" si="0"/>
        <v>86.36363636363636</v>
      </c>
      <c r="U41" s="153">
        <f t="shared" si="1"/>
        <v>86.36363636363636</v>
      </c>
      <c r="V41" s="72"/>
      <c r="W41" s="74"/>
      <c r="X41" s="63"/>
    </row>
    <row r="42" spans="1:25">
      <c r="A42" s="242" t="s">
        <v>15</v>
      </c>
      <c r="B42" s="94" t="s">
        <v>42</v>
      </c>
      <c r="C42" s="94" t="str" cm="1">
        <f t="array" ref="C42:D42">_xlfn.XLOOKUP(E42,Sheet1!A:A,Sheet1!E:F)</f>
        <v>R01</v>
      </c>
      <c r="D42" s="94" t="str">
        <v>D01</v>
      </c>
      <c r="E42" s="95">
        <v>214841</v>
      </c>
      <c r="F42" s="95" t="s">
        <v>52</v>
      </c>
      <c r="G42" s="199" t="s">
        <v>18</v>
      </c>
      <c r="H42" s="277"/>
      <c r="I42" s="209"/>
      <c r="J42" s="209">
        <v>79.220779220779221</v>
      </c>
      <c r="K42" s="217">
        <v>72.727272727272734</v>
      </c>
      <c r="L42" s="223"/>
      <c r="M42" s="211">
        <v>88.311688311688314</v>
      </c>
      <c r="N42" s="232">
        <v>81.818181818181827</v>
      </c>
      <c r="O42" s="164"/>
      <c r="P42" s="211">
        <v>92.20779220779221</v>
      </c>
      <c r="Q42" s="210">
        <v>79.220779220779221</v>
      </c>
      <c r="R42" s="210"/>
      <c r="S42" s="271"/>
      <c r="T42" s="275">
        <f t="shared" si="0"/>
        <v>82.251082251082252</v>
      </c>
      <c r="U42" s="153">
        <f t="shared" si="1"/>
        <v>82.251082251082252</v>
      </c>
      <c r="V42" s="61"/>
      <c r="W42" s="62"/>
      <c r="X42" s="63"/>
    </row>
    <row r="43" spans="1:25">
      <c r="A43" s="242" t="s">
        <v>15</v>
      </c>
      <c r="B43" s="94" t="s">
        <v>42</v>
      </c>
      <c r="C43" s="94" t="str" cm="1">
        <f t="array" ref="C43:D43">_xlfn.XLOOKUP(E43,Sheet1!A:A,Sheet1!E:F)</f>
        <v>R01</v>
      </c>
      <c r="D43" s="94" t="str">
        <v>D02</v>
      </c>
      <c r="E43" s="95">
        <v>214551</v>
      </c>
      <c r="F43" s="95" t="s">
        <v>51</v>
      </c>
      <c r="G43" s="199" t="s">
        <v>18</v>
      </c>
      <c r="H43" s="277"/>
      <c r="I43" s="209"/>
      <c r="J43" s="209">
        <v>98.701298701298711</v>
      </c>
      <c r="K43" s="212">
        <v>83.116883116883116</v>
      </c>
      <c r="L43" s="223"/>
      <c r="M43" s="211">
        <v>79.220779220779221</v>
      </c>
      <c r="N43" s="229">
        <v>81.818181818181827</v>
      </c>
      <c r="O43" s="164"/>
      <c r="P43" s="211">
        <v>70.129870129870127</v>
      </c>
      <c r="Q43" s="210">
        <v>85.714285714285708</v>
      </c>
      <c r="R43" s="210"/>
      <c r="S43" s="271"/>
      <c r="T43" s="275">
        <f t="shared" si="0"/>
        <v>83.116883116883116</v>
      </c>
      <c r="U43" s="153">
        <f t="shared" si="1"/>
        <v>83.116883116883116</v>
      </c>
      <c r="V43" s="61"/>
      <c r="W43" s="62"/>
      <c r="X43" s="63"/>
    </row>
    <row r="44" spans="1:25">
      <c r="A44" s="242" t="s">
        <v>15</v>
      </c>
      <c r="B44" s="94" t="s">
        <v>42</v>
      </c>
      <c r="C44" s="94" t="str" cm="1">
        <f t="array" ref="C44:D44">_xlfn.XLOOKUP(E44,Sheet1!A:A,Sheet1!E:F)</f>
        <v>R01</v>
      </c>
      <c r="D44" s="94" t="str">
        <v>D02</v>
      </c>
      <c r="E44" s="95">
        <v>214452</v>
      </c>
      <c r="F44" s="95" t="s">
        <v>50</v>
      </c>
      <c r="G44" s="199" t="s">
        <v>18</v>
      </c>
      <c r="H44" s="277"/>
      <c r="I44" s="209"/>
      <c r="J44" s="209">
        <v>96.103896103896091</v>
      </c>
      <c r="K44" s="212">
        <v>92.20779220779221</v>
      </c>
      <c r="L44" s="223"/>
      <c r="M44" s="211">
        <v>81.818181818181827</v>
      </c>
      <c r="N44" s="229">
        <v>83.116883116883116</v>
      </c>
      <c r="O44" s="164"/>
      <c r="P44" s="211">
        <v>80.519480519480524</v>
      </c>
      <c r="Q44" s="210">
        <v>88.311688311688314</v>
      </c>
      <c r="R44" s="210"/>
      <c r="S44" s="271"/>
      <c r="T44" s="275">
        <f t="shared" si="0"/>
        <v>87.012987012987011</v>
      </c>
      <c r="U44" s="153">
        <f t="shared" si="1"/>
        <v>87.012987012987011</v>
      </c>
      <c r="V44" s="61"/>
      <c r="W44" s="62"/>
      <c r="X44" s="63"/>
    </row>
    <row r="45" spans="1:25">
      <c r="A45" s="242" t="s">
        <v>15</v>
      </c>
      <c r="B45" s="94" t="s">
        <v>42</v>
      </c>
      <c r="C45" s="94" t="str" cm="1">
        <f t="array" ref="C45:D45">_xlfn.XLOOKUP(E45,Sheet1!A:A,Sheet1!E:F)</f>
        <v>R01</v>
      </c>
      <c r="D45" s="94" t="str">
        <v>D02</v>
      </c>
      <c r="E45" s="95">
        <v>211599</v>
      </c>
      <c r="F45" s="95" t="s">
        <v>45</v>
      </c>
      <c r="G45" s="199" t="s">
        <v>18</v>
      </c>
      <c r="H45" s="277"/>
      <c r="I45" s="209"/>
      <c r="J45" s="209">
        <v>79.220779220779221</v>
      </c>
      <c r="K45" s="212">
        <v>84.415584415584405</v>
      </c>
      <c r="L45" s="223"/>
      <c r="M45" s="211">
        <v>77.922077922077932</v>
      </c>
      <c r="N45" s="229">
        <v>92.20779220779221</v>
      </c>
      <c r="O45" s="164"/>
      <c r="P45" s="211">
        <v>98.701298701298697</v>
      </c>
      <c r="Q45" s="210">
        <v>81.818181818181827</v>
      </c>
      <c r="R45" s="210"/>
      <c r="S45" s="271"/>
      <c r="T45" s="275">
        <f t="shared" si="0"/>
        <v>85.714285714285722</v>
      </c>
      <c r="U45" s="153">
        <f t="shared" si="1"/>
        <v>85.714285714285722</v>
      </c>
      <c r="V45" s="61"/>
      <c r="W45" s="62"/>
      <c r="X45" s="63"/>
    </row>
    <row r="46" spans="1:25">
      <c r="A46" s="242" t="s">
        <v>15</v>
      </c>
      <c r="B46" s="94" t="s">
        <v>42</v>
      </c>
      <c r="C46" s="94" t="str" cm="1">
        <f t="array" ref="C46:D46">_xlfn.XLOOKUP(E46,Sheet1!A:A,Sheet1!E:F)</f>
        <v>R01</v>
      </c>
      <c r="D46" s="94" t="str">
        <v>D01</v>
      </c>
      <c r="E46" s="95">
        <v>215103</v>
      </c>
      <c r="F46" s="95" t="s">
        <v>54</v>
      </c>
      <c r="G46" s="199" t="s">
        <v>18</v>
      </c>
      <c r="H46" s="277"/>
      <c r="I46" s="209"/>
      <c r="J46" s="209">
        <v>80.51948051948051</v>
      </c>
      <c r="K46" s="213">
        <v>93.506493506493499</v>
      </c>
      <c r="L46" s="223"/>
      <c r="M46" s="211">
        <v>101.29870129870129</v>
      </c>
      <c r="N46" s="228">
        <v>85.714285714285708</v>
      </c>
      <c r="O46" s="164"/>
      <c r="P46" s="211">
        <v>92.20779220779221</v>
      </c>
      <c r="Q46" s="210">
        <v>90.909090909090907</v>
      </c>
      <c r="R46" s="210"/>
      <c r="S46" s="271"/>
      <c r="T46" s="275">
        <f t="shared" si="0"/>
        <v>90.69264069264068</v>
      </c>
      <c r="U46" s="153">
        <f t="shared" si="1"/>
        <v>90.69264069264068</v>
      </c>
      <c r="V46" s="61"/>
      <c r="W46" s="62"/>
      <c r="X46" s="63"/>
    </row>
    <row r="47" spans="1:25">
      <c r="A47" s="242" t="s">
        <v>15</v>
      </c>
      <c r="B47" s="94" t="s">
        <v>42</v>
      </c>
      <c r="C47" s="94" t="str" cm="1">
        <f t="array" ref="C47:D47">_xlfn.XLOOKUP(E47,Sheet1!A:A,Sheet1!E:F)</f>
        <v>R01</v>
      </c>
      <c r="D47" s="94" t="str">
        <v>D01</v>
      </c>
      <c r="E47" s="95">
        <v>212688</v>
      </c>
      <c r="F47" s="95" t="s">
        <v>46</v>
      </c>
      <c r="G47" s="199" t="s">
        <v>18</v>
      </c>
      <c r="H47" s="277"/>
      <c r="I47" s="209"/>
      <c r="J47" s="209">
        <v>72.72727272727272</v>
      </c>
      <c r="K47" s="214">
        <v>74.025974025974023</v>
      </c>
      <c r="L47" s="223"/>
      <c r="M47" s="211">
        <v>80.519480519480524</v>
      </c>
      <c r="N47" s="230">
        <v>75.324675324675326</v>
      </c>
      <c r="O47" s="164"/>
      <c r="P47" s="211">
        <v>88.311688311688314</v>
      </c>
      <c r="Q47" s="210">
        <v>97.402597402597408</v>
      </c>
      <c r="R47" s="210"/>
      <c r="S47" s="271"/>
      <c r="T47" s="275">
        <f t="shared" si="0"/>
        <v>81.385281385281388</v>
      </c>
      <c r="U47" s="153">
        <f t="shared" si="1"/>
        <v>81.385281385281388</v>
      </c>
      <c r="V47" s="61"/>
      <c r="W47" s="62"/>
      <c r="X47" s="63"/>
    </row>
    <row r="48" spans="1:25">
      <c r="A48" s="242" t="s">
        <v>15</v>
      </c>
      <c r="B48" s="94" t="s">
        <v>42</v>
      </c>
      <c r="C48" s="94" t="str" cm="1">
        <f t="array" ref="C48:D48">_xlfn.XLOOKUP(E48,Sheet1!A:A,Sheet1!E:F)</f>
        <v>R01</v>
      </c>
      <c r="D48" s="94" t="str">
        <v>D01</v>
      </c>
      <c r="E48" s="95">
        <v>215012</v>
      </c>
      <c r="F48" s="95" t="s">
        <v>53</v>
      </c>
      <c r="G48" s="199" t="s">
        <v>18</v>
      </c>
      <c r="H48" s="277"/>
      <c r="I48" s="209"/>
      <c r="J48" s="209">
        <v>94.805194805194802</v>
      </c>
      <c r="K48" s="214">
        <v>79.220779220779221</v>
      </c>
      <c r="L48" s="223"/>
      <c r="M48" s="211">
        <v>88.311688311688314</v>
      </c>
      <c r="N48" s="230">
        <v>85.714285714285708</v>
      </c>
      <c r="O48" s="164"/>
      <c r="P48" s="211">
        <v>94.805194805194802</v>
      </c>
      <c r="Q48" s="210">
        <v>101.29870129870129</v>
      </c>
      <c r="R48" s="210"/>
      <c r="S48" s="271"/>
      <c r="T48" s="275">
        <f t="shared" si="0"/>
        <v>90.69264069264068</v>
      </c>
      <c r="U48" s="153">
        <f t="shared" si="1"/>
        <v>90.69264069264068</v>
      </c>
      <c r="V48" s="61"/>
      <c r="W48" s="62"/>
      <c r="X48" s="63"/>
    </row>
    <row r="49" spans="1:24">
      <c r="A49" s="242" t="s">
        <v>15</v>
      </c>
      <c r="B49" s="94" t="s">
        <v>42</v>
      </c>
      <c r="C49" s="94" t="str" cm="1">
        <f t="array" ref="C49:D49">_xlfn.XLOOKUP(E49,Sheet1!A:A,Sheet1!E:F)</f>
        <v>R01</v>
      </c>
      <c r="D49" s="94" t="str">
        <v>D02</v>
      </c>
      <c r="E49" s="95">
        <v>210054</v>
      </c>
      <c r="F49" s="95" t="s">
        <v>43</v>
      </c>
      <c r="G49" s="199" t="s">
        <v>18</v>
      </c>
      <c r="H49" s="277"/>
      <c r="I49" s="209"/>
      <c r="J49" s="209">
        <v>89.610389610389618</v>
      </c>
      <c r="K49" s="212">
        <v>89.610389610389603</v>
      </c>
      <c r="L49" s="223"/>
      <c r="M49" s="211">
        <v>80.519480519480524</v>
      </c>
      <c r="N49" s="229">
        <v>81.818181818181827</v>
      </c>
      <c r="O49" s="164"/>
      <c r="P49" s="211">
        <v>89.610389610389603</v>
      </c>
      <c r="Q49" s="210">
        <v>80.519480519480524</v>
      </c>
      <c r="R49" s="210"/>
      <c r="S49" s="271"/>
      <c r="T49" s="275">
        <f t="shared" si="0"/>
        <v>85.281385281385283</v>
      </c>
      <c r="U49" s="153">
        <f t="shared" si="1"/>
        <v>85.281385281385283</v>
      </c>
      <c r="V49" s="61"/>
      <c r="W49" s="62"/>
      <c r="X49" s="63"/>
    </row>
    <row r="50" spans="1:24">
      <c r="A50" s="242" t="s">
        <v>15</v>
      </c>
      <c r="B50" s="94" t="s">
        <v>42</v>
      </c>
      <c r="C50" s="94" t="str" cm="1">
        <f t="array" ref="C50:D50">_xlfn.XLOOKUP(E50,Sheet1!A:A,Sheet1!E:F)</f>
        <v>R01</v>
      </c>
      <c r="D50" s="94" t="str">
        <v>D02</v>
      </c>
      <c r="E50" s="95">
        <v>210286</v>
      </c>
      <c r="F50" s="95" t="s">
        <v>44</v>
      </c>
      <c r="G50" s="199" t="s">
        <v>18</v>
      </c>
      <c r="H50" s="277"/>
      <c r="I50" s="209"/>
      <c r="J50" s="209">
        <v>101.29870129870129</v>
      </c>
      <c r="K50" s="212">
        <v>80.519480519480524</v>
      </c>
      <c r="L50" s="223"/>
      <c r="M50" s="211">
        <v>88.311688311688314</v>
      </c>
      <c r="N50" s="229">
        <v>85.714285714285708</v>
      </c>
      <c r="O50" s="164"/>
      <c r="P50" s="211">
        <v>90.909090909090907</v>
      </c>
      <c r="Q50" s="210">
        <v>88.311688311688314</v>
      </c>
      <c r="R50" s="210"/>
      <c r="S50" s="271"/>
      <c r="T50" s="275">
        <f t="shared" si="0"/>
        <v>89.177489177489178</v>
      </c>
      <c r="U50" s="153">
        <f t="shared" si="1"/>
        <v>89.177489177489178</v>
      </c>
      <c r="V50" s="61"/>
      <c r="W50" s="62"/>
      <c r="X50" s="63"/>
    </row>
    <row r="51" spans="1:24">
      <c r="A51" s="242" t="s">
        <v>15</v>
      </c>
      <c r="B51" s="162" t="s">
        <v>42</v>
      </c>
      <c r="C51" s="162" t="str" cm="1">
        <f t="array" ref="C51:D51">_xlfn.XLOOKUP(E51,Sheet1!A:A,Sheet1!E:F)</f>
        <v>R01</v>
      </c>
      <c r="D51" s="162" t="str">
        <v>D01</v>
      </c>
      <c r="E51" s="95">
        <v>213306</v>
      </c>
      <c r="F51" s="98" t="s">
        <v>47</v>
      </c>
      <c r="G51" s="203" t="s">
        <v>18</v>
      </c>
      <c r="H51" s="277">
        <v>90.909090909090907</v>
      </c>
      <c r="I51" s="209"/>
      <c r="J51" s="209">
        <v>77.922077922077918</v>
      </c>
      <c r="K51" s="214"/>
      <c r="L51" s="259">
        <v>72.727272727272734</v>
      </c>
      <c r="M51" s="211">
        <v>84.415584415584405</v>
      </c>
      <c r="N51" s="230"/>
      <c r="O51" s="163">
        <v>77.922077922077932</v>
      </c>
      <c r="P51" s="211">
        <v>88.311688311688314</v>
      </c>
      <c r="Q51" s="210"/>
      <c r="R51" s="210">
        <v>92.20779220779221</v>
      </c>
      <c r="S51" s="271">
        <v>83.116883116883116</v>
      </c>
      <c r="T51" s="275">
        <f t="shared" si="0"/>
        <v>83.441558441558442</v>
      </c>
      <c r="U51" s="153">
        <f t="shared" si="1"/>
        <v>83.441558441558442</v>
      </c>
      <c r="V51" s="61"/>
      <c r="W51" s="62"/>
      <c r="X51" s="73"/>
    </row>
    <row r="52" spans="1:24" ht="16.5" thickBot="1">
      <c r="A52" s="246" t="s">
        <v>15</v>
      </c>
      <c r="B52" s="260" t="s">
        <v>42</v>
      </c>
      <c r="C52" s="260" t="str" cm="1">
        <f t="array" ref="C52:D52">_xlfn.XLOOKUP(E52,Sheet1!A:A,Sheet1!E:F)</f>
        <v>R01</v>
      </c>
      <c r="D52" s="260" t="str">
        <v>D01</v>
      </c>
      <c r="E52" s="96">
        <v>215616</v>
      </c>
      <c r="F52" s="99" t="s">
        <v>55</v>
      </c>
      <c r="G52" s="201" t="s">
        <v>18</v>
      </c>
      <c r="H52" s="278"/>
      <c r="I52" s="250"/>
      <c r="J52" s="250">
        <v>81.818181818181827</v>
      </c>
      <c r="K52" s="218">
        <v>77.922077922077932</v>
      </c>
      <c r="L52" s="251"/>
      <c r="M52" s="233">
        <v>81.818181818181827</v>
      </c>
      <c r="N52" s="231">
        <v>77.922077922077932</v>
      </c>
      <c r="O52" s="105"/>
      <c r="P52" s="233">
        <v>74.025974025974023</v>
      </c>
      <c r="Q52" s="253">
        <v>87.012987012987011</v>
      </c>
      <c r="R52" s="253"/>
      <c r="S52" s="272"/>
      <c r="T52" s="193">
        <f t="shared" si="0"/>
        <v>80.086580086580099</v>
      </c>
      <c r="U52" s="154">
        <f t="shared" si="1"/>
        <v>80.086580086580099</v>
      </c>
      <c r="V52" s="174"/>
      <c r="W52" s="175"/>
      <c r="X52" s="173"/>
    </row>
    <row r="53" spans="1:24">
      <c r="A53" s="240" t="s">
        <v>15</v>
      </c>
      <c r="B53" s="94" t="s">
        <v>57</v>
      </c>
      <c r="C53" s="94" t="str" cm="1">
        <f t="array" ref="C53:D53">_xlfn.XLOOKUP(E53,Sheet1!A:A,Sheet1!E:F)</f>
        <v>R01</v>
      </c>
      <c r="D53" s="94" t="str">
        <v>D04</v>
      </c>
      <c r="E53" s="93">
        <v>215681</v>
      </c>
      <c r="F53" s="93" t="s">
        <v>56</v>
      </c>
      <c r="G53" s="199" t="s">
        <v>18</v>
      </c>
      <c r="H53" s="279"/>
      <c r="I53" s="255"/>
      <c r="J53" s="255">
        <v>97.402597402597408</v>
      </c>
      <c r="K53" s="217">
        <v>80.519480519480524</v>
      </c>
      <c r="L53" s="223"/>
      <c r="M53" s="234">
        <v>93.506493506493499</v>
      </c>
      <c r="N53" s="232">
        <v>81.818181818181827</v>
      </c>
      <c r="O53" s="164"/>
      <c r="P53" s="234">
        <v>85.714285714285708</v>
      </c>
      <c r="Q53" s="239">
        <v>92.20779220779221</v>
      </c>
      <c r="R53" s="239"/>
      <c r="S53" s="270"/>
      <c r="T53" s="9">
        <f t="shared" si="0"/>
        <v>88.528138528138527</v>
      </c>
      <c r="U53" s="152">
        <f t="shared" si="1"/>
        <v>88.528138528138527</v>
      </c>
      <c r="V53" s="72"/>
      <c r="W53" s="74"/>
      <c r="X53" s="77"/>
    </row>
    <row r="54" spans="1:24">
      <c r="A54" s="242" t="s">
        <v>15</v>
      </c>
      <c r="B54" s="94" t="s">
        <v>57</v>
      </c>
      <c r="C54" s="94" t="str" cm="1">
        <f t="array" ref="C54:D54">_xlfn.XLOOKUP(E54,Sheet1!A:A,Sheet1!E:F)</f>
        <v>R01</v>
      </c>
      <c r="D54" s="94" t="str">
        <v>D04</v>
      </c>
      <c r="E54" s="95">
        <v>213314</v>
      </c>
      <c r="F54" s="95" t="s">
        <v>58</v>
      </c>
      <c r="G54" s="199" t="s">
        <v>18</v>
      </c>
      <c r="H54" s="277"/>
      <c r="I54" s="209"/>
      <c r="J54" s="209">
        <v>100</v>
      </c>
      <c r="K54" s="212">
        <v>85.714285714285708</v>
      </c>
      <c r="L54" s="223"/>
      <c r="M54" s="211">
        <v>85.714285714285708</v>
      </c>
      <c r="N54" s="229">
        <v>97.402597402597408</v>
      </c>
      <c r="O54" s="164"/>
      <c r="P54" s="211">
        <v>81.818181818181827</v>
      </c>
      <c r="Q54" s="210">
        <v>96.103896103896105</v>
      </c>
      <c r="R54" s="210"/>
      <c r="S54" s="271"/>
      <c r="T54" s="275">
        <f t="shared" si="0"/>
        <v>91.125541125541133</v>
      </c>
      <c r="U54" s="153">
        <f t="shared" si="1"/>
        <v>91.125541125541133</v>
      </c>
      <c r="V54" s="72"/>
      <c r="W54" s="62"/>
      <c r="X54" s="63"/>
    </row>
    <row r="55" spans="1:24">
      <c r="A55" s="242" t="s">
        <v>15</v>
      </c>
      <c r="B55" s="94" t="s">
        <v>57</v>
      </c>
      <c r="C55" s="94" t="str" cm="1">
        <f t="array" ref="C55:D55">_xlfn.XLOOKUP(E55,Sheet1!A:A,Sheet1!E:F)</f>
        <v>R01</v>
      </c>
      <c r="D55" s="94" t="str">
        <v>D04</v>
      </c>
      <c r="E55" s="95">
        <v>215020</v>
      </c>
      <c r="F55" s="95" t="s">
        <v>62</v>
      </c>
      <c r="G55" s="199" t="s">
        <v>18</v>
      </c>
      <c r="H55" s="277"/>
      <c r="I55" s="209"/>
      <c r="J55" s="209">
        <v>97.402597402597408</v>
      </c>
      <c r="K55" s="212">
        <v>87.012987012987011</v>
      </c>
      <c r="L55" s="223"/>
      <c r="M55" s="211">
        <v>94.805194805194802</v>
      </c>
      <c r="N55" s="229">
        <v>79.220779220779221</v>
      </c>
      <c r="O55" s="164"/>
      <c r="P55" s="211">
        <v>81.818181818181827</v>
      </c>
      <c r="Q55" s="210">
        <v>96.103896103896105</v>
      </c>
      <c r="R55" s="210"/>
      <c r="S55" s="271"/>
      <c r="T55" s="275">
        <f t="shared" si="0"/>
        <v>89.393939393939391</v>
      </c>
      <c r="U55" s="153">
        <f t="shared" si="1"/>
        <v>89.393939393939391</v>
      </c>
      <c r="V55" s="72"/>
      <c r="W55" s="74"/>
      <c r="X55" s="78"/>
    </row>
    <row r="56" spans="1:24">
      <c r="A56" s="242" t="s">
        <v>15</v>
      </c>
      <c r="B56" s="94" t="s">
        <v>57</v>
      </c>
      <c r="C56" s="94" t="str" cm="1">
        <f t="array" ref="C56:D56">_xlfn.XLOOKUP(E56,Sheet1!A:A,Sheet1!E:F)</f>
        <v>R01</v>
      </c>
      <c r="D56" s="94" t="str">
        <v>D04</v>
      </c>
      <c r="E56" s="95">
        <v>211441</v>
      </c>
      <c r="F56" s="95" t="s">
        <v>67</v>
      </c>
      <c r="G56" s="199" t="s">
        <v>18</v>
      </c>
      <c r="H56" s="277"/>
      <c r="I56" s="209"/>
      <c r="J56" s="209">
        <v>93.506493506493499</v>
      </c>
      <c r="K56" s="212">
        <v>87.012987012987011</v>
      </c>
      <c r="L56" s="223"/>
      <c r="M56" s="211">
        <v>83.116883116883116</v>
      </c>
      <c r="N56" s="229">
        <v>94.805194805194802</v>
      </c>
      <c r="O56" s="164"/>
      <c r="P56" s="211">
        <v>81.818181818181827</v>
      </c>
      <c r="Q56" s="210">
        <v>93.506493506493499</v>
      </c>
      <c r="R56" s="210"/>
      <c r="S56" s="271"/>
      <c r="T56" s="275">
        <f t="shared" si="0"/>
        <v>88.961038961038966</v>
      </c>
      <c r="U56" s="153">
        <f t="shared" si="1"/>
        <v>88.961038961038966</v>
      </c>
      <c r="V56" s="72"/>
      <c r="W56" s="62"/>
      <c r="X56" s="63"/>
    </row>
    <row r="57" spans="1:24">
      <c r="A57" s="242" t="s">
        <v>15</v>
      </c>
      <c r="B57" s="94" t="s">
        <v>57</v>
      </c>
      <c r="C57" s="94" t="str" cm="1">
        <f t="array" ref="C57:D57">_xlfn.XLOOKUP(E57,Sheet1!A:A,Sheet1!E:F)</f>
        <v>R01</v>
      </c>
      <c r="D57" s="94" t="str">
        <v>D04</v>
      </c>
      <c r="E57" s="95">
        <v>213967</v>
      </c>
      <c r="F57" s="95" t="s">
        <v>315</v>
      </c>
      <c r="G57" s="199" t="s">
        <v>18</v>
      </c>
      <c r="H57" s="277"/>
      <c r="I57" s="209"/>
      <c r="J57" s="209">
        <v>83.116883116883116</v>
      </c>
      <c r="K57" s="212">
        <v>87.012987012987011</v>
      </c>
      <c r="L57" s="223"/>
      <c r="M57" s="211">
        <v>79.220779220779221</v>
      </c>
      <c r="N57" s="229">
        <v>94.805194805194802</v>
      </c>
      <c r="O57" s="164"/>
      <c r="P57" s="211">
        <v>81.818181818181827</v>
      </c>
      <c r="Q57" s="210">
        <v>79.220779220779221</v>
      </c>
      <c r="R57" s="210"/>
      <c r="S57" s="271"/>
      <c r="T57" s="275">
        <f t="shared" si="0"/>
        <v>84.199134199134193</v>
      </c>
      <c r="U57" s="153">
        <f t="shared" si="1"/>
        <v>84.199134199134193</v>
      </c>
      <c r="V57" s="72"/>
      <c r="W57" s="74"/>
      <c r="X57" s="63"/>
    </row>
    <row r="58" spans="1:24">
      <c r="A58" s="297" t="s">
        <v>15</v>
      </c>
      <c r="B58" s="298" t="s">
        <v>57</v>
      </c>
      <c r="C58" s="298" t="e" cm="1">
        <f t="array" ref="C58">_xlfn.XLOOKUP(E58,Sheet1!A:A,Sheet1!E:F)</f>
        <v>#N/A</v>
      </c>
      <c r="D58" s="298"/>
      <c r="E58" s="299">
        <v>215897</v>
      </c>
      <c r="F58" s="299" t="s">
        <v>309</v>
      </c>
      <c r="G58" s="300" t="s">
        <v>18</v>
      </c>
      <c r="H58" s="277"/>
      <c r="I58" s="209"/>
      <c r="J58" s="209">
        <v>94.805194805194802</v>
      </c>
      <c r="K58" s="212">
        <v>84.415584415584405</v>
      </c>
      <c r="L58" s="223"/>
      <c r="M58" s="292"/>
      <c r="N58" s="293"/>
      <c r="O58" s="294"/>
      <c r="P58" s="292"/>
      <c r="Q58" s="295"/>
      <c r="R58" s="295"/>
      <c r="S58" s="296"/>
      <c r="T58" s="275">
        <f t="shared" si="0"/>
        <v>89.610389610389603</v>
      </c>
      <c r="U58" s="153">
        <f t="shared" si="1"/>
        <v>89.610389610389603</v>
      </c>
      <c r="V58" s="61"/>
      <c r="W58" s="74"/>
      <c r="X58" s="63"/>
    </row>
    <row r="59" spans="1:24">
      <c r="A59" s="242" t="s">
        <v>15</v>
      </c>
      <c r="B59" s="94" t="s">
        <v>57</v>
      </c>
      <c r="C59" s="94" t="str" cm="1">
        <f t="array" ref="C59:D59">_xlfn.XLOOKUP(E59,Sheet1!A:A,Sheet1!E:F)</f>
        <v>R01</v>
      </c>
      <c r="D59" s="94" t="str">
        <v>D04</v>
      </c>
      <c r="E59" s="95">
        <v>213165</v>
      </c>
      <c r="F59" s="95" t="s">
        <v>64</v>
      </c>
      <c r="G59" s="199" t="s">
        <v>18</v>
      </c>
      <c r="H59" s="277"/>
      <c r="I59" s="209"/>
      <c r="J59" s="209">
        <v>79.220779220779221</v>
      </c>
      <c r="K59" s="212">
        <v>81.818181818181827</v>
      </c>
      <c r="L59" s="223"/>
      <c r="M59" s="211">
        <v>77.922077922077932</v>
      </c>
      <c r="N59" s="229">
        <v>85.714285714285708</v>
      </c>
      <c r="O59" s="164"/>
      <c r="P59" s="211">
        <v>84.415584415584405</v>
      </c>
      <c r="Q59" s="210">
        <v>75.324675324675326</v>
      </c>
      <c r="R59" s="210"/>
      <c r="S59" s="271"/>
      <c r="T59" s="275">
        <f t="shared" si="0"/>
        <v>80.735930735930751</v>
      </c>
      <c r="U59" s="153">
        <f t="shared" si="1"/>
        <v>80.735930735930751</v>
      </c>
      <c r="V59" s="61"/>
      <c r="W59" s="62"/>
      <c r="X59" s="63"/>
    </row>
    <row r="60" spans="1:24">
      <c r="A60" s="242" t="s">
        <v>15</v>
      </c>
      <c r="B60" s="94" t="s">
        <v>57</v>
      </c>
      <c r="C60" s="94" t="str" cm="1">
        <f t="array" ref="C60:D60">_xlfn.XLOOKUP(E60,Sheet1!A:A,Sheet1!E:F)</f>
        <v>R01</v>
      </c>
      <c r="D60" s="94" t="str">
        <v>D04</v>
      </c>
      <c r="E60" s="95">
        <v>215210</v>
      </c>
      <c r="F60" s="95" t="s">
        <v>68</v>
      </c>
      <c r="G60" s="199" t="s">
        <v>18</v>
      </c>
      <c r="H60" s="277">
        <v>71.428571428571431</v>
      </c>
      <c r="I60" s="209"/>
      <c r="J60" s="209">
        <v>79.220779220779221</v>
      </c>
      <c r="K60" s="213"/>
      <c r="L60" s="223">
        <v>80.519480519480524</v>
      </c>
      <c r="M60" s="211">
        <v>75.324675324675326</v>
      </c>
      <c r="N60" s="228"/>
      <c r="O60" s="164">
        <v>79.220779220779221</v>
      </c>
      <c r="P60" s="211">
        <v>76.623376623376629</v>
      </c>
      <c r="Q60" s="210"/>
      <c r="R60" s="210">
        <v>96.103896103896105</v>
      </c>
      <c r="S60" s="271">
        <v>70.129870129870127</v>
      </c>
      <c r="T60" s="275">
        <f t="shared" si="0"/>
        <v>78.571428571428569</v>
      </c>
      <c r="U60" s="153">
        <f t="shared" si="1"/>
        <v>78.571428571428569</v>
      </c>
      <c r="V60" s="61"/>
      <c r="W60" s="62"/>
      <c r="X60" s="63"/>
    </row>
    <row r="61" spans="1:24">
      <c r="A61" s="242" t="s">
        <v>15</v>
      </c>
      <c r="B61" s="94" t="s">
        <v>57</v>
      </c>
      <c r="C61" s="94" t="str" cm="1">
        <f t="array" ref="C61:D61">_xlfn.XLOOKUP(E61,Sheet1!A:A,Sheet1!E:F)</f>
        <v>R01</v>
      </c>
      <c r="D61" s="94" t="str">
        <v>D04</v>
      </c>
      <c r="E61" s="95">
        <v>211565</v>
      </c>
      <c r="F61" s="95" t="s">
        <v>60</v>
      </c>
      <c r="G61" s="199" t="s">
        <v>18</v>
      </c>
      <c r="H61" s="277"/>
      <c r="I61" s="209"/>
      <c r="J61" s="209">
        <v>87.012987012987011</v>
      </c>
      <c r="K61" s="214">
        <v>88.311688311688314</v>
      </c>
      <c r="L61" s="223"/>
      <c r="M61" s="211">
        <v>81.818181818181827</v>
      </c>
      <c r="N61" s="230">
        <v>85.714285714285708</v>
      </c>
      <c r="O61" s="164"/>
      <c r="P61" s="211">
        <v>74.025974025974023</v>
      </c>
      <c r="Q61" s="210">
        <v>87.012987012987011</v>
      </c>
      <c r="R61" s="210"/>
      <c r="S61" s="271"/>
      <c r="T61" s="275">
        <f t="shared" si="0"/>
        <v>83.982683982683994</v>
      </c>
      <c r="U61" s="153">
        <f t="shared" si="1"/>
        <v>83.982683982683994</v>
      </c>
      <c r="V61" s="61"/>
      <c r="W61" s="62"/>
      <c r="X61" s="63"/>
    </row>
    <row r="62" spans="1:24">
      <c r="A62" s="242" t="s">
        <v>15</v>
      </c>
      <c r="B62" s="94" t="s">
        <v>57</v>
      </c>
      <c r="C62" s="94" t="str" cm="1">
        <f t="array" ref="C62:D62">_xlfn.XLOOKUP(E62,Sheet1!A:A,Sheet1!E:F)</f>
        <v>R01</v>
      </c>
      <c r="D62" s="94" t="str">
        <v>D04</v>
      </c>
      <c r="E62" s="95">
        <v>215368</v>
      </c>
      <c r="F62" s="95" t="s">
        <v>61</v>
      </c>
      <c r="G62" s="199" t="s">
        <v>18</v>
      </c>
      <c r="H62" s="277"/>
      <c r="I62" s="209"/>
      <c r="J62" s="209">
        <v>84.415584415584419</v>
      </c>
      <c r="K62" s="212">
        <v>81.818181818181827</v>
      </c>
      <c r="L62" s="223"/>
      <c r="M62" s="211">
        <v>83.116883116883116</v>
      </c>
      <c r="N62" s="229">
        <v>87.012987012987011</v>
      </c>
      <c r="O62" s="164"/>
      <c r="P62" s="211">
        <v>81.818181818181827</v>
      </c>
      <c r="Q62" s="210">
        <v>89.610389610389603</v>
      </c>
      <c r="R62" s="210"/>
      <c r="S62" s="271"/>
      <c r="T62" s="275">
        <f t="shared" si="0"/>
        <v>84.632034632034632</v>
      </c>
      <c r="U62" s="153">
        <f t="shared" si="1"/>
        <v>84.632034632034632</v>
      </c>
      <c r="V62" s="61"/>
      <c r="W62" s="62"/>
      <c r="X62" s="63"/>
    </row>
    <row r="63" spans="1:24">
      <c r="A63" s="242" t="s">
        <v>15</v>
      </c>
      <c r="B63" s="94" t="s">
        <v>57</v>
      </c>
      <c r="C63" s="94" t="str" cm="1">
        <f t="array" ref="C63:D63">_xlfn.XLOOKUP(E63,Sheet1!A:A,Sheet1!E:F)</f>
        <v>R01</v>
      </c>
      <c r="D63" s="94" t="str">
        <v>D03</v>
      </c>
      <c r="E63" s="95">
        <v>210864</v>
      </c>
      <c r="F63" s="95" t="s">
        <v>65</v>
      </c>
      <c r="G63" s="199" t="s">
        <v>18</v>
      </c>
      <c r="H63" s="277"/>
      <c r="I63" s="209"/>
      <c r="J63" s="209">
        <v>80.51948051948051</v>
      </c>
      <c r="K63" s="212">
        <v>76.623376623376629</v>
      </c>
      <c r="L63" s="223"/>
      <c r="M63" s="211">
        <v>79.220779220779221</v>
      </c>
      <c r="N63" s="229">
        <v>84.415584415584405</v>
      </c>
      <c r="O63" s="164"/>
      <c r="P63" s="211">
        <v>87.012987012987011</v>
      </c>
      <c r="Q63" s="210">
        <v>81.818181818181827</v>
      </c>
      <c r="R63" s="210"/>
      <c r="S63" s="271"/>
      <c r="T63" s="275">
        <f t="shared" si="0"/>
        <v>81.601731601731601</v>
      </c>
      <c r="U63" s="153">
        <f t="shared" si="1"/>
        <v>81.601731601731601</v>
      </c>
      <c r="V63" s="61"/>
      <c r="W63" s="62"/>
      <c r="X63" s="63"/>
    </row>
    <row r="64" spans="1:24">
      <c r="A64" s="242" t="s">
        <v>15</v>
      </c>
      <c r="B64" s="94" t="s">
        <v>57</v>
      </c>
      <c r="C64" s="94" t="str" cm="1">
        <f t="array" ref="C64:D64">_xlfn.XLOOKUP(E64,Sheet1!A:A,Sheet1!E:F)</f>
        <v>R01</v>
      </c>
      <c r="D64" s="94" t="str">
        <v>D04</v>
      </c>
      <c r="E64" s="95">
        <v>215426</v>
      </c>
      <c r="F64" s="95" t="s">
        <v>70</v>
      </c>
      <c r="G64" s="199" t="s">
        <v>18</v>
      </c>
      <c r="H64" s="277"/>
      <c r="I64" s="209"/>
      <c r="J64" s="209">
        <v>80.51948051948051</v>
      </c>
      <c r="K64" s="212">
        <v>83.116883116883116</v>
      </c>
      <c r="L64" s="223"/>
      <c r="M64" s="211">
        <v>80.519480519480524</v>
      </c>
      <c r="N64" s="229">
        <v>85.714285714285708</v>
      </c>
      <c r="O64" s="164"/>
      <c r="P64" s="211">
        <v>83.116883116883116</v>
      </c>
      <c r="Q64" s="210">
        <v>62.337662337662337</v>
      </c>
      <c r="R64" s="210"/>
      <c r="S64" s="271"/>
      <c r="T64" s="275">
        <f t="shared" si="0"/>
        <v>79.220779220779221</v>
      </c>
      <c r="U64" s="153">
        <f t="shared" si="1"/>
        <v>79.220779220779221</v>
      </c>
      <c r="V64" s="61"/>
      <c r="W64" s="62"/>
      <c r="X64" s="63"/>
    </row>
    <row r="65" spans="1:25">
      <c r="A65" s="242" t="s">
        <v>15</v>
      </c>
      <c r="B65" s="94" t="s">
        <v>57</v>
      </c>
      <c r="C65" s="94" t="str" cm="1">
        <f t="array" ref="C65:D65">_xlfn.XLOOKUP(E65,Sheet1!A:A,Sheet1!E:F)</f>
        <v>R01</v>
      </c>
      <c r="D65" s="94" t="str">
        <v>D04</v>
      </c>
      <c r="E65" s="95">
        <v>213249</v>
      </c>
      <c r="F65" s="95" t="s">
        <v>295</v>
      </c>
      <c r="G65" s="199" t="s">
        <v>18</v>
      </c>
      <c r="H65" s="277"/>
      <c r="I65" s="209"/>
      <c r="J65" s="209">
        <v>96.103896103896091</v>
      </c>
      <c r="K65" s="213">
        <v>85.714285714285708</v>
      </c>
      <c r="L65" s="223"/>
      <c r="M65" s="211">
        <v>67.532467532467535</v>
      </c>
      <c r="N65" s="228">
        <v>84.415584415584405</v>
      </c>
      <c r="O65" s="164"/>
      <c r="P65" s="211">
        <v>84.415584415584405</v>
      </c>
      <c r="Q65" s="210">
        <v>94.805194805194802</v>
      </c>
      <c r="R65" s="210"/>
      <c r="S65" s="271"/>
      <c r="T65" s="275">
        <f t="shared" si="0"/>
        <v>85.49783549783551</v>
      </c>
      <c r="U65" s="153">
        <f t="shared" si="1"/>
        <v>85.49783549783551</v>
      </c>
      <c r="V65" s="61"/>
      <c r="W65" s="62"/>
      <c r="X65" s="63"/>
    </row>
    <row r="66" spans="1:25">
      <c r="A66" s="242" t="s">
        <v>15</v>
      </c>
      <c r="B66" s="162" t="s">
        <v>57</v>
      </c>
      <c r="C66" s="162" t="str" cm="1">
        <f t="array" ref="C66:D66">_xlfn.XLOOKUP(E66,Sheet1!A:A,Sheet1!E:F)</f>
        <v>R01</v>
      </c>
      <c r="D66" s="162" t="str">
        <v>D04</v>
      </c>
      <c r="E66" s="95">
        <v>210898</v>
      </c>
      <c r="F66" s="95" t="s">
        <v>69</v>
      </c>
      <c r="G66" s="200" t="s">
        <v>18</v>
      </c>
      <c r="H66" s="277"/>
      <c r="I66" s="209"/>
      <c r="J66" s="209">
        <v>92.20779220779221</v>
      </c>
      <c r="K66" s="212">
        <v>77.922077922077932</v>
      </c>
      <c r="L66" s="259"/>
      <c r="M66" s="211">
        <v>76.623376623376629</v>
      </c>
      <c r="N66" s="229">
        <v>93.506493506493499</v>
      </c>
      <c r="O66" s="163"/>
      <c r="P66" s="211">
        <v>87.012987012987011</v>
      </c>
      <c r="Q66" s="210">
        <v>80.519480519480524</v>
      </c>
      <c r="R66" s="210"/>
      <c r="S66" s="271"/>
      <c r="T66" s="275">
        <f t="shared" si="0"/>
        <v>84.632034632034632</v>
      </c>
      <c r="U66" s="153">
        <f t="shared" si="1"/>
        <v>84.632034632034632</v>
      </c>
      <c r="V66" s="61"/>
      <c r="W66" s="62"/>
      <c r="X66" s="63"/>
      <c r="Y66" s="46"/>
    </row>
    <row r="67" spans="1:25" ht="16.5" thickBot="1">
      <c r="A67" s="245" t="s">
        <v>15</v>
      </c>
      <c r="B67" s="261" t="s">
        <v>57</v>
      </c>
      <c r="C67" s="261" t="str" cm="1">
        <f t="array" ref="C67:D67">_xlfn.XLOOKUP(E67,Sheet1!A:A,Sheet1!E:F)</f>
        <v>R01</v>
      </c>
      <c r="D67" s="261" t="str">
        <v>D04</v>
      </c>
      <c r="E67" s="100">
        <v>215095</v>
      </c>
      <c r="F67" s="100" t="s">
        <v>63</v>
      </c>
      <c r="G67" s="204" t="s">
        <v>18</v>
      </c>
      <c r="H67" s="280"/>
      <c r="I67" s="262"/>
      <c r="J67" s="262">
        <v>81.818181818181827</v>
      </c>
      <c r="K67" s="263">
        <v>83.116883116883116</v>
      </c>
      <c r="L67" s="225"/>
      <c r="M67" s="219">
        <v>87.012987012987011</v>
      </c>
      <c r="N67" s="235">
        <v>83.116883116883116</v>
      </c>
      <c r="O67" s="106"/>
      <c r="P67" s="219">
        <v>88.311688311688314</v>
      </c>
      <c r="Q67" s="264">
        <v>90.909090909090907</v>
      </c>
      <c r="R67" s="264"/>
      <c r="S67" s="273"/>
      <c r="T67" s="194">
        <f t="shared" si="0"/>
        <v>85.714285714285722</v>
      </c>
      <c r="U67" s="155">
        <f t="shared" si="1"/>
        <v>85.714285714285722</v>
      </c>
      <c r="V67" s="114">
        <f>AVERAGE(H12:S67)</f>
        <v>84.016860332649713</v>
      </c>
      <c r="W67" s="158">
        <f>ROUND(V67,0)</f>
        <v>84</v>
      </c>
      <c r="X67" s="115">
        <f>IF(W67&gt;=$J$4,$L$4,IF(AND(W67&gt;=75,W67&lt;=79),0,$L$3))</f>
        <v>4</v>
      </c>
      <c r="Y67" s="46"/>
    </row>
    <row r="68" spans="1:25" ht="16.5" thickTop="1">
      <c r="A68" s="240" t="s">
        <v>71</v>
      </c>
      <c r="B68" s="94" t="s">
        <v>72</v>
      </c>
      <c r="C68" s="94" t="str" cm="1">
        <f t="array" ref="C68:D68">_xlfn.XLOOKUP(E68,Sheet1!A:A,Sheet1!E:F)</f>
        <v>R02</v>
      </c>
      <c r="D68" s="94" t="str">
        <v>D06</v>
      </c>
      <c r="E68" s="93">
        <v>214346</v>
      </c>
      <c r="F68" s="93" t="s">
        <v>77</v>
      </c>
      <c r="G68" s="199" t="s">
        <v>18</v>
      </c>
      <c r="H68" s="279"/>
      <c r="I68" s="255"/>
      <c r="J68" s="255">
        <v>76.623376623376629</v>
      </c>
      <c r="K68" s="217">
        <v>96.103896103896105</v>
      </c>
      <c r="L68" s="223"/>
      <c r="M68" s="216">
        <v>84.415584415584405</v>
      </c>
      <c r="N68" s="232">
        <v>89.610389610389603</v>
      </c>
      <c r="O68" s="164"/>
      <c r="P68" s="216">
        <v>92.20779220779221</v>
      </c>
      <c r="Q68" s="239">
        <v>83.116883116883116</v>
      </c>
      <c r="R68" s="239"/>
      <c r="S68" s="270"/>
      <c r="T68" s="9">
        <f t="shared" si="0"/>
        <v>87.012987012987011</v>
      </c>
      <c r="U68" s="152">
        <f t="shared" si="1"/>
        <v>87.012987012987011</v>
      </c>
      <c r="V68" s="72"/>
      <c r="W68" s="74"/>
      <c r="X68" s="77"/>
    </row>
    <row r="69" spans="1:25">
      <c r="A69" s="242" t="s">
        <v>71</v>
      </c>
      <c r="B69" s="94" t="s">
        <v>72</v>
      </c>
      <c r="C69" s="94" t="str" cm="1">
        <f t="array" ref="C69:D69">_xlfn.XLOOKUP(E69,Sheet1!A:A,Sheet1!E:F)</f>
        <v>R02</v>
      </c>
      <c r="D69" s="94" t="str">
        <v>D06</v>
      </c>
      <c r="E69" s="95">
        <v>212654</v>
      </c>
      <c r="F69" s="95" t="s">
        <v>82</v>
      </c>
      <c r="G69" s="199" t="s">
        <v>18</v>
      </c>
      <c r="H69" s="277"/>
      <c r="I69" s="209"/>
      <c r="J69" s="209">
        <v>90.909090909090907</v>
      </c>
      <c r="K69" s="212">
        <v>83.116883116883116</v>
      </c>
      <c r="L69" s="223"/>
      <c r="M69" s="211">
        <v>88.311688311688314</v>
      </c>
      <c r="N69" s="229">
        <v>74.025974025974023</v>
      </c>
      <c r="O69" s="164"/>
      <c r="P69" s="211">
        <v>70.129870129870127</v>
      </c>
      <c r="Q69" s="210">
        <v>75.324675324675326</v>
      </c>
      <c r="R69" s="210"/>
      <c r="S69" s="271"/>
      <c r="T69" s="275">
        <f t="shared" si="0"/>
        <v>80.303030303030312</v>
      </c>
      <c r="U69" s="153">
        <f t="shared" si="1"/>
        <v>80.303030303030312</v>
      </c>
      <c r="V69" s="61"/>
      <c r="W69" s="62"/>
      <c r="X69" s="63"/>
      <c r="Y69" s="46"/>
    </row>
    <row r="70" spans="1:25">
      <c r="A70" s="242" t="s">
        <v>71</v>
      </c>
      <c r="B70" s="94" t="s">
        <v>72</v>
      </c>
      <c r="C70" s="94" t="str" cm="1">
        <f t="array" ref="C70:D70">_xlfn.XLOOKUP(E70,Sheet1!A:A,Sheet1!E:F)</f>
        <v>R02</v>
      </c>
      <c r="D70" s="94" t="str">
        <v>D06</v>
      </c>
      <c r="E70" s="95">
        <v>215475</v>
      </c>
      <c r="F70" s="95" t="s">
        <v>83</v>
      </c>
      <c r="G70" s="199" t="s">
        <v>18</v>
      </c>
      <c r="H70" s="277"/>
      <c r="I70" s="209"/>
      <c r="J70" s="209">
        <v>75.324675324675326</v>
      </c>
      <c r="K70" s="212">
        <v>90.909090909090907</v>
      </c>
      <c r="L70" s="223"/>
      <c r="M70" s="211">
        <v>77.922077922077932</v>
      </c>
      <c r="N70" s="229">
        <v>75.324675324675326</v>
      </c>
      <c r="O70" s="164"/>
      <c r="P70" s="211">
        <v>83.116883116883116</v>
      </c>
      <c r="Q70" s="210">
        <v>85.714285714285708</v>
      </c>
      <c r="R70" s="210"/>
      <c r="S70" s="271"/>
      <c r="T70" s="275">
        <f t="shared" si="0"/>
        <v>81.385281385281388</v>
      </c>
      <c r="U70" s="153">
        <f t="shared" si="1"/>
        <v>81.385281385281388</v>
      </c>
      <c r="V70" s="61"/>
      <c r="W70" s="62"/>
      <c r="X70" s="63"/>
    </row>
    <row r="71" spans="1:25">
      <c r="A71" s="242" t="s">
        <v>71</v>
      </c>
      <c r="B71" s="94" t="s">
        <v>72</v>
      </c>
      <c r="C71" s="94" t="str" cm="1">
        <f t="array" ref="C71:D71">_xlfn.XLOOKUP(E71,Sheet1!A:A,Sheet1!E:F)</f>
        <v>R02</v>
      </c>
      <c r="D71" s="94" t="str">
        <v>D06</v>
      </c>
      <c r="E71" s="95">
        <v>214692</v>
      </c>
      <c r="F71" s="95" t="s">
        <v>76</v>
      </c>
      <c r="G71" s="199" t="s">
        <v>18</v>
      </c>
      <c r="H71" s="277"/>
      <c r="I71" s="209"/>
      <c r="J71" s="209">
        <v>83.116883116883116</v>
      </c>
      <c r="K71" s="213">
        <v>88.311688311688314</v>
      </c>
      <c r="L71" s="223"/>
      <c r="M71" s="211">
        <v>80.519480519480524</v>
      </c>
      <c r="N71" s="228">
        <v>79.220779220779221</v>
      </c>
      <c r="O71" s="164"/>
      <c r="P71" s="211">
        <v>84.415584415584405</v>
      </c>
      <c r="Q71" s="210">
        <v>80.519480519480524</v>
      </c>
      <c r="R71" s="210"/>
      <c r="S71" s="271"/>
      <c r="T71" s="275">
        <f t="shared" si="0"/>
        <v>82.683982683982677</v>
      </c>
      <c r="U71" s="153">
        <f t="shared" si="1"/>
        <v>82.683982683982677</v>
      </c>
      <c r="V71" s="61"/>
      <c r="W71" s="62"/>
      <c r="X71" s="63"/>
    </row>
    <row r="72" spans="1:25">
      <c r="A72" s="242" t="s">
        <v>71</v>
      </c>
      <c r="B72" s="94" t="s">
        <v>72</v>
      </c>
      <c r="C72" s="94" t="str" cm="1">
        <f t="array" ref="C72:D72">_xlfn.XLOOKUP(E72,Sheet1!A:A,Sheet1!E:F)</f>
        <v>R02</v>
      </c>
      <c r="D72" s="94" t="str">
        <v>D06</v>
      </c>
      <c r="E72" s="95">
        <v>212621</v>
      </c>
      <c r="F72" s="95" t="s">
        <v>73</v>
      </c>
      <c r="G72" s="199" t="s">
        <v>18</v>
      </c>
      <c r="H72" s="277"/>
      <c r="I72" s="209"/>
      <c r="J72" s="209">
        <v>80.51948051948051</v>
      </c>
      <c r="K72" s="212">
        <v>75.324675324675326</v>
      </c>
      <c r="L72" s="223"/>
      <c r="M72" s="211">
        <v>84.415584415584405</v>
      </c>
      <c r="N72" s="229">
        <v>62.337662337662337</v>
      </c>
      <c r="O72" s="164"/>
      <c r="P72" s="211">
        <v>81.818181818181827</v>
      </c>
      <c r="Q72" s="210">
        <v>97.402597402597408</v>
      </c>
      <c r="R72" s="210"/>
      <c r="S72" s="271"/>
      <c r="T72" s="275">
        <f t="shared" si="0"/>
        <v>80.303030303030297</v>
      </c>
      <c r="U72" s="153">
        <f t="shared" si="1"/>
        <v>80.303030303030297</v>
      </c>
      <c r="V72" s="61"/>
      <c r="W72" s="62"/>
      <c r="X72" s="63"/>
    </row>
    <row r="73" spans="1:25">
      <c r="A73" s="242" t="s">
        <v>71</v>
      </c>
      <c r="B73" s="94" t="s">
        <v>72</v>
      </c>
      <c r="C73" s="94" t="str" cm="1">
        <f t="array" ref="C73:D73">_xlfn.XLOOKUP(E73,Sheet1!A:A,Sheet1!E:F)</f>
        <v>R02</v>
      </c>
      <c r="D73" s="94" t="str">
        <v>D06</v>
      </c>
      <c r="E73" s="95">
        <v>213975</v>
      </c>
      <c r="F73" s="95" t="s">
        <v>79</v>
      </c>
      <c r="G73" s="199" t="s">
        <v>18</v>
      </c>
      <c r="H73" s="277"/>
      <c r="I73" s="209"/>
      <c r="J73" s="209">
        <v>85.714285714285708</v>
      </c>
      <c r="K73" s="213">
        <v>81.818181818181827</v>
      </c>
      <c r="L73" s="223"/>
      <c r="M73" s="211">
        <v>83.116883116883116</v>
      </c>
      <c r="N73" s="228">
        <v>81.818181818181827</v>
      </c>
      <c r="O73" s="164"/>
      <c r="P73" s="211">
        <v>76.623376623376629</v>
      </c>
      <c r="Q73" s="210">
        <v>74.025974025974023</v>
      </c>
      <c r="R73" s="210"/>
      <c r="S73" s="271"/>
      <c r="T73" s="275">
        <f t="shared" si="0"/>
        <v>80.519480519480524</v>
      </c>
      <c r="U73" s="153">
        <f t="shared" si="1"/>
        <v>80.519480519480524</v>
      </c>
      <c r="V73" s="61"/>
      <c r="W73" s="62"/>
      <c r="X73" s="63"/>
    </row>
    <row r="74" spans="1:25">
      <c r="A74" s="247" t="s">
        <v>71</v>
      </c>
      <c r="B74" s="102" t="s">
        <v>72</v>
      </c>
      <c r="C74" s="102" t="str" cm="1">
        <f t="array" ref="C74:D74">_xlfn.XLOOKUP(E74,Sheet1!A:A,Sheet1!E:F)</f>
        <v>R02</v>
      </c>
      <c r="D74" s="102" t="str">
        <v>D06</v>
      </c>
      <c r="E74" s="101">
        <v>215947</v>
      </c>
      <c r="F74" s="101" t="s">
        <v>376</v>
      </c>
      <c r="G74" s="283" t="s">
        <v>18</v>
      </c>
      <c r="H74" s="284"/>
      <c r="I74" s="285"/>
      <c r="J74" s="285"/>
      <c r="K74" s="316"/>
      <c r="L74" s="226"/>
      <c r="M74" s="221"/>
      <c r="N74" s="317"/>
      <c r="O74" s="287"/>
      <c r="P74" s="221"/>
      <c r="Q74" s="288"/>
      <c r="R74" s="288">
        <v>74.025974025974023</v>
      </c>
      <c r="S74" s="289"/>
      <c r="T74" s="290">
        <f t="shared" si="0"/>
        <v>74.025974025974023</v>
      </c>
      <c r="U74" s="314">
        <f t="shared" si="1"/>
        <v>74.025974025974023</v>
      </c>
      <c r="V74" s="61"/>
      <c r="W74" s="62"/>
      <c r="X74" s="63"/>
    </row>
    <row r="75" spans="1:25">
      <c r="A75" s="242" t="s">
        <v>71</v>
      </c>
      <c r="B75" s="94" t="s">
        <v>72</v>
      </c>
      <c r="C75" s="94" t="str" cm="1">
        <f t="array" ref="C75:D75">_xlfn.XLOOKUP(E75,Sheet1!A:A,Sheet1!E:F)</f>
        <v>R02</v>
      </c>
      <c r="D75" s="94" t="str">
        <v>D06</v>
      </c>
      <c r="E75" s="95">
        <v>212803</v>
      </c>
      <c r="F75" s="95" t="s">
        <v>81</v>
      </c>
      <c r="G75" s="199" t="s">
        <v>18</v>
      </c>
      <c r="H75" s="277">
        <v>80.51948051948051</v>
      </c>
      <c r="I75" s="209"/>
      <c r="J75" s="209">
        <v>76.623376623376629</v>
      </c>
      <c r="K75" s="214"/>
      <c r="L75" s="223">
        <v>77.922077922077932</v>
      </c>
      <c r="M75" s="211">
        <v>75.324675324675326</v>
      </c>
      <c r="N75" s="230"/>
      <c r="O75" s="164">
        <v>84.415584415584405</v>
      </c>
      <c r="P75" s="211">
        <v>81.818181818181827</v>
      </c>
      <c r="Q75" s="210"/>
      <c r="R75" s="210">
        <v>75.324675324675326</v>
      </c>
      <c r="S75" s="271">
        <v>74.025974025974023</v>
      </c>
      <c r="T75" s="275">
        <f t="shared" si="0"/>
        <v>78.246753246753258</v>
      </c>
      <c r="U75" s="153">
        <f t="shared" si="1"/>
        <v>78.246753246753258</v>
      </c>
      <c r="V75" s="61"/>
      <c r="W75" s="62"/>
      <c r="X75" s="63"/>
    </row>
    <row r="76" spans="1:25">
      <c r="A76" s="243" t="s">
        <v>71</v>
      </c>
      <c r="B76" s="117" t="s">
        <v>72</v>
      </c>
      <c r="C76" s="117" t="str" cm="1">
        <f t="array" ref="C76:D76">_xlfn.XLOOKUP(E76,Sheet1!A:A,Sheet1!E:F)</f>
        <v>R02</v>
      </c>
      <c r="D76" s="117" t="str">
        <v>D06</v>
      </c>
      <c r="E76" s="116">
        <v>215772</v>
      </c>
      <c r="F76" s="116" t="s">
        <v>296</v>
      </c>
      <c r="G76" s="202" t="s">
        <v>18</v>
      </c>
      <c r="H76" s="277">
        <v>80.51948051948051</v>
      </c>
      <c r="I76" s="209"/>
      <c r="J76" s="209">
        <v>68.831168831168839</v>
      </c>
      <c r="K76" s="212"/>
      <c r="L76" s="223">
        <v>83.116883116883116</v>
      </c>
      <c r="M76" s="211">
        <v>76.623376623376629</v>
      </c>
      <c r="N76" s="229"/>
      <c r="O76" s="164">
        <v>88.311688311688314</v>
      </c>
      <c r="P76" s="211">
        <v>83.116883116883116</v>
      </c>
      <c r="Q76" s="210"/>
      <c r="R76" s="210">
        <v>79.220779220779221</v>
      </c>
      <c r="S76" s="271">
        <v>76.623376623376629</v>
      </c>
      <c r="T76" s="275">
        <f t="shared" si="0"/>
        <v>79.545454545454561</v>
      </c>
      <c r="U76" s="153">
        <f t="shared" si="1"/>
        <v>79.545454545454561</v>
      </c>
      <c r="V76" s="61"/>
      <c r="W76" s="62"/>
      <c r="X76" s="63"/>
    </row>
    <row r="77" spans="1:25">
      <c r="A77" s="242" t="s">
        <v>71</v>
      </c>
      <c r="B77" s="94" t="s">
        <v>72</v>
      </c>
      <c r="C77" s="94" t="str" cm="1">
        <f t="array" ref="C77:D77">_xlfn.XLOOKUP(E77,Sheet1!A:A,Sheet1!E:F)</f>
        <v>R02</v>
      </c>
      <c r="D77" s="94" t="str">
        <v>D06</v>
      </c>
      <c r="E77" s="95">
        <v>215558</v>
      </c>
      <c r="F77" s="95" t="s">
        <v>80</v>
      </c>
      <c r="G77" s="199" t="s">
        <v>18</v>
      </c>
      <c r="H77" s="277"/>
      <c r="I77" s="209"/>
      <c r="J77" s="209">
        <v>72.72727272727272</v>
      </c>
      <c r="K77" s="213">
        <v>92.20779220779221</v>
      </c>
      <c r="L77" s="223"/>
      <c r="M77" s="211">
        <v>81.818181818181827</v>
      </c>
      <c r="N77" s="228">
        <v>98.701298701298697</v>
      </c>
      <c r="O77" s="164"/>
      <c r="P77" s="211">
        <v>85.714285714285708</v>
      </c>
      <c r="Q77" s="210">
        <v>88.311688311688314</v>
      </c>
      <c r="R77" s="210"/>
      <c r="S77" s="271"/>
      <c r="T77" s="275">
        <f t="shared" si="0"/>
        <v>86.580086580086572</v>
      </c>
      <c r="U77" s="153">
        <f t="shared" si="1"/>
        <v>86.580086580086572</v>
      </c>
      <c r="V77" s="61"/>
      <c r="W77" s="62"/>
      <c r="X77" s="63"/>
    </row>
    <row r="78" spans="1:25">
      <c r="A78" s="242" t="s">
        <v>71</v>
      </c>
      <c r="B78" s="94" t="s">
        <v>72</v>
      </c>
      <c r="C78" s="94" t="str" cm="1">
        <f t="array" ref="C78:D78">_xlfn.XLOOKUP(E78,Sheet1!A:A,Sheet1!E:F)</f>
        <v>R02</v>
      </c>
      <c r="D78" s="94" t="str">
        <v>D06</v>
      </c>
      <c r="E78" s="95">
        <v>215335</v>
      </c>
      <c r="F78" s="95" t="s">
        <v>78</v>
      </c>
      <c r="G78" s="199" t="s">
        <v>18</v>
      </c>
      <c r="H78" s="277"/>
      <c r="I78" s="209"/>
      <c r="J78" s="209">
        <v>85.714285714285708</v>
      </c>
      <c r="K78" s="212">
        <v>89.610389610389603</v>
      </c>
      <c r="L78" s="223"/>
      <c r="M78" s="211">
        <v>90.909090909090907</v>
      </c>
      <c r="N78" s="229">
        <v>88.311688311688314</v>
      </c>
      <c r="O78" s="164"/>
      <c r="P78" s="211">
        <v>94.805194805194802</v>
      </c>
      <c r="Q78" s="210">
        <v>85.714285714285708</v>
      </c>
      <c r="R78" s="210"/>
      <c r="S78" s="271"/>
      <c r="T78" s="275">
        <f t="shared" si="0"/>
        <v>89.177489177489178</v>
      </c>
      <c r="U78" s="153">
        <f t="shared" si="1"/>
        <v>89.177489177489178</v>
      </c>
      <c r="V78" s="61"/>
      <c r="W78" s="62"/>
      <c r="X78" s="63"/>
    </row>
    <row r="79" spans="1:25">
      <c r="A79" s="242" t="s">
        <v>71</v>
      </c>
      <c r="B79" s="94" t="s">
        <v>72</v>
      </c>
      <c r="C79" s="94" t="str" cm="1">
        <f t="array" ref="C79:D79">_xlfn.XLOOKUP(E79,Sheet1!A:A,Sheet1!E:F)</f>
        <v>R02</v>
      </c>
      <c r="D79" s="94" t="str">
        <v>D05</v>
      </c>
      <c r="E79" s="95">
        <v>213058</v>
      </c>
      <c r="F79" s="95" t="s">
        <v>87</v>
      </c>
      <c r="G79" s="199" t="s">
        <v>18</v>
      </c>
      <c r="H79" s="277"/>
      <c r="I79" s="209"/>
      <c r="J79" s="209">
        <v>85.714285714285708</v>
      </c>
      <c r="K79" s="212">
        <v>77.922077922077932</v>
      </c>
      <c r="L79" s="223"/>
      <c r="M79" s="211">
        <v>77.922077922077932</v>
      </c>
      <c r="N79" s="229">
        <v>76.623376623376629</v>
      </c>
      <c r="O79" s="164"/>
      <c r="P79" s="211">
        <v>74.025974025974023</v>
      </c>
      <c r="Q79" s="210">
        <v>72.727272727272734</v>
      </c>
      <c r="R79" s="210"/>
      <c r="S79" s="271"/>
      <c r="T79" s="275">
        <f t="shared" ref="T79:T141" si="2">AVERAGE(H79:S79)</f>
        <v>77.489177489177493</v>
      </c>
      <c r="U79" s="153">
        <f t="shared" ref="U79:U141" si="3">T79</f>
        <v>77.489177489177493</v>
      </c>
      <c r="V79" s="61"/>
      <c r="W79" s="62"/>
      <c r="X79" s="63"/>
    </row>
    <row r="80" spans="1:25">
      <c r="A80" s="242" t="s">
        <v>71</v>
      </c>
      <c r="B80" s="94" t="s">
        <v>72</v>
      </c>
      <c r="C80" s="94" t="str" cm="1">
        <f t="array" ref="C80:D80">_xlfn.XLOOKUP(E80,Sheet1!A:A,Sheet1!E:F)</f>
        <v>R02</v>
      </c>
      <c r="D80" s="94" t="str">
        <v>D06</v>
      </c>
      <c r="E80" s="95">
        <v>215723</v>
      </c>
      <c r="F80" s="95" t="s">
        <v>288</v>
      </c>
      <c r="G80" s="199" t="s">
        <v>18</v>
      </c>
      <c r="H80" s="277"/>
      <c r="I80" s="209"/>
      <c r="J80" s="209">
        <v>76.623376623376629</v>
      </c>
      <c r="K80" s="212">
        <v>83.116883116883116</v>
      </c>
      <c r="L80" s="223"/>
      <c r="M80" s="211">
        <v>83.116883116883116</v>
      </c>
      <c r="N80" s="229">
        <v>88.311688311688314</v>
      </c>
      <c r="O80" s="164"/>
      <c r="P80" s="211">
        <v>76.623376623376629</v>
      </c>
      <c r="Q80" s="210">
        <v>81.818181818181827</v>
      </c>
      <c r="R80" s="210"/>
      <c r="S80" s="271"/>
      <c r="T80" s="275">
        <f t="shared" si="2"/>
        <v>81.601731601731601</v>
      </c>
      <c r="U80" s="153">
        <f t="shared" si="3"/>
        <v>81.601731601731601</v>
      </c>
      <c r="V80" s="61"/>
      <c r="W80" s="62"/>
      <c r="X80" s="63"/>
    </row>
    <row r="81" spans="1:24">
      <c r="A81" s="242" t="s">
        <v>71</v>
      </c>
      <c r="B81" s="94" t="s">
        <v>72</v>
      </c>
      <c r="C81" s="94" t="str" cm="1">
        <f t="array" ref="C81:D81">_xlfn.XLOOKUP(E81,Sheet1!A:A,Sheet1!E:F)</f>
        <v>R02</v>
      </c>
      <c r="D81" s="94" t="str">
        <v>D05</v>
      </c>
      <c r="E81" s="95">
        <v>213462</v>
      </c>
      <c r="F81" s="95" t="s">
        <v>75</v>
      </c>
      <c r="G81" s="199" t="s">
        <v>18</v>
      </c>
      <c r="H81" s="277">
        <v>74.025974025974037</v>
      </c>
      <c r="I81" s="209"/>
      <c r="J81" s="209">
        <v>84.415584415584419</v>
      </c>
      <c r="K81" s="213"/>
      <c r="L81" s="223">
        <v>67.532467532467535</v>
      </c>
      <c r="M81" s="211">
        <v>81.818181818181827</v>
      </c>
      <c r="N81" s="228"/>
      <c r="O81" s="164">
        <v>77.922077922077932</v>
      </c>
      <c r="P81" s="211">
        <v>76.623376623376629</v>
      </c>
      <c r="Q81" s="210"/>
      <c r="R81" s="210">
        <v>70.129870129870127</v>
      </c>
      <c r="S81" s="271">
        <v>84.415584415584405</v>
      </c>
      <c r="T81" s="275">
        <f t="shared" si="2"/>
        <v>77.110389610389618</v>
      </c>
      <c r="U81" s="153">
        <f t="shared" si="3"/>
        <v>77.110389610389618</v>
      </c>
      <c r="V81" s="61"/>
      <c r="W81" s="62"/>
      <c r="X81" s="63"/>
    </row>
    <row r="82" spans="1:24">
      <c r="A82" s="242" t="s">
        <v>71</v>
      </c>
      <c r="B82" s="162" t="s">
        <v>72</v>
      </c>
      <c r="C82" s="162" t="str" cm="1">
        <f t="array" ref="C82:D82">_xlfn.XLOOKUP(E82,Sheet1!A:A,Sheet1!E:F)</f>
        <v>R02</v>
      </c>
      <c r="D82" s="162" t="str">
        <v>D05</v>
      </c>
      <c r="E82" s="95">
        <v>210567</v>
      </c>
      <c r="F82" s="95" t="s">
        <v>74</v>
      </c>
      <c r="G82" s="200" t="s">
        <v>18</v>
      </c>
      <c r="H82" s="277"/>
      <c r="I82" s="209"/>
      <c r="J82" s="209">
        <v>80.51948051948051</v>
      </c>
      <c r="K82" s="212">
        <v>83.116883116883116</v>
      </c>
      <c r="L82" s="223"/>
      <c r="M82" s="211">
        <v>80.519480519480524</v>
      </c>
      <c r="N82" s="229">
        <v>96.103896103896105</v>
      </c>
      <c r="O82" s="164"/>
      <c r="P82" s="211">
        <v>85.714285714285708</v>
      </c>
      <c r="Q82" s="210">
        <v>81.818181818181827</v>
      </c>
      <c r="R82" s="210"/>
      <c r="S82" s="271"/>
      <c r="T82" s="275">
        <f t="shared" si="2"/>
        <v>84.632034632034632</v>
      </c>
      <c r="U82" s="153">
        <f t="shared" si="3"/>
        <v>84.632034632034632</v>
      </c>
      <c r="V82" s="61"/>
      <c r="W82" s="62"/>
      <c r="X82" s="63"/>
    </row>
    <row r="83" spans="1:24" ht="16.5" thickBot="1">
      <c r="A83" s="246" t="s">
        <v>71</v>
      </c>
      <c r="B83" s="103" t="s">
        <v>72</v>
      </c>
      <c r="C83" s="103" t="str" cm="1">
        <f t="array" ref="C83:D83">_xlfn.XLOOKUP(E83,Sheet1!A:A,Sheet1!E:F)</f>
        <v>R02</v>
      </c>
      <c r="D83" s="103" t="str">
        <v>D06</v>
      </c>
      <c r="E83" s="99">
        <v>214783</v>
      </c>
      <c r="F83" s="99" t="s">
        <v>84</v>
      </c>
      <c r="G83" s="201" t="s">
        <v>18</v>
      </c>
      <c r="H83" s="278"/>
      <c r="I83" s="250"/>
      <c r="J83" s="250">
        <v>72.72727272727272</v>
      </c>
      <c r="K83" s="218">
        <v>71.428571428571431</v>
      </c>
      <c r="L83" s="227"/>
      <c r="M83" s="233">
        <v>81.818181818181827</v>
      </c>
      <c r="N83" s="231">
        <v>90.909090909090907</v>
      </c>
      <c r="O83" s="105"/>
      <c r="P83" s="233">
        <v>80.519480519480524</v>
      </c>
      <c r="Q83" s="253">
        <v>97.402597402597408</v>
      </c>
      <c r="R83" s="253"/>
      <c r="S83" s="272"/>
      <c r="T83" s="193">
        <f t="shared" si="2"/>
        <v>82.46753246753245</v>
      </c>
      <c r="U83" s="154">
        <f>T83</f>
        <v>82.46753246753245</v>
      </c>
      <c r="V83" s="83"/>
      <c r="W83" s="67"/>
      <c r="X83" s="84"/>
    </row>
    <row r="84" spans="1:24">
      <c r="A84" s="240" t="s">
        <v>71</v>
      </c>
      <c r="B84" s="94" t="s">
        <v>85</v>
      </c>
      <c r="C84" s="94" t="str" cm="1">
        <f t="array" ref="C84:D84">_xlfn.XLOOKUP(E84,Sheet1!A:A,Sheet1!E:F)</f>
        <v>R02</v>
      </c>
      <c r="D84" s="94" t="str">
        <v>D05</v>
      </c>
      <c r="E84" s="93">
        <v>215160</v>
      </c>
      <c r="F84" s="93" t="s">
        <v>88</v>
      </c>
      <c r="G84" s="199" t="s">
        <v>18</v>
      </c>
      <c r="H84" s="279"/>
      <c r="I84" s="255"/>
      <c r="J84" s="255">
        <v>103.89610389610391</v>
      </c>
      <c r="K84" s="217">
        <v>96.103896103896105</v>
      </c>
      <c r="L84" s="223"/>
      <c r="M84" s="234">
        <v>90.909090909090907</v>
      </c>
      <c r="N84" s="232">
        <v>77.922077922077932</v>
      </c>
      <c r="O84" s="164"/>
      <c r="P84" s="234">
        <v>92.20779220779221</v>
      </c>
      <c r="Q84" s="239">
        <v>98.701298701298697</v>
      </c>
      <c r="R84" s="239"/>
      <c r="S84" s="270"/>
      <c r="T84" s="9">
        <f t="shared" si="2"/>
        <v>93.290043290043286</v>
      </c>
      <c r="U84" s="152">
        <f t="shared" si="3"/>
        <v>93.290043290043286</v>
      </c>
      <c r="V84" s="69"/>
      <c r="W84" s="79"/>
      <c r="X84" s="177"/>
    </row>
    <row r="85" spans="1:24">
      <c r="A85" s="242" t="s">
        <v>71</v>
      </c>
      <c r="B85" s="94" t="s">
        <v>85</v>
      </c>
      <c r="C85" s="94" t="str" cm="1">
        <f t="array" ref="C85:D85">_xlfn.XLOOKUP(E85,Sheet1!A:A,Sheet1!E:F)</f>
        <v>R02</v>
      </c>
      <c r="D85" s="94" t="str">
        <v>D06</v>
      </c>
      <c r="E85" s="95">
        <v>215509</v>
      </c>
      <c r="F85" s="95" t="s">
        <v>97</v>
      </c>
      <c r="G85" s="199" t="s">
        <v>18</v>
      </c>
      <c r="H85" s="277"/>
      <c r="I85" s="209"/>
      <c r="J85" s="209">
        <v>81.818181818181827</v>
      </c>
      <c r="K85" s="213">
        <v>88.311688311688314</v>
      </c>
      <c r="L85" s="223"/>
      <c r="M85" s="211">
        <v>93.506493506493499</v>
      </c>
      <c r="N85" s="228">
        <v>75.324675324675326</v>
      </c>
      <c r="O85" s="164"/>
      <c r="P85" s="211">
        <v>76.623376623376629</v>
      </c>
      <c r="Q85" s="210">
        <v>80.519480519480524</v>
      </c>
      <c r="R85" s="210"/>
      <c r="S85" s="271"/>
      <c r="T85" s="275">
        <f t="shared" si="2"/>
        <v>82.683982683982691</v>
      </c>
      <c r="U85" s="153">
        <f t="shared" si="3"/>
        <v>82.683982683982691</v>
      </c>
      <c r="V85" s="72"/>
      <c r="W85" s="80"/>
      <c r="X85" s="73"/>
    </row>
    <row r="86" spans="1:24">
      <c r="A86" s="242" t="s">
        <v>71</v>
      </c>
      <c r="B86" s="94" t="s">
        <v>85</v>
      </c>
      <c r="C86" s="94" t="str" cm="1">
        <f t="array" ref="C86:D86">_xlfn.XLOOKUP(E86,Sheet1!A:A,Sheet1!E:F)</f>
        <v>R02</v>
      </c>
      <c r="D86" s="94" t="str">
        <v>D05</v>
      </c>
      <c r="E86" s="95">
        <v>215822</v>
      </c>
      <c r="F86" s="95" t="s">
        <v>298</v>
      </c>
      <c r="G86" s="199" t="s">
        <v>18</v>
      </c>
      <c r="H86" s="277"/>
      <c r="I86" s="209"/>
      <c r="J86" s="209">
        <v>100</v>
      </c>
      <c r="K86" s="214">
        <v>72.727272727272734</v>
      </c>
      <c r="L86" s="223"/>
      <c r="M86" s="211">
        <v>80.519480519480524</v>
      </c>
      <c r="N86" s="230">
        <v>80.519480519480524</v>
      </c>
      <c r="O86" s="164"/>
      <c r="P86" s="211">
        <v>89.610389610389603</v>
      </c>
      <c r="Q86" s="210">
        <v>85.714285714285708</v>
      </c>
      <c r="R86" s="210"/>
      <c r="S86" s="271"/>
      <c r="T86" s="275">
        <f t="shared" si="2"/>
        <v>84.848484848484844</v>
      </c>
      <c r="U86" s="153">
        <f t="shared" si="3"/>
        <v>84.848484848484844</v>
      </c>
      <c r="V86" s="72"/>
      <c r="W86" s="74"/>
      <c r="X86" s="78"/>
    </row>
    <row r="87" spans="1:24">
      <c r="A87" s="247" t="s">
        <v>71</v>
      </c>
      <c r="B87" s="102" t="s">
        <v>85</v>
      </c>
      <c r="C87" s="102" t="str" cm="1">
        <f t="array" ref="C87:D87">_xlfn.XLOOKUP(E87,Sheet1!A:A,Sheet1!E:F)</f>
        <v>R02</v>
      </c>
      <c r="D87" s="102" t="str">
        <v>D05</v>
      </c>
      <c r="E87" s="101">
        <v>215889</v>
      </c>
      <c r="F87" s="101" t="s">
        <v>316</v>
      </c>
      <c r="G87" s="283" t="s">
        <v>18</v>
      </c>
      <c r="H87" s="284"/>
      <c r="I87" s="285"/>
      <c r="J87" s="285"/>
      <c r="K87" s="220">
        <v>92.20779220779221</v>
      </c>
      <c r="L87" s="226"/>
      <c r="M87" s="221">
        <v>88.311688311688314</v>
      </c>
      <c r="N87" s="286">
        <v>74.025974025974023</v>
      </c>
      <c r="O87" s="287"/>
      <c r="P87" s="221">
        <v>93.506493506493499</v>
      </c>
      <c r="Q87" s="288">
        <v>98.701298701298697</v>
      </c>
      <c r="R87" s="288"/>
      <c r="S87" s="289"/>
      <c r="T87" s="290">
        <f t="shared" si="2"/>
        <v>89.350649350649348</v>
      </c>
      <c r="U87" s="314">
        <f t="shared" si="3"/>
        <v>89.350649350649348</v>
      </c>
      <c r="V87" s="72"/>
      <c r="W87" s="74"/>
      <c r="X87" s="63"/>
    </row>
    <row r="88" spans="1:24">
      <c r="A88" s="242" t="s">
        <v>71</v>
      </c>
      <c r="B88" s="94" t="s">
        <v>85</v>
      </c>
      <c r="C88" s="94" t="str" cm="1">
        <f t="array" ref="C88:D88">_xlfn.XLOOKUP(E88,Sheet1!A:A,Sheet1!E:F)</f>
        <v>R02</v>
      </c>
      <c r="D88" s="94" t="str">
        <v>D05</v>
      </c>
      <c r="E88" s="95">
        <v>212100</v>
      </c>
      <c r="F88" s="95" t="s">
        <v>91</v>
      </c>
      <c r="G88" s="199" t="s">
        <v>18</v>
      </c>
      <c r="H88" s="277"/>
      <c r="I88" s="209"/>
      <c r="J88" s="209">
        <v>79.220779220779221</v>
      </c>
      <c r="K88" s="213">
        <v>79.220779220779221</v>
      </c>
      <c r="L88" s="223"/>
      <c r="M88" s="211">
        <v>89.610389610389603</v>
      </c>
      <c r="N88" s="228">
        <v>74.025974025974023</v>
      </c>
      <c r="O88" s="164"/>
      <c r="P88" s="211">
        <v>72.727272727272734</v>
      </c>
      <c r="Q88" s="210">
        <v>85.714285714285708</v>
      </c>
      <c r="R88" s="210"/>
      <c r="S88" s="271"/>
      <c r="T88" s="275">
        <f t="shared" si="2"/>
        <v>80.086580086580085</v>
      </c>
      <c r="U88" s="153">
        <f t="shared" si="3"/>
        <v>80.086580086580085</v>
      </c>
      <c r="V88" s="61"/>
      <c r="W88" s="62"/>
      <c r="X88" s="63"/>
    </row>
    <row r="89" spans="1:24">
      <c r="A89" s="242" t="s">
        <v>71</v>
      </c>
      <c r="B89" s="94" t="s">
        <v>85</v>
      </c>
      <c r="C89" s="94" t="str" cm="1">
        <f t="array" ref="C89:D89">_xlfn.XLOOKUP(E89,Sheet1!A:A,Sheet1!E:F)</f>
        <v>R02</v>
      </c>
      <c r="D89" s="94" t="str">
        <v>D05</v>
      </c>
      <c r="E89" s="95">
        <v>210690</v>
      </c>
      <c r="F89" s="95" t="s">
        <v>89</v>
      </c>
      <c r="G89" s="199" t="s">
        <v>18</v>
      </c>
      <c r="H89" s="277"/>
      <c r="I89" s="209"/>
      <c r="J89" s="209">
        <v>74.025974025974037</v>
      </c>
      <c r="K89" s="212">
        <v>85.714285714285708</v>
      </c>
      <c r="L89" s="223"/>
      <c r="M89" s="211">
        <v>84.415584415584405</v>
      </c>
      <c r="N89" s="229">
        <v>71.428571428571431</v>
      </c>
      <c r="O89" s="164"/>
      <c r="P89" s="211">
        <v>75.324675324675326</v>
      </c>
      <c r="Q89" s="210">
        <v>74.025974025974023</v>
      </c>
      <c r="R89" s="210"/>
      <c r="S89" s="271"/>
      <c r="T89" s="275">
        <f t="shared" si="2"/>
        <v>77.489177489177493</v>
      </c>
      <c r="U89" s="153">
        <f t="shared" si="3"/>
        <v>77.489177489177493</v>
      </c>
      <c r="V89" s="61"/>
      <c r="W89" s="62"/>
      <c r="X89" s="63"/>
    </row>
    <row r="90" spans="1:24">
      <c r="A90" s="242" t="s">
        <v>71</v>
      </c>
      <c r="B90" s="94" t="s">
        <v>85</v>
      </c>
      <c r="C90" s="94" t="str" cm="1">
        <f t="array" ref="C90:D90">_xlfn.XLOOKUP(E90,Sheet1!A:A,Sheet1!E:F)</f>
        <v>R02</v>
      </c>
      <c r="D90" s="94" t="str">
        <v>D05</v>
      </c>
      <c r="E90" s="95">
        <v>212787</v>
      </c>
      <c r="F90" s="95" t="s">
        <v>92</v>
      </c>
      <c r="G90" s="199" t="s">
        <v>18</v>
      </c>
      <c r="H90" s="277">
        <v>76.623376623376629</v>
      </c>
      <c r="I90" s="209"/>
      <c r="J90" s="209">
        <v>76.623376623376629</v>
      </c>
      <c r="K90" s="213"/>
      <c r="L90" s="223">
        <v>71.428571428571431</v>
      </c>
      <c r="M90" s="211">
        <v>83.116883116883116</v>
      </c>
      <c r="N90" s="228"/>
      <c r="O90" s="164">
        <v>74.025974025974023</v>
      </c>
      <c r="P90" s="211">
        <v>76.623376623376629</v>
      </c>
      <c r="Q90" s="210"/>
      <c r="R90" s="210">
        <v>81.818181818181827</v>
      </c>
      <c r="S90" s="271">
        <v>77.922077922077932</v>
      </c>
      <c r="T90" s="275">
        <f t="shared" si="2"/>
        <v>77.272727272727295</v>
      </c>
      <c r="U90" s="153">
        <f t="shared" si="3"/>
        <v>77.272727272727295</v>
      </c>
      <c r="V90" s="61"/>
      <c r="W90" s="62"/>
      <c r="X90" s="63"/>
    </row>
    <row r="91" spans="1:24">
      <c r="A91" s="242" t="s">
        <v>71</v>
      </c>
      <c r="B91" s="94" t="s">
        <v>85</v>
      </c>
      <c r="C91" s="94" t="str" cm="1">
        <f t="array" ref="C91:D91">_xlfn.XLOOKUP(E91,Sheet1!A:A,Sheet1!E:F)</f>
        <v>R02</v>
      </c>
      <c r="D91" s="94" t="str">
        <v>D05</v>
      </c>
      <c r="E91" s="95">
        <v>213405</v>
      </c>
      <c r="F91" s="95" t="s">
        <v>93</v>
      </c>
      <c r="G91" s="199" t="s">
        <v>18</v>
      </c>
      <c r="H91" s="277">
        <v>79.220779220779221</v>
      </c>
      <c r="I91" s="209"/>
      <c r="J91" s="209">
        <v>80.51948051948051</v>
      </c>
      <c r="K91" s="214"/>
      <c r="L91" s="223">
        <v>74.025974025974023</v>
      </c>
      <c r="M91" s="211">
        <v>81.818181818181827</v>
      </c>
      <c r="N91" s="230"/>
      <c r="O91" s="164">
        <v>76.623376623376629</v>
      </c>
      <c r="P91" s="211">
        <v>74.025974025974023</v>
      </c>
      <c r="Q91" s="210"/>
      <c r="R91" s="210">
        <v>89.610389610389603</v>
      </c>
      <c r="S91" s="271">
        <v>81.818181818181827</v>
      </c>
      <c r="T91" s="275">
        <f t="shared" si="2"/>
        <v>79.70779220779221</v>
      </c>
      <c r="U91" s="153">
        <f t="shared" si="3"/>
        <v>79.70779220779221</v>
      </c>
      <c r="V91" s="61"/>
      <c r="W91" s="62"/>
      <c r="X91" s="63"/>
    </row>
    <row r="92" spans="1:24">
      <c r="A92" s="242" t="s">
        <v>71</v>
      </c>
      <c r="B92" s="94" t="s">
        <v>85</v>
      </c>
      <c r="C92" s="94" t="str" cm="1">
        <f t="array" ref="C92:D92">_xlfn.XLOOKUP(E92,Sheet1!A:A,Sheet1!E:F)</f>
        <v>R02</v>
      </c>
      <c r="D92" s="94" t="str">
        <v>D06</v>
      </c>
      <c r="E92" s="95">
        <v>212316</v>
      </c>
      <c r="F92" s="95" t="s">
        <v>127</v>
      </c>
      <c r="G92" s="199" t="s">
        <v>18</v>
      </c>
      <c r="H92" s="277"/>
      <c r="I92" s="209"/>
      <c r="J92" s="209">
        <v>74.025974025974037</v>
      </c>
      <c r="K92" s="212">
        <v>94.805194805194802</v>
      </c>
      <c r="L92" s="223"/>
      <c r="M92" s="211">
        <v>84.415584415584405</v>
      </c>
      <c r="N92" s="229">
        <v>74.025974025974023</v>
      </c>
      <c r="O92" s="164"/>
      <c r="P92" s="211">
        <v>83.116883116883116</v>
      </c>
      <c r="Q92" s="210">
        <v>81.818181818181827</v>
      </c>
      <c r="R92" s="210"/>
      <c r="S92" s="271"/>
      <c r="T92" s="275">
        <f t="shared" si="2"/>
        <v>82.034632034632025</v>
      </c>
      <c r="U92" s="153">
        <f t="shared" si="3"/>
        <v>82.034632034632025</v>
      </c>
      <c r="V92" s="61"/>
      <c r="W92" s="62"/>
      <c r="X92" s="63"/>
    </row>
    <row r="93" spans="1:24">
      <c r="A93" s="242" t="s">
        <v>71</v>
      </c>
      <c r="B93" s="94" t="s">
        <v>85</v>
      </c>
      <c r="C93" s="94" t="str" cm="1">
        <f t="array" ref="C93:D93">_xlfn.XLOOKUP(E93,Sheet1!A:A,Sheet1!E:F)</f>
        <v>R02</v>
      </c>
      <c r="D93" s="94" t="str">
        <v>D05</v>
      </c>
      <c r="E93" s="95">
        <v>211151</v>
      </c>
      <c r="F93" s="95" t="s">
        <v>86</v>
      </c>
      <c r="G93" s="199" t="s">
        <v>18</v>
      </c>
      <c r="H93" s="277"/>
      <c r="I93" s="209"/>
      <c r="J93" s="209">
        <v>88.3116883116883</v>
      </c>
      <c r="K93" s="213">
        <v>87.012987012987011</v>
      </c>
      <c r="L93" s="223"/>
      <c r="M93" s="211">
        <v>81.818181818181827</v>
      </c>
      <c r="N93" s="228">
        <v>77.922077922077932</v>
      </c>
      <c r="O93" s="164"/>
      <c r="P93" s="211">
        <v>85.714285714285708</v>
      </c>
      <c r="Q93" s="210">
        <v>92.20779220779221</v>
      </c>
      <c r="R93" s="210"/>
      <c r="S93" s="271"/>
      <c r="T93" s="275">
        <f t="shared" si="2"/>
        <v>85.49783549783551</v>
      </c>
      <c r="U93" s="153">
        <f t="shared" si="3"/>
        <v>85.49783549783551</v>
      </c>
      <c r="V93" s="61"/>
      <c r="W93" s="62"/>
      <c r="X93" s="63"/>
    </row>
    <row r="94" spans="1:24">
      <c r="A94" s="242" t="s">
        <v>71</v>
      </c>
      <c r="B94" s="94" t="s">
        <v>85</v>
      </c>
      <c r="C94" s="94" t="str" cm="1">
        <f t="array" ref="C94:D94">_xlfn.XLOOKUP(E94,Sheet1!A:A,Sheet1!E:F)</f>
        <v>R02</v>
      </c>
      <c r="D94" s="94" t="str">
        <v>D05</v>
      </c>
      <c r="E94" s="95">
        <v>215111</v>
      </c>
      <c r="F94" s="95" t="s">
        <v>95</v>
      </c>
      <c r="G94" s="199" t="s">
        <v>18</v>
      </c>
      <c r="H94" s="277"/>
      <c r="I94" s="209"/>
      <c r="J94" s="209">
        <v>84.415584415584419</v>
      </c>
      <c r="K94" s="212">
        <v>81.818181818181827</v>
      </c>
      <c r="L94" s="223"/>
      <c r="M94" s="211">
        <v>89.610389610389603</v>
      </c>
      <c r="N94" s="229">
        <v>80.519480519480524</v>
      </c>
      <c r="O94" s="164"/>
      <c r="P94" s="211">
        <v>80.519480519480524</v>
      </c>
      <c r="Q94" s="210">
        <v>96.103896103896105</v>
      </c>
      <c r="R94" s="210"/>
      <c r="S94" s="271"/>
      <c r="T94" s="275">
        <f t="shared" si="2"/>
        <v>85.49783549783551</v>
      </c>
      <c r="U94" s="153">
        <f t="shared" si="3"/>
        <v>85.49783549783551</v>
      </c>
      <c r="V94" s="61"/>
      <c r="W94" s="62"/>
      <c r="X94" s="63"/>
    </row>
    <row r="95" spans="1:24">
      <c r="A95" s="242" t="s">
        <v>71</v>
      </c>
      <c r="B95" s="94" t="s">
        <v>85</v>
      </c>
      <c r="C95" s="94" t="str" cm="1">
        <f t="array" ref="C95:D95">_xlfn.XLOOKUP(E95,Sheet1!A:A,Sheet1!E:F)</f>
        <v>R02</v>
      </c>
      <c r="D95" s="94" t="str">
        <v>D05</v>
      </c>
      <c r="E95" s="95">
        <v>214312</v>
      </c>
      <c r="F95" s="95" t="s">
        <v>94</v>
      </c>
      <c r="G95" s="199" t="s">
        <v>18</v>
      </c>
      <c r="H95" s="281"/>
      <c r="I95" s="209"/>
      <c r="J95" s="209">
        <v>76.623376623376629</v>
      </c>
      <c r="K95" s="213">
        <v>83.116883116883116</v>
      </c>
      <c r="L95" s="223"/>
      <c r="M95" s="211">
        <v>85.714285714285708</v>
      </c>
      <c r="N95" s="228">
        <v>76.623376623376629</v>
      </c>
      <c r="O95" s="164"/>
      <c r="P95" s="211">
        <v>92.20779220779221</v>
      </c>
      <c r="Q95" s="210">
        <v>87.012987012987011</v>
      </c>
      <c r="R95" s="210"/>
      <c r="S95" s="271"/>
      <c r="T95" s="275">
        <f t="shared" si="2"/>
        <v>83.549783549783541</v>
      </c>
      <c r="U95" s="153">
        <f t="shared" si="3"/>
        <v>83.549783549783541</v>
      </c>
      <c r="V95" s="61"/>
      <c r="W95" s="62"/>
      <c r="X95" s="63"/>
    </row>
    <row r="96" spans="1:24">
      <c r="A96" s="248" t="s">
        <v>71</v>
      </c>
      <c r="B96" s="205" t="s">
        <v>85</v>
      </c>
      <c r="C96" s="318" t="str" cm="1">
        <f t="array" ref="C96:D96">_xlfn.XLOOKUP(E96,Sheet1!A:A,Sheet1!E:F)</f>
        <v>R02</v>
      </c>
      <c r="D96" s="318" t="str">
        <v>D06</v>
      </c>
      <c r="E96" s="160">
        <v>211102</v>
      </c>
      <c r="F96" s="160" t="s">
        <v>96</v>
      </c>
      <c r="G96" s="206" t="s">
        <v>18</v>
      </c>
      <c r="H96" s="277"/>
      <c r="I96" s="209"/>
      <c r="J96" s="209">
        <v>83.116883116883116</v>
      </c>
      <c r="K96" s="212">
        <v>84.415584415584405</v>
      </c>
      <c r="L96" s="223"/>
      <c r="M96" s="211">
        <v>85.714285714285708</v>
      </c>
      <c r="N96" s="229">
        <v>83.116883116883116</v>
      </c>
      <c r="O96" s="164"/>
      <c r="P96" s="211">
        <v>88.311688311688314</v>
      </c>
      <c r="Q96" s="210">
        <v>88.311688311688314</v>
      </c>
      <c r="R96" s="210"/>
      <c r="S96" s="271"/>
      <c r="T96" s="275">
        <f t="shared" si="2"/>
        <v>85.49783549783551</v>
      </c>
      <c r="U96" s="153">
        <f t="shared" si="3"/>
        <v>85.49783549783551</v>
      </c>
      <c r="V96" s="61"/>
      <c r="W96" s="81"/>
      <c r="X96" s="63"/>
    </row>
    <row r="97" spans="1:24">
      <c r="A97" s="242" t="s">
        <v>71</v>
      </c>
      <c r="B97" s="94" t="s">
        <v>85</v>
      </c>
      <c r="C97" s="94" t="str" cm="1">
        <f t="array" ref="C97:D97">_xlfn.XLOOKUP(E97,Sheet1!A:A,Sheet1!E:F)</f>
        <v>R02</v>
      </c>
      <c r="D97" s="94" t="str">
        <v>D05</v>
      </c>
      <c r="E97" s="95">
        <v>215798</v>
      </c>
      <c r="F97" s="95" t="s">
        <v>297</v>
      </c>
      <c r="G97" s="200" t="s">
        <v>18</v>
      </c>
      <c r="H97" s="277"/>
      <c r="I97" s="209"/>
      <c r="J97" s="209">
        <v>75.324675324675326</v>
      </c>
      <c r="K97" s="212">
        <v>71.428571428571431</v>
      </c>
      <c r="L97" s="223"/>
      <c r="M97" s="211">
        <v>83.116883116883116</v>
      </c>
      <c r="N97" s="229">
        <v>76.623376623376629</v>
      </c>
      <c r="O97" s="164"/>
      <c r="P97" s="211">
        <v>84.415584415584405</v>
      </c>
      <c r="Q97" s="210">
        <v>77.922077922077932</v>
      </c>
      <c r="R97" s="210"/>
      <c r="S97" s="271"/>
      <c r="T97" s="275">
        <f t="shared" si="2"/>
        <v>78.138528138528144</v>
      </c>
      <c r="U97" s="153">
        <f t="shared" si="3"/>
        <v>78.138528138528144</v>
      </c>
      <c r="V97" s="61"/>
      <c r="W97" s="62"/>
      <c r="X97" s="63"/>
    </row>
    <row r="98" spans="1:24">
      <c r="A98" s="240" t="s">
        <v>71</v>
      </c>
      <c r="B98" s="94" t="s">
        <v>85</v>
      </c>
      <c r="C98" s="94" t="str" cm="1">
        <f t="array" ref="C98:D98">_xlfn.XLOOKUP(E98,Sheet1!A:A,Sheet1!E:F)</f>
        <v>R02</v>
      </c>
      <c r="D98" s="94" t="str">
        <v>D05</v>
      </c>
      <c r="E98" s="93">
        <v>215392</v>
      </c>
      <c r="F98" s="93" t="s">
        <v>90</v>
      </c>
      <c r="G98" s="199" t="s">
        <v>18</v>
      </c>
      <c r="H98" s="277"/>
      <c r="I98" s="209"/>
      <c r="J98" s="209">
        <v>62.337662337662337</v>
      </c>
      <c r="K98" s="212">
        <v>71.428571428571431</v>
      </c>
      <c r="L98" s="223"/>
      <c r="M98" s="211">
        <v>76.623376623376629</v>
      </c>
      <c r="N98" s="229">
        <v>70.129870129870127</v>
      </c>
      <c r="O98" s="164"/>
      <c r="P98" s="211">
        <v>80.519480519480524</v>
      </c>
      <c r="Q98" s="210">
        <v>87.012987012987011</v>
      </c>
      <c r="R98" s="210"/>
      <c r="S98" s="271"/>
      <c r="T98" s="275">
        <f t="shared" si="2"/>
        <v>74.675324675324674</v>
      </c>
      <c r="U98" s="153">
        <f t="shared" si="3"/>
        <v>74.675324675324674</v>
      </c>
      <c r="V98" s="61"/>
      <c r="W98" s="62"/>
      <c r="X98" s="63"/>
    </row>
    <row r="99" spans="1:24" ht="16.5" thickBot="1">
      <c r="A99" s="246" t="s">
        <v>71</v>
      </c>
      <c r="B99" s="103" t="s">
        <v>85</v>
      </c>
      <c r="C99" s="103" t="str" cm="1">
        <f t="array" ref="C99:D99">_xlfn.XLOOKUP(E99,Sheet1!A:A,Sheet1!E:F)</f>
        <v>R02</v>
      </c>
      <c r="D99" s="103" t="str">
        <v>D06</v>
      </c>
      <c r="E99" s="99">
        <v>211045</v>
      </c>
      <c r="F99" s="99" t="s">
        <v>124</v>
      </c>
      <c r="G99" s="201" t="s">
        <v>18</v>
      </c>
      <c r="H99" s="278"/>
      <c r="I99" s="250"/>
      <c r="J99" s="250">
        <v>77.922077922077918</v>
      </c>
      <c r="K99" s="218">
        <v>81.818181818181827</v>
      </c>
      <c r="L99" s="227"/>
      <c r="M99" s="233">
        <v>79.220779220779221</v>
      </c>
      <c r="N99" s="231">
        <v>74.025974025974023</v>
      </c>
      <c r="O99" s="105"/>
      <c r="P99" s="233">
        <v>74.025974025974023</v>
      </c>
      <c r="Q99" s="253">
        <v>72.727272727272734</v>
      </c>
      <c r="R99" s="253"/>
      <c r="S99" s="272"/>
      <c r="T99" s="193">
        <f t="shared" si="2"/>
        <v>76.623376623376643</v>
      </c>
      <c r="U99" s="154">
        <f t="shared" si="3"/>
        <v>76.623376623376643</v>
      </c>
      <c r="V99" s="83"/>
      <c r="W99" s="67"/>
      <c r="X99" s="84"/>
    </row>
    <row r="100" spans="1:24">
      <c r="A100" s="240" t="s">
        <v>71</v>
      </c>
      <c r="B100" s="94" t="s">
        <v>98</v>
      </c>
      <c r="C100" s="94" t="str" cm="1">
        <f t="array" ref="C100:D100">_xlfn.XLOOKUP(E100,Sheet1!A:A,Sheet1!E:F)</f>
        <v>R02</v>
      </c>
      <c r="D100" s="94" t="str">
        <v>D09</v>
      </c>
      <c r="E100" s="93">
        <v>211425</v>
      </c>
      <c r="F100" s="93" t="s">
        <v>107</v>
      </c>
      <c r="G100" s="199" t="s">
        <v>18</v>
      </c>
      <c r="H100" s="279"/>
      <c r="I100" s="255"/>
      <c r="J100" s="255">
        <v>83.116883116883116</v>
      </c>
      <c r="K100" s="213">
        <v>84.415584415584405</v>
      </c>
      <c r="L100" s="223"/>
      <c r="M100" s="234">
        <v>87.012987012987011</v>
      </c>
      <c r="N100" s="228">
        <v>83.116883116883116</v>
      </c>
      <c r="O100" s="164"/>
      <c r="P100" s="234">
        <v>85.714285714285708</v>
      </c>
      <c r="Q100" s="239">
        <v>79.220779220779221</v>
      </c>
      <c r="R100" s="239"/>
      <c r="S100" s="270"/>
      <c r="T100" s="9">
        <f t="shared" si="2"/>
        <v>83.766233766233768</v>
      </c>
      <c r="U100" s="152">
        <f t="shared" si="3"/>
        <v>83.766233766233768</v>
      </c>
      <c r="V100" s="69"/>
      <c r="W100" s="79"/>
      <c r="X100" s="177"/>
    </row>
    <row r="101" spans="1:24">
      <c r="A101" s="242" t="s">
        <v>71</v>
      </c>
      <c r="B101" s="94" t="s">
        <v>98</v>
      </c>
      <c r="C101" s="94" t="str" cm="1">
        <f t="array" ref="C101:D101">_xlfn.XLOOKUP(E101,Sheet1!A:A,Sheet1!E:F)</f>
        <v>R02</v>
      </c>
      <c r="D101" s="94" t="str">
        <v>D09</v>
      </c>
      <c r="E101" s="95">
        <v>215756</v>
      </c>
      <c r="F101" s="95" t="s">
        <v>289</v>
      </c>
      <c r="G101" s="199" t="s">
        <v>18</v>
      </c>
      <c r="H101" s="277"/>
      <c r="I101" s="209"/>
      <c r="J101" s="209">
        <v>76.623376623376629</v>
      </c>
      <c r="K101" s="214">
        <v>89.610389610389603</v>
      </c>
      <c r="L101" s="223"/>
      <c r="M101" s="211">
        <v>88.311688311688314</v>
      </c>
      <c r="N101" s="230">
        <v>92.20779220779221</v>
      </c>
      <c r="O101" s="164"/>
      <c r="P101" s="211">
        <v>79.220779220779221</v>
      </c>
      <c r="Q101" s="210">
        <v>85.714285714285708</v>
      </c>
      <c r="R101" s="210"/>
      <c r="S101" s="271"/>
      <c r="T101" s="275">
        <f t="shared" si="2"/>
        <v>85.281385281385283</v>
      </c>
      <c r="U101" s="153">
        <f t="shared" si="3"/>
        <v>85.281385281385283</v>
      </c>
      <c r="V101" s="61"/>
      <c r="W101" s="62"/>
      <c r="X101" s="63"/>
    </row>
    <row r="102" spans="1:24">
      <c r="A102" s="242" t="s">
        <v>71</v>
      </c>
      <c r="B102" s="94" t="s">
        <v>98</v>
      </c>
      <c r="C102" s="94" t="str" cm="1">
        <f t="array" ref="C102:D102">_xlfn.XLOOKUP(E102,Sheet1!A:A,Sheet1!E:F)</f>
        <v>R02</v>
      </c>
      <c r="D102" s="94" t="str">
        <v>D07</v>
      </c>
      <c r="E102" s="95">
        <v>213330</v>
      </c>
      <c r="F102" s="95" t="s">
        <v>100</v>
      </c>
      <c r="G102" s="199" t="s">
        <v>18</v>
      </c>
      <c r="H102" s="277"/>
      <c r="I102" s="209"/>
      <c r="J102" s="209">
        <v>85.714285714285708</v>
      </c>
      <c r="K102" s="214">
        <v>64.935064935064929</v>
      </c>
      <c r="L102" s="223"/>
      <c r="M102" s="211">
        <v>80.519480519480524</v>
      </c>
      <c r="N102" s="230">
        <v>79.220779220779221</v>
      </c>
      <c r="O102" s="164"/>
      <c r="P102" s="211">
        <v>79.220779220779221</v>
      </c>
      <c r="Q102" s="210">
        <v>75.324675324675326</v>
      </c>
      <c r="R102" s="210"/>
      <c r="S102" s="271"/>
      <c r="T102" s="275">
        <f t="shared" si="2"/>
        <v>77.489177489177493</v>
      </c>
      <c r="U102" s="153">
        <f t="shared" si="3"/>
        <v>77.489177489177493</v>
      </c>
      <c r="V102" s="61"/>
      <c r="W102" s="62"/>
      <c r="X102" s="63"/>
    </row>
    <row r="103" spans="1:24">
      <c r="A103" s="242" t="s">
        <v>71</v>
      </c>
      <c r="B103" s="94" t="s">
        <v>98</v>
      </c>
      <c r="C103" s="94" t="str" cm="1">
        <f t="array" ref="C103:D103">_xlfn.XLOOKUP(E103,Sheet1!A:A,Sheet1!E:F)</f>
        <v>R02</v>
      </c>
      <c r="D103" s="94" t="str">
        <v>D09</v>
      </c>
      <c r="E103" s="95">
        <v>214718</v>
      </c>
      <c r="F103" s="95" t="s">
        <v>103</v>
      </c>
      <c r="G103" s="199" t="s">
        <v>18</v>
      </c>
      <c r="H103" s="277"/>
      <c r="I103" s="209"/>
      <c r="J103" s="209">
        <v>79.220779220779221</v>
      </c>
      <c r="K103" s="214">
        <v>90.909090909090907</v>
      </c>
      <c r="L103" s="223"/>
      <c r="M103" s="211">
        <v>83.116883116883116</v>
      </c>
      <c r="N103" s="230">
        <v>89.610389610389603</v>
      </c>
      <c r="O103" s="164"/>
      <c r="P103" s="211">
        <v>80.519480519480524</v>
      </c>
      <c r="Q103" s="210">
        <v>96.103896103896105</v>
      </c>
      <c r="R103" s="210"/>
      <c r="S103" s="271"/>
      <c r="T103" s="275">
        <f t="shared" si="2"/>
        <v>86.580086580086586</v>
      </c>
      <c r="U103" s="153">
        <f t="shared" si="3"/>
        <v>86.580086580086586</v>
      </c>
      <c r="V103" s="61"/>
      <c r="W103" s="62"/>
      <c r="X103" s="63"/>
    </row>
    <row r="104" spans="1:24">
      <c r="A104" s="242" t="s">
        <v>71</v>
      </c>
      <c r="B104" s="94" t="s">
        <v>98</v>
      </c>
      <c r="C104" s="94" t="str" cm="1">
        <f t="array" ref="C104:D104">_xlfn.XLOOKUP(E104,Sheet1!A:A,Sheet1!E:F)</f>
        <v>R02</v>
      </c>
      <c r="D104" s="94" t="str">
        <v>D09</v>
      </c>
      <c r="E104" s="95">
        <v>214056</v>
      </c>
      <c r="F104" s="95" t="s">
        <v>119</v>
      </c>
      <c r="G104" s="199" t="s">
        <v>18</v>
      </c>
      <c r="H104" s="277"/>
      <c r="I104" s="209"/>
      <c r="J104" s="209">
        <v>76.623376623376629</v>
      </c>
      <c r="K104" s="214">
        <v>88.311688311688314</v>
      </c>
      <c r="L104" s="223"/>
      <c r="M104" s="211">
        <v>94.805194805194802</v>
      </c>
      <c r="N104" s="230">
        <v>70.129870129870127</v>
      </c>
      <c r="O104" s="164"/>
      <c r="P104" s="211">
        <v>90.909090909090907</v>
      </c>
      <c r="Q104" s="210">
        <v>83.116883116883116</v>
      </c>
      <c r="R104" s="210"/>
      <c r="S104" s="271"/>
      <c r="T104" s="275">
        <f t="shared" si="2"/>
        <v>83.98268398268398</v>
      </c>
      <c r="U104" s="153">
        <f t="shared" si="3"/>
        <v>83.98268398268398</v>
      </c>
      <c r="V104" s="61"/>
      <c r="W104" s="62"/>
      <c r="X104" s="63"/>
    </row>
    <row r="105" spans="1:24">
      <c r="A105" s="242" t="s">
        <v>71</v>
      </c>
      <c r="B105" s="94" t="s">
        <v>98</v>
      </c>
      <c r="C105" s="94" t="str" cm="1">
        <f t="array" ref="C105:D105">_xlfn.XLOOKUP(E105,Sheet1!A:A,Sheet1!E:F)</f>
        <v>R02</v>
      </c>
      <c r="D105" s="94" t="str">
        <v>D07</v>
      </c>
      <c r="E105" s="95">
        <v>214734</v>
      </c>
      <c r="F105" s="95" t="s">
        <v>299</v>
      </c>
      <c r="G105" s="199" t="s">
        <v>18</v>
      </c>
      <c r="H105" s="277"/>
      <c r="I105" s="209"/>
      <c r="J105" s="209">
        <v>85.714285714285708</v>
      </c>
      <c r="K105" s="212">
        <v>77.922077922077932</v>
      </c>
      <c r="L105" s="223"/>
      <c r="M105" s="211">
        <v>77.922077922077932</v>
      </c>
      <c r="N105" s="229">
        <v>88.311688311688314</v>
      </c>
      <c r="O105" s="164"/>
      <c r="P105" s="211">
        <v>79.220779220779221</v>
      </c>
      <c r="Q105" s="210">
        <v>79.220779220779221</v>
      </c>
      <c r="R105" s="210"/>
      <c r="S105" s="271"/>
      <c r="T105" s="275">
        <f t="shared" si="2"/>
        <v>81.385281385281374</v>
      </c>
      <c r="U105" s="153">
        <f t="shared" si="3"/>
        <v>81.385281385281374</v>
      </c>
      <c r="V105" s="61"/>
      <c r="W105" s="62"/>
      <c r="X105" s="63"/>
    </row>
    <row r="106" spans="1:24">
      <c r="A106" s="242" t="s">
        <v>71</v>
      </c>
      <c r="B106" s="94" t="s">
        <v>98</v>
      </c>
      <c r="C106" s="94" t="str" cm="1">
        <f t="array" ref="C106:D106">_xlfn.XLOOKUP(E106,Sheet1!A:A,Sheet1!E:F)</f>
        <v>R02</v>
      </c>
      <c r="D106" s="94" t="str">
        <v>D07</v>
      </c>
      <c r="E106" s="95">
        <v>212514</v>
      </c>
      <c r="F106" s="95" t="s">
        <v>317</v>
      </c>
      <c r="G106" s="199" t="s">
        <v>18</v>
      </c>
      <c r="H106" s="277">
        <v>74.025974025974037</v>
      </c>
      <c r="I106" s="209"/>
      <c r="J106" s="209">
        <v>80.51948051948051</v>
      </c>
      <c r="K106" s="213"/>
      <c r="L106" s="223">
        <v>77.922077922077932</v>
      </c>
      <c r="M106" s="211">
        <v>72.727272727272734</v>
      </c>
      <c r="N106" s="228"/>
      <c r="O106" s="164">
        <v>90.909090909090907</v>
      </c>
      <c r="P106" s="211">
        <v>81.818181818181827</v>
      </c>
      <c r="Q106" s="210"/>
      <c r="R106" s="210">
        <v>76.623376623376629</v>
      </c>
      <c r="S106" s="271">
        <v>74.025974025974023</v>
      </c>
      <c r="T106" s="275">
        <f t="shared" si="2"/>
        <v>78.571428571428569</v>
      </c>
      <c r="U106" s="153">
        <f t="shared" si="3"/>
        <v>78.571428571428569</v>
      </c>
      <c r="V106" s="61"/>
      <c r="W106" s="62"/>
      <c r="X106" s="63"/>
    </row>
    <row r="107" spans="1:24">
      <c r="A107" s="242" t="s">
        <v>71</v>
      </c>
      <c r="B107" s="94" t="s">
        <v>98</v>
      </c>
      <c r="C107" s="94" t="str" cm="1">
        <f t="array" ref="C107:D107">_xlfn.XLOOKUP(E107,Sheet1!A:A,Sheet1!E:F)</f>
        <v>R02</v>
      </c>
      <c r="D107" s="94" t="str">
        <v>D07</v>
      </c>
      <c r="E107" s="95">
        <v>210807</v>
      </c>
      <c r="F107" s="95" t="s">
        <v>99</v>
      </c>
      <c r="G107" s="199" t="s">
        <v>18</v>
      </c>
      <c r="H107" s="277"/>
      <c r="I107" s="209"/>
      <c r="J107" s="209">
        <v>88.3116883116883</v>
      </c>
      <c r="K107" s="212">
        <v>79.220779220779221</v>
      </c>
      <c r="L107" s="223"/>
      <c r="M107" s="211">
        <v>68.831168831168839</v>
      </c>
      <c r="N107" s="229">
        <v>85.714285714285708</v>
      </c>
      <c r="O107" s="164"/>
      <c r="P107" s="211">
        <v>87.012987012987011</v>
      </c>
      <c r="Q107" s="210">
        <v>74.025974025974023</v>
      </c>
      <c r="R107" s="210"/>
      <c r="S107" s="271"/>
      <c r="T107" s="275">
        <f t="shared" si="2"/>
        <v>80.519480519480524</v>
      </c>
      <c r="U107" s="153">
        <f t="shared" si="3"/>
        <v>80.519480519480524</v>
      </c>
      <c r="V107" s="61"/>
      <c r="W107" s="62"/>
      <c r="X107" s="63"/>
    </row>
    <row r="108" spans="1:24">
      <c r="A108" s="242" t="s">
        <v>71</v>
      </c>
      <c r="B108" s="94" t="s">
        <v>98</v>
      </c>
      <c r="C108" s="94" t="str" cm="1">
        <f t="array" ref="C108:D108">_xlfn.XLOOKUP(E108,Sheet1!A:A,Sheet1!E:F)</f>
        <v>R02</v>
      </c>
      <c r="D108" s="94" t="str">
        <v>D09</v>
      </c>
      <c r="E108" s="95">
        <v>215491</v>
      </c>
      <c r="F108" s="95" t="s">
        <v>115</v>
      </c>
      <c r="G108" s="199" t="s">
        <v>18</v>
      </c>
      <c r="H108" s="277"/>
      <c r="I108" s="209"/>
      <c r="J108" s="209">
        <v>81.818181818181827</v>
      </c>
      <c r="K108" s="212">
        <v>80.519480519480524</v>
      </c>
      <c r="L108" s="223"/>
      <c r="M108" s="211">
        <v>94.805194805194802</v>
      </c>
      <c r="N108" s="229">
        <v>72.727272727272734</v>
      </c>
      <c r="O108" s="164"/>
      <c r="P108" s="211">
        <v>84.415584415584405</v>
      </c>
      <c r="Q108" s="210">
        <v>74.025974025974023</v>
      </c>
      <c r="R108" s="210"/>
      <c r="S108" s="271"/>
      <c r="T108" s="275">
        <f t="shared" si="2"/>
        <v>81.385281385281402</v>
      </c>
      <c r="U108" s="153">
        <f t="shared" si="3"/>
        <v>81.385281385281402</v>
      </c>
      <c r="V108" s="61"/>
      <c r="W108" s="62"/>
      <c r="X108" s="63"/>
    </row>
    <row r="109" spans="1:24">
      <c r="A109" s="242" t="s">
        <v>71</v>
      </c>
      <c r="B109" s="94" t="s">
        <v>98</v>
      </c>
      <c r="C109" s="94" t="str" cm="1">
        <f t="array" ref="C109:D109">_xlfn.XLOOKUP(E109,Sheet1!A:A,Sheet1!E:F)</f>
        <v>R02</v>
      </c>
      <c r="D109" s="94" t="str">
        <v>D09</v>
      </c>
      <c r="E109" s="95">
        <v>213645</v>
      </c>
      <c r="F109" s="95" t="s">
        <v>102</v>
      </c>
      <c r="G109" s="199" t="s">
        <v>18</v>
      </c>
      <c r="H109" s="277"/>
      <c r="I109" s="209"/>
      <c r="J109" s="209">
        <v>84.415584415584419</v>
      </c>
      <c r="K109" s="212">
        <v>74.025974025974023</v>
      </c>
      <c r="L109" s="223"/>
      <c r="M109" s="211">
        <v>83.116883116883116</v>
      </c>
      <c r="N109" s="229">
        <v>70.129870129870127</v>
      </c>
      <c r="O109" s="164"/>
      <c r="P109" s="211">
        <v>76.623376623376629</v>
      </c>
      <c r="Q109" s="210">
        <v>64.935064935064929</v>
      </c>
      <c r="R109" s="210"/>
      <c r="S109" s="271"/>
      <c r="T109" s="275">
        <f t="shared" si="2"/>
        <v>75.541125541125538</v>
      </c>
      <c r="U109" s="153">
        <f t="shared" si="3"/>
        <v>75.541125541125538</v>
      </c>
      <c r="V109" s="61"/>
      <c r="W109" s="62"/>
      <c r="X109" s="63"/>
    </row>
    <row r="110" spans="1:24">
      <c r="A110" s="244" t="s">
        <v>71</v>
      </c>
      <c r="B110" s="97" t="s">
        <v>98</v>
      </c>
      <c r="C110" s="97" t="str" cm="1">
        <f t="array" ref="C110:D110">_xlfn.XLOOKUP(E110,Sheet1!A:A,Sheet1!E:F)</f>
        <v>R02</v>
      </c>
      <c r="D110" s="97" t="str">
        <v>D07</v>
      </c>
      <c r="E110" s="98">
        <v>215277</v>
      </c>
      <c r="F110" s="98" t="s">
        <v>106</v>
      </c>
      <c r="G110" s="207" t="s">
        <v>18</v>
      </c>
      <c r="H110" s="277"/>
      <c r="I110" s="209"/>
      <c r="J110" s="209">
        <v>83.116883116883116</v>
      </c>
      <c r="K110" s="212">
        <v>76.623376623376629</v>
      </c>
      <c r="L110" s="223"/>
      <c r="M110" s="211">
        <v>74.025974025974023</v>
      </c>
      <c r="N110" s="229">
        <v>79.220779220779221</v>
      </c>
      <c r="O110" s="164"/>
      <c r="P110" s="211">
        <v>81.818181818181827</v>
      </c>
      <c r="Q110" s="210">
        <v>80.519480519480524</v>
      </c>
      <c r="R110" s="210"/>
      <c r="S110" s="271"/>
      <c r="T110" s="275">
        <f t="shared" si="2"/>
        <v>79.220779220779221</v>
      </c>
      <c r="U110" s="153">
        <f t="shared" si="3"/>
        <v>79.220779220779221</v>
      </c>
      <c r="V110" s="61"/>
      <c r="W110" s="62"/>
      <c r="X110" s="63"/>
    </row>
    <row r="111" spans="1:24">
      <c r="A111" s="242" t="s">
        <v>71</v>
      </c>
      <c r="B111" s="162" t="s">
        <v>98</v>
      </c>
      <c r="C111" s="162" t="str" cm="1">
        <f t="array" ref="C111:D111">_xlfn.XLOOKUP(E111,Sheet1!A:A,Sheet1!E:F)</f>
        <v>R02</v>
      </c>
      <c r="D111" s="162" t="str">
        <v>D07</v>
      </c>
      <c r="E111" s="95">
        <v>214726</v>
      </c>
      <c r="F111" s="95" t="s">
        <v>104</v>
      </c>
      <c r="G111" s="200" t="s">
        <v>18</v>
      </c>
      <c r="H111" s="277"/>
      <c r="I111" s="209"/>
      <c r="J111" s="209">
        <v>81.818181818181827</v>
      </c>
      <c r="K111" s="213">
        <v>84.415584415584405</v>
      </c>
      <c r="L111" s="223"/>
      <c r="M111" s="211">
        <v>72.727272727272734</v>
      </c>
      <c r="N111" s="228">
        <v>92.20779220779221</v>
      </c>
      <c r="O111" s="164"/>
      <c r="P111" s="211">
        <v>101.29870129870129</v>
      </c>
      <c r="Q111" s="210">
        <v>90.909090909090907</v>
      </c>
      <c r="R111" s="210"/>
      <c r="S111" s="271"/>
      <c r="T111" s="275">
        <f t="shared" si="2"/>
        <v>87.229437229437224</v>
      </c>
      <c r="U111" s="153">
        <f t="shared" si="3"/>
        <v>87.229437229437224</v>
      </c>
      <c r="V111" s="61"/>
      <c r="W111" s="62"/>
      <c r="X111" s="63"/>
    </row>
    <row r="112" spans="1:24">
      <c r="A112" s="240" t="s">
        <v>71</v>
      </c>
      <c r="B112" s="94" t="s">
        <v>98</v>
      </c>
      <c r="C112" s="94" t="str" cm="1">
        <f t="array" ref="C112:D112">_xlfn.XLOOKUP(E112,Sheet1!A:A,Sheet1!E:F)</f>
        <v>R02</v>
      </c>
      <c r="D112" s="94" t="str">
        <v>D07</v>
      </c>
      <c r="E112" s="93">
        <v>214908</v>
      </c>
      <c r="F112" s="93" t="s">
        <v>105</v>
      </c>
      <c r="G112" s="199" t="s">
        <v>18</v>
      </c>
      <c r="H112" s="277"/>
      <c r="I112" s="209"/>
      <c r="J112" s="209">
        <v>89.610389610389618</v>
      </c>
      <c r="K112" s="214">
        <v>80.519480519480524</v>
      </c>
      <c r="L112" s="223"/>
      <c r="M112" s="211">
        <v>72.727272727272734</v>
      </c>
      <c r="N112" s="230">
        <v>89.610389610389603</v>
      </c>
      <c r="O112" s="164"/>
      <c r="P112" s="211">
        <v>77.922077922077932</v>
      </c>
      <c r="Q112" s="210">
        <v>77.922077922077932</v>
      </c>
      <c r="R112" s="210"/>
      <c r="S112" s="271"/>
      <c r="T112" s="275">
        <f t="shared" si="2"/>
        <v>81.385281385281402</v>
      </c>
      <c r="U112" s="153">
        <f t="shared" si="3"/>
        <v>81.385281385281402</v>
      </c>
      <c r="V112" s="72"/>
      <c r="W112" s="74"/>
      <c r="X112" s="78"/>
    </row>
    <row r="113" spans="1:24" ht="16.5" thickBot="1">
      <c r="A113" s="246" t="s">
        <v>71</v>
      </c>
      <c r="B113" s="103" t="s">
        <v>98</v>
      </c>
      <c r="C113" s="103" t="str" cm="1">
        <f t="array" ref="C113:D113">_xlfn.XLOOKUP(E113,Sheet1!A:A,Sheet1!E:F)</f>
        <v>R02</v>
      </c>
      <c r="D113" s="103" t="str">
        <v>D07</v>
      </c>
      <c r="E113" s="99">
        <v>213371</v>
      </c>
      <c r="F113" s="99" t="s">
        <v>101</v>
      </c>
      <c r="G113" s="201" t="s">
        <v>18</v>
      </c>
      <c r="H113" s="278"/>
      <c r="I113" s="250"/>
      <c r="J113" s="250">
        <v>84.415584415584419</v>
      </c>
      <c r="K113" s="218">
        <v>79.220779220779221</v>
      </c>
      <c r="L113" s="227"/>
      <c r="M113" s="215">
        <v>80.519480519480524</v>
      </c>
      <c r="N113" s="231">
        <v>80.519480519480524</v>
      </c>
      <c r="O113" s="105"/>
      <c r="P113" s="215">
        <v>81.818181818181827</v>
      </c>
      <c r="Q113" s="253">
        <v>79.220779220779221</v>
      </c>
      <c r="R113" s="253"/>
      <c r="S113" s="272"/>
      <c r="T113" s="193">
        <f t="shared" si="2"/>
        <v>80.952380952380949</v>
      </c>
      <c r="U113" s="154">
        <f t="shared" si="3"/>
        <v>80.952380952380949</v>
      </c>
      <c r="V113" s="83"/>
      <c r="W113" s="67"/>
      <c r="X113" s="84"/>
    </row>
    <row r="114" spans="1:24">
      <c r="A114" s="240" t="s">
        <v>71</v>
      </c>
      <c r="B114" s="94" t="s">
        <v>108</v>
      </c>
      <c r="C114" s="94" t="str" cm="1">
        <f t="array" ref="C114:D114">_xlfn.XLOOKUP(E114,Sheet1!A:A,Sheet1!E:F)</f>
        <v>R02</v>
      </c>
      <c r="D114" s="94" t="str">
        <v>D08</v>
      </c>
      <c r="E114" s="93">
        <v>215244</v>
      </c>
      <c r="F114" s="93" t="s">
        <v>145</v>
      </c>
      <c r="G114" s="199" t="s">
        <v>18</v>
      </c>
      <c r="H114" s="279"/>
      <c r="I114" s="255"/>
      <c r="J114" s="255">
        <v>101.29870129870129</v>
      </c>
      <c r="K114" s="217">
        <v>70.129870129870127</v>
      </c>
      <c r="L114" s="223"/>
      <c r="M114" s="216">
        <v>85.714285714285708</v>
      </c>
      <c r="N114" s="232">
        <v>79.220779220779221</v>
      </c>
      <c r="O114" s="164"/>
      <c r="P114" s="216">
        <v>85.714285714285708</v>
      </c>
      <c r="Q114" s="239">
        <v>84.415584415584405</v>
      </c>
      <c r="R114" s="239"/>
      <c r="S114" s="270"/>
      <c r="T114" s="9">
        <f t="shared" si="2"/>
        <v>84.415584415584405</v>
      </c>
      <c r="U114" s="152">
        <f t="shared" si="3"/>
        <v>84.415584415584405</v>
      </c>
      <c r="V114" s="69"/>
      <c r="W114" s="79"/>
      <c r="X114" s="177"/>
    </row>
    <row r="115" spans="1:24">
      <c r="A115" s="242" t="s">
        <v>71</v>
      </c>
      <c r="B115" s="94" t="s">
        <v>108</v>
      </c>
      <c r="C115" s="94" t="str" cm="1">
        <f t="array" ref="C115:D115">_xlfn.XLOOKUP(E115,Sheet1!A:A,Sheet1!E:F)</f>
        <v>R03</v>
      </c>
      <c r="D115" s="94" t="str">
        <v>D10</v>
      </c>
      <c r="E115" s="95">
        <v>210252</v>
      </c>
      <c r="F115" s="95" t="s">
        <v>137</v>
      </c>
      <c r="G115" s="199" t="s">
        <v>18</v>
      </c>
      <c r="H115" s="277"/>
      <c r="I115" s="209"/>
      <c r="J115" s="209">
        <v>87.012987012987011</v>
      </c>
      <c r="K115" s="212">
        <v>84.415584415584405</v>
      </c>
      <c r="L115" s="223"/>
      <c r="M115" s="211">
        <v>71.428571428571431</v>
      </c>
      <c r="N115" s="229">
        <v>80.519480519480524</v>
      </c>
      <c r="O115" s="164"/>
      <c r="P115" s="211">
        <v>63.636363636363633</v>
      </c>
      <c r="Q115" s="210">
        <v>77.922077922077932</v>
      </c>
      <c r="R115" s="210"/>
      <c r="S115" s="271"/>
      <c r="T115" s="275">
        <f t="shared" si="2"/>
        <v>77.489177489177493</v>
      </c>
      <c r="U115" s="153">
        <f t="shared" si="3"/>
        <v>77.489177489177493</v>
      </c>
      <c r="V115" s="61"/>
      <c r="W115" s="62"/>
      <c r="X115" s="63"/>
    </row>
    <row r="116" spans="1:24">
      <c r="A116" s="242" t="s">
        <v>71</v>
      </c>
      <c r="B116" s="94" t="s">
        <v>108</v>
      </c>
      <c r="C116" s="94" t="str" cm="1">
        <f t="array" ref="C116:D116">_xlfn.XLOOKUP(E116,Sheet1!A:A,Sheet1!E:F)</f>
        <v>R02</v>
      </c>
      <c r="D116" s="94" t="str">
        <v>D08</v>
      </c>
      <c r="E116" s="95">
        <v>213512</v>
      </c>
      <c r="F116" s="95" t="s">
        <v>116</v>
      </c>
      <c r="G116" s="199" t="s">
        <v>18</v>
      </c>
      <c r="H116" s="277"/>
      <c r="I116" s="209"/>
      <c r="J116" s="209">
        <v>71.428571428571431</v>
      </c>
      <c r="K116" s="212">
        <v>83.116883116883116</v>
      </c>
      <c r="L116" s="223"/>
      <c r="M116" s="211">
        <v>79.220779220779221</v>
      </c>
      <c r="N116" s="229">
        <v>83.116883116883116</v>
      </c>
      <c r="O116" s="164"/>
      <c r="P116" s="211">
        <v>88.311688311688314</v>
      </c>
      <c r="Q116" s="210">
        <v>83.116883116883116</v>
      </c>
      <c r="R116" s="210"/>
      <c r="S116" s="271"/>
      <c r="T116" s="275">
        <f t="shared" si="2"/>
        <v>81.385281385281388</v>
      </c>
      <c r="U116" s="153">
        <f t="shared" si="3"/>
        <v>81.385281385281388</v>
      </c>
      <c r="V116" s="61"/>
      <c r="W116" s="62"/>
      <c r="X116" s="63"/>
    </row>
    <row r="117" spans="1:24">
      <c r="A117" s="242" t="s">
        <v>71</v>
      </c>
      <c r="B117" s="94" t="s">
        <v>108</v>
      </c>
      <c r="C117" s="94" t="str" cm="1">
        <f t="array" ref="C117:D117">_xlfn.XLOOKUP(E117,Sheet1!A:A,Sheet1!E:F)</f>
        <v>R02</v>
      </c>
      <c r="D117" s="94" t="str">
        <v>D08</v>
      </c>
      <c r="E117" s="95">
        <v>210773</v>
      </c>
      <c r="F117" s="95" t="s">
        <v>149</v>
      </c>
      <c r="G117" s="199" t="s">
        <v>18</v>
      </c>
      <c r="H117" s="277"/>
      <c r="I117" s="209"/>
      <c r="J117" s="209">
        <v>88.3116883116883</v>
      </c>
      <c r="K117" s="213">
        <v>79.220779220779221</v>
      </c>
      <c r="L117" s="223"/>
      <c r="M117" s="211">
        <v>85.714285714285708</v>
      </c>
      <c r="N117" s="228">
        <v>76.623376623376629</v>
      </c>
      <c r="O117" s="164"/>
      <c r="P117" s="211">
        <v>76.623376623376629</v>
      </c>
      <c r="Q117" s="210">
        <v>72.727272727272734</v>
      </c>
      <c r="R117" s="210"/>
      <c r="S117" s="271"/>
      <c r="T117" s="275">
        <f t="shared" si="2"/>
        <v>79.870129870129873</v>
      </c>
      <c r="U117" s="153">
        <f t="shared" si="3"/>
        <v>79.870129870129873</v>
      </c>
      <c r="V117" s="61"/>
      <c r="W117" s="62"/>
      <c r="X117" s="63"/>
    </row>
    <row r="118" spans="1:24">
      <c r="A118" s="242" t="s">
        <v>71</v>
      </c>
      <c r="B118" s="94" t="s">
        <v>108</v>
      </c>
      <c r="C118" s="94" t="str" cm="1">
        <f t="array" ref="C118:D118">_xlfn.XLOOKUP(E118,Sheet1!A:A,Sheet1!E:F)</f>
        <v>R03</v>
      </c>
      <c r="D118" s="94" t="str">
        <v>D10</v>
      </c>
      <c r="E118" s="95">
        <v>214528</v>
      </c>
      <c r="F118" s="95" t="s">
        <v>143</v>
      </c>
      <c r="G118" s="199" t="s">
        <v>18</v>
      </c>
      <c r="H118" s="277"/>
      <c r="I118" s="209"/>
      <c r="J118" s="209">
        <v>89.610389610389618</v>
      </c>
      <c r="K118" s="214">
        <v>84.415584415584405</v>
      </c>
      <c r="L118" s="223"/>
      <c r="M118" s="211">
        <v>98.701298701298697</v>
      </c>
      <c r="N118" s="230">
        <v>81.818181818181827</v>
      </c>
      <c r="O118" s="164"/>
      <c r="P118" s="211">
        <v>81.818181818181827</v>
      </c>
      <c r="Q118" s="210">
        <v>81.818181818181827</v>
      </c>
      <c r="R118" s="210"/>
      <c r="S118" s="271"/>
      <c r="T118" s="275">
        <f t="shared" si="2"/>
        <v>86.363636363636374</v>
      </c>
      <c r="U118" s="153">
        <f t="shared" si="3"/>
        <v>86.363636363636374</v>
      </c>
      <c r="V118" s="61"/>
      <c r="W118" s="62"/>
      <c r="X118" s="63"/>
    </row>
    <row r="119" spans="1:24">
      <c r="A119" s="242" t="s">
        <v>71</v>
      </c>
      <c r="B119" s="94" t="s">
        <v>108</v>
      </c>
      <c r="C119" s="94" t="str" cm="1">
        <f t="array" ref="C119:D119">_xlfn.XLOOKUP(E119,Sheet1!A:A,Sheet1!E:F)</f>
        <v>R02</v>
      </c>
      <c r="D119" s="94" t="str">
        <v>D09</v>
      </c>
      <c r="E119" s="95">
        <v>211961</v>
      </c>
      <c r="F119" s="95" t="s">
        <v>120</v>
      </c>
      <c r="G119" s="199" t="s">
        <v>18</v>
      </c>
      <c r="H119" s="277"/>
      <c r="I119" s="209"/>
      <c r="J119" s="209">
        <v>96.103896103896091</v>
      </c>
      <c r="K119" s="212">
        <v>89.610389610389603</v>
      </c>
      <c r="L119" s="223"/>
      <c r="M119" s="211">
        <v>84.415584415584405</v>
      </c>
      <c r="N119" s="229">
        <v>84.415584415584405</v>
      </c>
      <c r="O119" s="164"/>
      <c r="P119" s="211">
        <v>81.818181818181827</v>
      </c>
      <c r="Q119" s="210">
        <v>76.623376623376629</v>
      </c>
      <c r="R119" s="210"/>
      <c r="S119" s="271"/>
      <c r="T119" s="275">
        <f t="shared" si="2"/>
        <v>85.497835497835482</v>
      </c>
      <c r="U119" s="153">
        <f t="shared" si="3"/>
        <v>85.497835497835482</v>
      </c>
      <c r="V119" s="61"/>
      <c r="W119" s="62"/>
      <c r="X119" s="63"/>
    </row>
    <row r="120" spans="1:24">
      <c r="A120" s="242" t="s">
        <v>71</v>
      </c>
      <c r="B120" s="94" t="s">
        <v>108</v>
      </c>
      <c r="C120" s="94" t="str" cm="1">
        <f t="array" ref="C120:D120">_xlfn.XLOOKUP(E120,Sheet1!A:A,Sheet1!E:F)</f>
        <v>R02</v>
      </c>
      <c r="D120" s="94" t="str">
        <v>D09</v>
      </c>
      <c r="E120" s="95">
        <v>217018</v>
      </c>
      <c r="F120" s="95" t="s">
        <v>318</v>
      </c>
      <c r="G120" s="199" t="s">
        <v>18</v>
      </c>
      <c r="H120" s="277"/>
      <c r="I120" s="209"/>
      <c r="J120" s="209">
        <v>93.506493506493499</v>
      </c>
      <c r="K120" s="212">
        <v>75.324675324675326</v>
      </c>
      <c r="L120" s="223"/>
      <c r="M120" s="211">
        <v>89.610389610389603</v>
      </c>
      <c r="N120" s="229">
        <v>83.116883116883116</v>
      </c>
      <c r="O120" s="164"/>
      <c r="P120" s="211">
        <v>83.116883116883116</v>
      </c>
      <c r="Q120" s="210">
        <v>79.220779220779221</v>
      </c>
      <c r="R120" s="210"/>
      <c r="S120" s="271"/>
      <c r="T120" s="275">
        <f t="shared" si="2"/>
        <v>83.98268398268398</v>
      </c>
      <c r="U120" s="153">
        <f t="shared" si="3"/>
        <v>83.98268398268398</v>
      </c>
      <c r="V120" s="61"/>
      <c r="W120" s="62"/>
      <c r="X120" s="63"/>
    </row>
    <row r="121" spans="1:24">
      <c r="A121" s="242" t="s">
        <v>71</v>
      </c>
      <c r="B121" s="94" t="s">
        <v>108</v>
      </c>
      <c r="C121" s="94" t="str" cm="1">
        <f t="array" ref="C121:D121">_xlfn.XLOOKUP(E121,Sheet1!A:A,Sheet1!E:F)</f>
        <v>R02</v>
      </c>
      <c r="D121" s="94" t="str">
        <v>D08</v>
      </c>
      <c r="E121" s="95">
        <v>211383</v>
      </c>
      <c r="F121" s="95" t="s">
        <v>111</v>
      </c>
      <c r="G121" s="199" t="s">
        <v>18</v>
      </c>
      <c r="H121" s="277"/>
      <c r="I121" s="209"/>
      <c r="J121" s="209">
        <v>98.701298701298711</v>
      </c>
      <c r="K121" s="213">
        <v>75.324675324675326</v>
      </c>
      <c r="L121" s="223"/>
      <c r="M121" s="211">
        <v>79.220779220779221</v>
      </c>
      <c r="N121" s="228">
        <v>76.623376623376629</v>
      </c>
      <c r="O121" s="164"/>
      <c r="P121" s="211">
        <v>77.922077922077932</v>
      </c>
      <c r="Q121" s="210">
        <v>79.220779220779221</v>
      </c>
      <c r="R121" s="210"/>
      <c r="S121" s="271"/>
      <c r="T121" s="275">
        <f t="shared" si="2"/>
        <v>81.168831168831176</v>
      </c>
      <c r="U121" s="153">
        <f t="shared" si="3"/>
        <v>81.168831168831176</v>
      </c>
      <c r="V121" s="61"/>
      <c r="W121" s="62"/>
      <c r="X121" s="63"/>
    </row>
    <row r="122" spans="1:24">
      <c r="A122" s="242" t="s">
        <v>71</v>
      </c>
      <c r="B122" s="94" t="s">
        <v>108</v>
      </c>
      <c r="C122" s="94" t="str" cm="1">
        <f t="array" ref="C122:D122">_xlfn.XLOOKUP(E122,Sheet1!A:A,Sheet1!E:F)</f>
        <v>R03</v>
      </c>
      <c r="D122" s="94" t="str">
        <v>D10</v>
      </c>
      <c r="E122" s="95">
        <v>214833</v>
      </c>
      <c r="F122" s="95" t="s">
        <v>148</v>
      </c>
      <c r="G122" s="199" t="s">
        <v>18</v>
      </c>
      <c r="H122" s="277"/>
      <c r="I122" s="209"/>
      <c r="J122" s="209">
        <v>79.220779220779221</v>
      </c>
      <c r="K122" s="212">
        <v>79.220779220779221</v>
      </c>
      <c r="L122" s="223"/>
      <c r="M122" s="211">
        <v>84.415584415584405</v>
      </c>
      <c r="N122" s="229">
        <v>62.337662337662337</v>
      </c>
      <c r="O122" s="164"/>
      <c r="P122" s="211">
        <v>77.922077922077932</v>
      </c>
      <c r="Q122" s="210">
        <v>80.519480519480524</v>
      </c>
      <c r="R122" s="210"/>
      <c r="S122" s="271"/>
      <c r="T122" s="275">
        <f t="shared" si="2"/>
        <v>77.272727272727266</v>
      </c>
      <c r="U122" s="153">
        <f t="shared" si="3"/>
        <v>77.272727272727266</v>
      </c>
      <c r="V122" s="61"/>
      <c r="W122" s="62"/>
      <c r="X122" s="63"/>
    </row>
    <row r="123" spans="1:24">
      <c r="A123" s="242" t="s">
        <v>71</v>
      </c>
      <c r="B123" s="94" t="s">
        <v>108</v>
      </c>
      <c r="C123" s="94" t="str" cm="1">
        <f t="array" ref="C123:D123">_xlfn.XLOOKUP(E123,Sheet1!A:A,Sheet1!E:F)</f>
        <v>R02</v>
      </c>
      <c r="D123" s="94" t="str">
        <v>D08</v>
      </c>
      <c r="E123" s="95">
        <v>214049</v>
      </c>
      <c r="F123" s="95" t="s">
        <v>117</v>
      </c>
      <c r="G123" s="199" t="s">
        <v>18</v>
      </c>
      <c r="H123" s="277"/>
      <c r="I123" s="209"/>
      <c r="J123" s="209">
        <v>97.402597402597408</v>
      </c>
      <c r="K123" s="213">
        <v>68.831168831168839</v>
      </c>
      <c r="L123" s="223"/>
      <c r="M123" s="211">
        <v>81.818181818181827</v>
      </c>
      <c r="N123" s="228">
        <v>79.220779220779221</v>
      </c>
      <c r="O123" s="164"/>
      <c r="P123" s="211">
        <v>81.818181818181827</v>
      </c>
      <c r="Q123" s="210">
        <v>81.818181818181827</v>
      </c>
      <c r="R123" s="210"/>
      <c r="S123" s="271"/>
      <c r="T123" s="275">
        <f t="shared" si="2"/>
        <v>81.818181818181813</v>
      </c>
      <c r="U123" s="153">
        <f t="shared" si="3"/>
        <v>81.818181818181813</v>
      </c>
      <c r="V123" s="61"/>
      <c r="W123" s="62"/>
      <c r="X123" s="63"/>
    </row>
    <row r="124" spans="1:24">
      <c r="A124" s="242" t="s">
        <v>71</v>
      </c>
      <c r="B124" s="162" t="s">
        <v>108</v>
      </c>
      <c r="C124" s="162" t="str" cm="1">
        <f t="array" ref="C124:D124">_xlfn.XLOOKUP(E124,Sheet1!A:A,Sheet1!E:F)</f>
        <v>R02</v>
      </c>
      <c r="D124" s="162" t="str">
        <v>D08</v>
      </c>
      <c r="E124" s="95">
        <v>210500</v>
      </c>
      <c r="F124" s="95" t="s">
        <v>109</v>
      </c>
      <c r="G124" s="200" t="s">
        <v>18</v>
      </c>
      <c r="H124" s="277"/>
      <c r="I124" s="209"/>
      <c r="J124" s="209">
        <v>76.623376623376629</v>
      </c>
      <c r="K124" s="214">
        <v>79.220779220779221</v>
      </c>
      <c r="L124" s="223"/>
      <c r="M124" s="211">
        <v>96.103896103896105</v>
      </c>
      <c r="N124" s="230">
        <v>77.922077922077932</v>
      </c>
      <c r="O124" s="164"/>
      <c r="P124" s="211">
        <v>77.922077922077932</v>
      </c>
      <c r="Q124" s="210">
        <v>100</v>
      </c>
      <c r="R124" s="210"/>
      <c r="S124" s="271"/>
      <c r="T124" s="275">
        <f t="shared" si="2"/>
        <v>84.632034632034632</v>
      </c>
      <c r="U124" s="153">
        <f t="shared" si="3"/>
        <v>84.632034632034632</v>
      </c>
      <c r="V124" s="61"/>
      <c r="W124" s="62"/>
      <c r="X124" s="63"/>
    </row>
    <row r="125" spans="1:24">
      <c r="A125" s="240" t="s">
        <v>71</v>
      </c>
      <c r="B125" s="94" t="s">
        <v>108</v>
      </c>
      <c r="C125" s="94" t="str" cm="1">
        <f t="array" ref="C125:D125">_xlfn.XLOOKUP(E125,Sheet1!A:A,Sheet1!E:F)</f>
        <v>R02</v>
      </c>
      <c r="D125" s="94" t="str">
        <v>D08</v>
      </c>
      <c r="E125" s="93">
        <v>210708</v>
      </c>
      <c r="F125" s="93" t="s">
        <v>110</v>
      </c>
      <c r="G125" s="199" t="s">
        <v>18</v>
      </c>
      <c r="H125" s="277"/>
      <c r="I125" s="209"/>
      <c r="J125" s="209">
        <v>88.3116883116883</v>
      </c>
      <c r="K125" s="214">
        <v>87.012987012987011</v>
      </c>
      <c r="L125" s="223"/>
      <c r="M125" s="211">
        <v>79.220779220779221</v>
      </c>
      <c r="N125" s="230">
        <v>79.220779220779221</v>
      </c>
      <c r="O125" s="164"/>
      <c r="P125" s="211">
        <v>75.324675324675326</v>
      </c>
      <c r="Q125" s="210">
        <v>88.311688311688314</v>
      </c>
      <c r="R125" s="210"/>
      <c r="S125" s="271"/>
      <c r="T125" s="275">
        <f t="shared" si="2"/>
        <v>82.900432900432889</v>
      </c>
      <c r="U125" s="153">
        <f t="shared" si="3"/>
        <v>82.900432900432889</v>
      </c>
      <c r="V125" s="72"/>
      <c r="W125" s="74"/>
      <c r="X125" s="78"/>
    </row>
    <row r="126" spans="1:24">
      <c r="A126" s="242" t="s">
        <v>71</v>
      </c>
      <c r="B126" s="94" t="s">
        <v>108</v>
      </c>
      <c r="C126" s="94" t="str" cm="1">
        <f t="array" ref="C126:D126">_xlfn.XLOOKUP(E126,Sheet1!A:A,Sheet1!E:F)</f>
        <v>R02</v>
      </c>
      <c r="D126" s="94" t="str">
        <v>D08</v>
      </c>
      <c r="E126" s="95">
        <v>214940</v>
      </c>
      <c r="F126" s="95" t="s">
        <v>147</v>
      </c>
      <c r="G126" s="199" t="s">
        <v>18</v>
      </c>
      <c r="H126" s="277"/>
      <c r="I126" s="209"/>
      <c r="J126" s="209">
        <v>92.20779220779221</v>
      </c>
      <c r="K126" s="212">
        <v>83.116883116883116</v>
      </c>
      <c r="L126" s="223"/>
      <c r="M126" s="211">
        <v>76.623376623376629</v>
      </c>
      <c r="N126" s="229">
        <v>81.818181818181827</v>
      </c>
      <c r="O126" s="164"/>
      <c r="P126" s="211">
        <v>89.610389610389603</v>
      </c>
      <c r="Q126" s="210">
        <v>80.519480519480524</v>
      </c>
      <c r="R126" s="210"/>
      <c r="S126" s="271"/>
      <c r="T126" s="275">
        <f t="shared" si="2"/>
        <v>83.98268398268398</v>
      </c>
      <c r="U126" s="153">
        <f t="shared" si="3"/>
        <v>83.98268398268398</v>
      </c>
      <c r="V126" s="61"/>
      <c r="W126" s="62"/>
      <c r="X126" s="63"/>
    </row>
    <row r="127" spans="1:24">
      <c r="A127" s="242" t="s">
        <v>71</v>
      </c>
      <c r="B127" s="162" t="s">
        <v>108</v>
      </c>
      <c r="C127" s="162" t="str" cm="1">
        <f t="array" ref="C127:D127">_xlfn.XLOOKUP(E127,Sheet1!A:A,Sheet1!E:F)</f>
        <v>R02</v>
      </c>
      <c r="D127" s="162" t="str">
        <v>D08</v>
      </c>
      <c r="E127" s="95">
        <v>213660</v>
      </c>
      <c r="F127" s="95" t="s">
        <v>118</v>
      </c>
      <c r="G127" s="200" t="s">
        <v>18</v>
      </c>
      <c r="H127" s="277"/>
      <c r="I127" s="209"/>
      <c r="J127" s="209">
        <v>84.415584415584419</v>
      </c>
      <c r="K127" s="214">
        <v>79.220779220779221</v>
      </c>
      <c r="L127" s="259"/>
      <c r="M127" s="211">
        <v>80.519480519480524</v>
      </c>
      <c r="N127" s="230">
        <v>74.025974025974023</v>
      </c>
      <c r="O127" s="163"/>
      <c r="P127" s="211">
        <v>79.220779220779221</v>
      </c>
      <c r="Q127" s="210">
        <v>67.532467532467535</v>
      </c>
      <c r="R127" s="210"/>
      <c r="S127" s="271"/>
      <c r="T127" s="275">
        <f t="shared" si="2"/>
        <v>77.489177489177479</v>
      </c>
      <c r="U127" s="153">
        <f t="shared" si="3"/>
        <v>77.489177489177479</v>
      </c>
      <c r="V127" s="61"/>
      <c r="W127" s="62"/>
      <c r="X127" s="63"/>
    </row>
    <row r="128" spans="1:24" ht="16.5" thickBot="1">
      <c r="A128" s="246" t="s">
        <v>71</v>
      </c>
      <c r="B128" s="103" t="s">
        <v>108</v>
      </c>
      <c r="C128" s="103" t="str" cm="1">
        <f t="array" ref="C128:D128">_xlfn.XLOOKUP(E128,Sheet1!A:A,Sheet1!E:F)</f>
        <v>R02</v>
      </c>
      <c r="D128" s="103" t="str">
        <v>D09</v>
      </c>
      <c r="E128" s="99">
        <v>210765</v>
      </c>
      <c r="F128" s="99" t="s">
        <v>114</v>
      </c>
      <c r="G128" s="201" t="s">
        <v>18</v>
      </c>
      <c r="H128" s="278"/>
      <c r="I128" s="250"/>
      <c r="J128" s="250">
        <v>92.20779220779221</v>
      </c>
      <c r="K128" s="218">
        <v>79.220779220779221</v>
      </c>
      <c r="L128" s="251"/>
      <c r="M128" s="233">
        <v>76.623376623376629</v>
      </c>
      <c r="N128" s="231">
        <v>80.519480519480524</v>
      </c>
      <c r="O128" s="105"/>
      <c r="P128" s="233">
        <v>81.818181818181827</v>
      </c>
      <c r="Q128" s="253">
        <v>84.415584415584405</v>
      </c>
      <c r="R128" s="253"/>
      <c r="S128" s="272"/>
      <c r="T128" s="193">
        <f t="shared" si="2"/>
        <v>82.467532467532479</v>
      </c>
      <c r="U128" s="154">
        <f t="shared" si="3"/>
        <v>82.467532467532479</v>
      </c>
      <c r="V128" s="83"/>
      <c r="W128" s="76"/>
      <c r="X128" s="84"/>
    </row>
    <row r="129" spans="1:25">
      <c r="A129" s="240" t="s">
        <v>71</v>
      </c>
      <c r="B129" s="94" t="s">
        <v>121</v>
      </c>
      <c r="C129" s="94" t="str" cm="1">
        <f t="array" ref="C129:D129">_xlfn.XLOOKUP(E129,Sheet1!A:A,Sheet1!E:F)</f>
        <v>R03</v>
      </c>
      <c r="D129" s="94" t="str">
        <v>D10</v>
      </c>
      <c r="E129" s="93">
        <v>211243</v>
      </c>
      <c r="F129" s="93" t="s">
        <v>140</v>
      </c>
      <c r="G129" s="199" t="s">
        <v>18</v>
      </c>
      <c r="H129" s="279"/>
      <c r="I129" s="255"/>
      <c r="J129" s="255">
        <v>90.909090909090907</v>
      </c>
      <c r="K129" s="213">
        <v>80.519480519480524</v>
      </c>
      <c r="L129" s="223"/>
      <c r="M129" s="234">
        <v>87.012987012987011</v>
      </c>
      <c r="N129" s="228">
        <v>79.220779220779221</v>
      </c>
      <c r="O129" s="164"/>
      <c r="P129" s="234">
        <v>87.012987012987011</v>
      </c>
      <c r="Q129" s="239">
        <v>83.116883116883116</v>
      </c>
      <c r="R129" s="239"/>
      <c r="S129" s="270"/>
      <c r="T129" s="9">
        <f t="shared" si="2"/>
        <v>84.632034632034632</v>
      </c>
      <c r="U129" s="152">
        <f t="shared" si="3"/>
        <v>84.632034632034632</v>
      </c>
      <c r="V129" s="69"/>
      <c r="W129" s="79"/>
      <c r="X129" s="177"/>
    </row>
    <row r="130" spans="1:25">
      <c r="A130" s="242" t="s">
        <v>71</v>
      </c>
      <c r="B130" s="94" t="s">
        <v>121</v>
      </c>
      <c r="C130" s="94" t="str" cm="1">
        <f t="array" ref="C130:D130">_xlfn.XLOOKUP(E130,Sheet1!A:A,Sheet1!E:F)</f>
        <v>R02</v>
      </c>
      <c r="D130" s="94" t="str">
        <v>D07</v>
      </c>
      <c r="E130" s="95">
        <v>210039</v>
      </c>
      <c r="F130" s="95" t="s">
        <v>133</v>
      </c>
      <c r="G130" s="199" t="s">
        <v>18</v>
      </c>
      <c r="H130" s="277"/>
      <c r="I130" s="209"/>
      <c r="J130" s="209">
        <v>85.714285714285708</v>
      </c>
      <c r="K130" s="214">
        <v>79.220779220779221</v>
      </c>
      <c r="L130" s="223"/>
      <c r="M130" s="211">
        <v>81.818181818181827</v>
      </c>
      <c r="N130" s="230">
        <v>80.519480519480524</v>
      </c>
      <c r="O130" s="164"/>
      <c r="P130" s="211">
        <v>72.727272727272734</v>
      </c>
      <c r="Q130" s="210">
        <v>79.220779220779221</v>
      </c>
      <c r="R130" s="210"/>
      <c r="S130" s="271"/>
      <c r="T130" s="275">
        <f t="shared" si="2"/>
        <v>79.870129870129873</v>
      </c>
      <c r="U130" s="153">
        <f t="shared" si="3"/>
        <v>79.870129870129873</v>
      </c>
      <c r="V130" s="61"/>
      <c r="W130" s="62"/>
      <c r="X130" s="63"/>
    </row>
    <row r="131" spans="1:25">
      <c r="A131" s="242" t="s">
        <v>71</v>
      </c>
      <c r="B131" s="94" t="s">
        <v>121</v>
      </c>
      <c r="C131" s="94" t="str" cm="1">
        <f t="array" ref="C131:D131">_xlfn.XLOOKUP(E131,Sheet1!A:A,Sheet1!E:F)</f>
        <v>R02</v>
      </c>
      <c r="D131" s="94" t="str">
        <v>D06</v>
      </c>
      <c r="E131" s="95">
        <v>211094</v>
      </c>
      <c r="F131" s="95" t="s">
        <v>125</v>
      </c>
      <c r="G131" s="199" t="s">
        <v>18</v>
      </c>
      <c r="H131" s="277"/>
      <c r="I131" s="209"/>
      <c r="J131" s="209">
        <v>97.402597402597408</v>
      </c>
      <c r="K131" s="212">
        <v>81.818181818181827</v>
      </c>
      <c r="L131" s="223"/>
      <c r="M131" s="211">
        <v>77.922077922077932</v>
      </c>
      <c r="N131" s="229">
        <v>76.623376623376629</v>
      </c>
      <c r="O131" s="164"/>
      <c r="P131" s="211">
        <v>81.818181818181827</v>
      </c>
      <c r="Q131" s="210">
        <v>71.428571428571431</v>
      </c>
      <c r="R131" s="210"/>
      <c r="S131" s="271"/>
      <c r="T131" s="275">
        <f t="shared" si="2"/>
        <v>81.168831168831176</v>
      </c>
      <c r="U131" s="153">
        <f t="shared" si="3"/>
        <v>81.168831168831176</v>
      </c>
      <c r="V131" s="61"/>
      <c r="W131" s="62"/>
      <c r="X131" s="63"/>
    </row>
    <row r="132" spans="1:25">
      <c r="A132" s="242" t="s">
        <v>71</v>
      </c>
      <c r="B132" s="94" t="s">
        <v>121</v>
      </c>
      <c r="C132" s="94" t="str" cm="1">
        <f t="array" ref="C132:D132">_xlfn.XLOOKUP(E132,Sheet1!A:A,Sheet1!E:F)</f>
        <v>R02</v>
      </c>
      <c r="D132" s="94" t="str">
        <v>D07</v>
      </c>
      <c r="E132" s="95">
        <v>213355</v>
      </c>
      <c r="F132" s="95" t="s">
        <v>128</v>
      </c>
      <c r="G132" s="199" t="s">
        <v>18</v>
      </c>
      <c r="H132" s="277"/>
      <c r="I132" s="209"/>
      <c r="J132" s="209">
        <v>88.3116883116883</v>
      </c>
      <c r="K132" s="213">
        <v>98.701298701298697</v>
      </c>
      <c r="L132" s="223"/>
      <c r="M132" s="211">
        <v>77.922077922077932</v>
      </c>
      <c r="N132" s="228">
        <v>79.220779220779221</v>
      </c>
      <c r="O132" s="164"/>
      <c r="P132" s="211">
        <v>81.818181818181827</v>
      </c>
      <c r="Q132" s="210">
        <v>84.415584415584405</v>
      </c>
      <c r="R132" s="210"/>
      <c r="S132" s="271"/>
      <c r="T132" s="275">
        <f t="shared" si="2"/>
        <v>85.064935064935057</v>
      </c>
      <c r="U132" s="153">
        <f t="shared" si="3"/>
        <v>85.064935064935057</v>
      </c>
      <c r="V132" s="61"/>
      <c r="W132" s="62"/>
      <c r="X132" s="63"/>
    </row>
    <row r="133" spans="1:25">
      <c r="A133" s="242" t="s">
        <v>71</v>
      </c>
      <c r="B133" s="94" t="s">
        <v>121</v>
      </c>
      <c r="C133" s="94" t="str" cm="1">
        <f t="array" ref="C133:D133">_xlfn.XLOOKUP(E133,Sheet1!A:A,Sheet1!E:F)</f>
        <v>R02</v>
      </c>
      <c r="D133" s="94" t="str">
        <v>D08</v>
      </c>
      <c r="E133" s="95">
        <v>214494</v>
      </c>
      <c r="F133" s="95" t="s">
        <v>134</v>
      </c>
      <c r="G133" s="199" t="s">
        <v>18</v>
      </c>
      <c r="H133" s="277"/>
      <c r="I133" s="209"/>
      <c r="J133" s="209">
        <v>80.51948051948051</v>
      </c>
      <c r="K133" s="212">
        <v>74.025974025974023</v>
      </c>
      <c r="L133" s="223"/>
      <c r="M133" s="211">
        <v>77.922077922077932</v>
      </c>
      <c r="N133" s="229">
        <v>81.818181818181827</v>
      </c>
      <c r="O133" s="164"/>
      <c r="P133" s="211">
        <v>74.025974025974023</v>
      </c>
      <c r="Q133" s="210">
        <v>76.623376623376629</v>
      </c>
      <c r="R133" s="210"/>
      <c r="S133" s="271"/>
      <c r="T133" s="275">
        <f t="shared" si="2"/>
        <v>77.489177489177493</v>
      </c>
      <c r="U133" s="153">
        <f t="shared" si="3"/>
        <v>77.489177489177493</v>
      </c>
      <c r="V133" s="61"/>
      <c r="W133" s="62"/>
      <c r="X133" s="63"/>
    </row>
    <row r="134" spans="1:25">
      <c r="A134" s="242" t="s">
        <v>71</v>
      </c>
      <c r="B134" s="94" t="s">
        <v>121</v>
      </c>
      <c r="C134" s="94" t="str" cm="1">
        <f t="array" ref="C134:D134">_xlfn.XLOOKUP(E134,Sheet1!A:A,Sheet1!E:F)</f>
        <v>R02</v>
      </c>
      <c r="D134" s="94" t="str">
        <v>D06</v>
      </c>
      <c r="E134" s="95">
        <v>210682</v>
      </c>
      <c r="F134" s="95" t="s">
        <v>123</v>
      </c>
      <c r="G134" s="199" t="s">
        <v>18</v>
      </c>
      <c r="H134" s="277"/>
      <c r="I134" s="209"/>
      <c r="J134" s="209">
        <v>96.103896103896091</v>
      </c>
      <c r="K134" s="213">
        <v>84.415584415584405</v>
      </c>
      <c r="L134" s="223"/>
      <c r="M134" s="211">
        <v>75.324675324675326</v>
      </c>
      <c r="N134" s="228">
        <v>76.623376623376629</v>
      </c>
      <c r="O134" s="164"/>
      <c r="P134" s="211">
        <v>80.519480519480524</v>
      </c>
      <c r="Q134" s="210">
        <v>75.324675324675326</v>
      </c>
      <c r="R134" s="210"/>
      <c r="S134" s="271"/>
      <c r="T134" s="275">
        <f t="shared" si="2"/>
        <v>81.385281385281374</v>
      </c>
      <c r="U134" s="153">
        <f t="shared" si="3"/>
        <v>81.385281385281374</v>
      </c>
      <c r="V134" s="61"/>
      <c r="W134" s="62"/>
      <c r="X134" s="63"/>
    </row>
    <row r="135" spans="1:25">
      <c r="A135" s="242" t="s">
        <v>71</v>
      </c>
      <c r="B135" s="94" t="s">
        <v>121</v>
      </c>
      <c r="C135" s="94" t="str" cm="1">
        <f t="array" ref="C135:D135">_xlfn.XLOOKUP(E135,Sheet1!A:A,Sheet1!E:F)</f>
        <v>R02</v>
      </c>
      <c r="D135" s="94" t="str">
        <v>D08</v>
      </c>
      <c r="E135" s="95">
        <v>214759</v>
      </c>
      <c r="F135" s="95" t="s">
        <v>300</v>
      </c>
      <c r="G135" s="199" t="s">
        <v>18</v>
      </c>
      <c r="H135" s="277"/>
      <c r="I135" s="209"/>
      <c r="J135" s="209">
        <v>92.20779220779221</v>
      </c>
      <c r="K135" s="214">
        <v>85.714285714285708</v>
      </c>
      <c r="L135" s="223"/>
      <c r="M135" s="211">
        <v>87.012987012987011</v>
      </c>
      <c r="N135" s="230">
        <v>81.818181818181827</v>
      </c>
      <c r="O135" s="164"/>
      <c r="P135" s="211">
        <v>83.116883116883116</v>
      </c>
      <c r="Q135" s="210">
        <v>87.012987012987011</v>
      </c>
      <c r="R135" s="210"/>
      <c r="S135" s="271"/>
      <c r="T135" s="275">
        <f t="shared" si="2"/>
        <v>86.147186147186133</v>
      </c>
      <c r="U135" s="153">
        <f t="shared" si="3"/>
        <v>86.147186147186133</v>
      </c>
      <c r="V135" s="61"/>
      <c r="W135" s="62"/>
      <c r="X135" s="63"/>
    </row>
    <row r="136" spans="1:25">
      <c r="A136" s="242" t="s">
        <v>71</v>
      </c>
      <c r="B136" s="94" t="s">
        <v>121</v>
      </c>
      <c r="C136" s="94" t="str" cm="1">
        <f t="array" ref="C136:D136">_xlfn.XLOOKUP(E136,Sheet1!A:A,Sheet1!E:F)</f>
        <v>R02</v>
      </c>
      <c r="D136" s="94" t="str">
        <v>D09</v>
      </c>
      <c r="E136" s="95">
        <v>210344</v>
      </c>
      <c r="F136" s="95" t="s">
        <v>112</v>
      </c>
      <c r="G136" s="203" t="s">
        <v>18</v>
      </c>
      <c r="H136" s="277"/>
      <c r="I136" s="209"/>
      <c r="J136" s="209">
        <v>75.324675324675326</v>
      </c>
      <c r="K136" s="214">
        <v>75.324675324675326</v>
      </c>
      <c r="L136" s="223"/>
      <c r="M136" s="211">
        <v>81.818181818181827</v>
      </c>
      <c r="N136" s="230">
        <v>76.623376623376629</v>
      </c>
      <c r="O136" s="164"/>
      <c r="P136" s="211">
        <v>68.831168831168839</v>
      </c>
      <c r="Q136" s="210">
        <v>83.116883116883116</v>
      </c>
      <c r="R136" s="210"/>
      <c r="S136" s="271"/>
      <c r="T136" s="275">
        <f t="shared" si="2"/>
        <v>76.839826839826841</v>
      </c>
      <c r="U136" s="153">
        <f t="shared" si="3"/>
        <v>76.839826839826841</v>
      </c>
      <c r="V136" s="61"/>
      <c r="W136" s="62"/>
      <c r="X136" s="63"/>
    </row>
    <row r="137" spans="1:25">
      <c r="A137" s="242" t="s">
        <v>71</v>
      </c>
      <c r="B137" s="94" t="s">
        <v>121</v>
      </c>
      <c r="C137" s="94" t="str" cm="1">
        <f t="array" ref="C137:D137">_xlfn.XLOOKUP(E137,Sheet1!A:A,Sheet1!E:F)</f>
        <v>R02</v>
      </c>
      <c r="D137" s="94" t="str">
        <v>D07</v>
      </c>
      <c r="E137" s="95">
        <v>211581</v>
      </c>
      <c r="F137" s="95" t="s">
        <v>126</v>
      </c>
      <c r="G137" s="200" t="s">
        <v>18</v>
      </c>
      <c r="H137" s="277"/>
      <c r="I137" s="209"/>
      <c r="J137" s="209">
        <v>83.116883116883116</v>
      </c>
      <c r="K137" s="212">
        <v>70.129870129870127</v>
      </c>
      <c r="L137" s="223"/>
      <c r="M137" s="211">
        <v>83.116883116883116</v>
      </c>
      <c r="N137" s="229">
        <v>85.714285714285708</v>
      </c>
      <c r="O137" s="164"/>
      <c r="P137" s="211">
        <v>76.623376623376629</v>
      </c>
      <c r="Q137" s="210">
        <v>81.818181818181827</v>
      </c>
      <c r="R137" s="210"/>
      <c r="S137" s="271"/>
      <c r="T137" s="275">
        <f t="shared" si="2"/>
        <v>80.086580086580085</v>
      </c>
      <c r="U137" s="153">
        <f t="shared" si="3"/>
        <v>80.086580086580085</v>
      </c>
      <c r="V137" s="61"/>
      <c r="W137" s="62"/>
      <c r="X137" s="63"/>
    </row>
    <row r="138" spans="1:25">
      <c r="A138" s="242" t="s">
        <v>71</v>
      </c>
      <c r="B138" s="162" t="s">
        <v>121</v>
      </c>
      <c r="C138" s="162" t="str" cm="1">
        <f t="array" ref="C138:D138">_xlfn.XLOOKUP(E138,Sheet1!A:A,Sheet1!E:F)</f>
        <v>R02</v>
      </c>
      <c r="D138" s="162" t="str">
        <v>D07</v>
      </c>
      <c r="E138" s="95">
        <v>214411</v>
      </c>
      <c r="F138" s="95" t="s">
        <v>129</v>
      </c>
      <c r="G138" s="200" t="s">
        <v>18</v>
      </c>
      <c r="H138" s="277"/>
      <c r="I138" s="209"/>
      <c r="J138" s="209">
        <v>84.415584415584419</v>
      </c>
      <c r="K138" s="212">
        <v>80.519480519480524</v>
      </c>
      <c r="L138" s="223"/>
      <c r="M138" s="211">
        <v>81.818181818181827</v>
      </c>
      <c r="N138" s="229">
        <v>79.220779220779221</v>
      </c>
      <c r="O138" s="164"/>
      <c r="P138" s="211">
        <v>81.818181818181827</v>
      </c>
      <c r="Q138" s="210">
        <v>76.623376623376629</v>
      </c>
      <c r="R138" s="210"/>
      <c r="S138" s="271"/>
      <c r="T138" s="275">
        <f t="shared" si="2"/>
        <v>80.735930735930722</v>
      </c>
      <c r="U138" s="153">
        <f t="shared" si="3"/>
        <v>80.735930735930722</v>
      </c>
      <c r="V138" s="61"/>
      <c r="W138" s="62"/>
      <c r="X138" s="63"/>
      <c r="Y138" s="46"/>
    </row>
    <row r="139" spans="1:25">
      <c r="A139" s="240" t="s">
        <v>71</v>
      </c>
      <c r="B139" s="94" t="s">
        <v>121</v>
      </c>
      <c r="C139" s="94" t="str" cm="1">
        <f t="array" ref="C139:D139">_xlfn.XLOOKUP(E139,Sheet1!A:A,Sheet1!E:F)</f>
        <v>R02</v>
      </c>
      <c r="D139" s="94" t="str">
        <v>D08</v>
      </c>
      <c r="E139" s="93">
        <v>214437</v>
      </c>
      <c r="F139" s="93" t="s">
        <v>113</v>
      </c>
      <c r="G139" s="199" t="s">
        <v>18</v>
      </c>
      <c r="H139" s="277"/>
      <c r="I139" s="209"/>
      <c r="J139" s="209">
        <v>83.116883116883116</v>
      </c>
      <c r="K139" s="212">
        <v>76.623376623376629</v>
      </c>
      <c r="L139" s="223"/>
      <c r="M139" s="211">
        <v>87.012987012987011</v>
      </c>
      <c r="N139" s="229">
        <v>85.714285714285708</v>
      </c>
      <c r="O139" s="164"/>
      <c r="P139" s="211">
        <v>83.116883116883116</v>
      </c>
      <c r="Q139" s="210">
        <v>93.506493506493499</v>
      </c>
      <c r="R139" s="210"/>
      <c r="S139" s="271"/>
      <c r="T139" s="275">
        <f t="shared" si="2"/>
        <v>84.848484848484844</v>
      </c>
      <c r="U139" s="153">
        <f t="shared" si="3"/>
        <v>84.848484848484844</v>
      </c>
      <c r="V139" s="61"/>
      <c r="W139" s="62"/>
      <c r="X139" s="63"/>
    </row>
    <row r="140" spans="1:25">
      <c r="A140" s="242" t="s">
        <v>71</v>
      </c>
      <c r="B140" s="94" t="s">
        <v>121</v>
      </c>
      <c r="C140" s="94" t="str" cm="1">
        <f t="array" ref="C140:D140">_xlfn.XLOOKUP(E140,Sheet1!A:A,Sheet1!E:F)</f>
        <v>R02</v>
      </c>
      <c r="D140" s="94" t="str">
        <v>D07</v>
      </c>
      <c r="E140" s="95">
        <v>214643</v>
      </c>
      <c r="F140" s="95" t="s">
        <v>130</v>
      </c>
      <c r="G140" s="199" t="s">
        <v>18</v>
      </c>
      <c r="H140" s="277"/>
      <c r="I140" s="209"/>
      <c r="J140" s="209">
        <v>89.610389610389618</v>
      </c>
      <c r="K140" s="213">
        <v>68.831168831168839</v>
      </c>
      <c r="L140" s="223"/>
      <c r="M140" s="211">
        <v>89.610389610389603</v>
      </c>
      <c r="N140" s="228">
        <v>92.20779220779221</v>
      </c>
      <c r="O140" s="164"/>
      <c r="P140" s="211">
        <v>85.714285714285708</v>
      </c>
      <c r="Q140" s="210">
        <v>81.818181818181827</v>
      </c>
      <c r="R140" s="210"/>
      <c r="S140" s="271"/>
      <c r="T140" s="275">
        <f t="shared" si="2"/>
        <v>84.632034632034632</v>
      </c>
      <c r="U140" s="153">
        <f t="shared" si="3"/>
        <v>84.632034632034632</v>
      </c>
      <c r="V140" s="61"/>
      <c r="W140" s="62"/>
      <c r="X140" s="63"/>
    </row>
    <row r="141" spans="1:25">
      <c r="A141" s="242" t="s">
        <v>71</v>
      </c>
      <c r="B141" s="94" t="s">
        <v>121</v>
      </c>
      <c r="C141" s="94" t="str" cm="1">
        <f t="array" ref="C141:D141">_xlfn.XLOOKUP(E141,Sheet1!A:A,Sheet1!E:F)</f>
        <v>R02</v>
      </c>
      <c r="D141" s="94" t="str">
        <v>D07</v>
      </c>
      <c r="E141" s="95">
        <v>210260</v>
      </c>
      <c r="F141" s="95" t="s">
        <v>122</v>
      </c>
      <c r="G141" s="199" t="s">
        <v>18</v>
      </c>
      <c r="H141" s="277"/>
      <c r="I141" s="209"/>
      <c r="J141" s="209">
        <v>84.415584415584419</v>
      </c>
      <c r="K141" s="214">
        <v>81.818181818181827</v>
      </c>
      <c r="L141" s="223"/>
      <c r="M141" s="211">
        <v>88.311688311688314</v>
      </c>
      <c r="N141" s="230">
        <v>79.220779220779221</v>
      </c>
      <c r="O141" s="164"/>
      <c r="P141" s="211">
        <v>76.623376623376629</v>
      </c>
      <c r="Q141" s="210">
        <v>81.818181818181827</v>
      </c>
      <c r="R141" s="210"/>
      <c r="S141" s="271"/>
      <c r="T141" s="275">
        <f t="shared" si="2"/>
        <v>82.03463203463204</v>
      </c>
      <c r="U141" s="153">
        <f t="shared" si="3"/>
        <v>82.03463203463204</v>
      </c>
      <c r="V141" s="61"/>
      <c r="W141" s="62"/>
      <c r="X141" s="63"/>
    </row>
    <row r="142" spans="1:25">
      <c r="A142" s="242" t="s">
        <v>71</v>
      </c>
      <c r="B142" s="162" t="s">
        <v>121</v>
      </c>
      <c r="C142" s="162" t="str" cm="1">
        <f t="array" ref="C142:D142">_xlfn.XLOOKUP(E142,Sheet1!A:A,Sheet1!E:F)</f>
        <v>R02</v>
      </c>
      <c r="D142" s="162" t="str">
        <v>D06</v>
      </c>
      <c r="E142" s="95">
        <v>215483</v>
      </c>
      <c r="F142" s="95" t="s">
        <v>132</v>
      </c>
      <c r="G142" s="200" t="s">
        <v>18</v>
      </c>
      <c r="H142" s="277"/>
      <c r="I142" s="209"/>
      <c r="J142" s="209">
        <v>70.129870129870127</v>
      </c>
      <c r="K142" s="214">
        <v>81.818181818181827</v>
      </c>
      <c r="L142" s="259"/>
      <c r="M142" s="211">
        <v>75.324675324675326</v>
      </c>
      <c r="N142" s="230">
        <v>84.415584415584405</v>
      </c>
      <c r="O142" s="163"/>
      <c r="P142" s="211">
        <v>75.324675324675326</v>
      </c>
      <c r="Q142" s="210">
        <v>81.818181818181827</v>
      </c>
      <c r="R142" s="210"/>
      <c r="S142" s="271"/>
      <c r="T142" s="275">
        <f t="shared" ref="T142:T205" si="4">AVERAGE(H142:S142)</f>
        <v>78.13852813852813</v>
      </c>
      <c r="U142" s="153">
        <f t="shared" ref="U142:U205" si="5">T142</f>
        <v>78.13852813852813</v>
      </c>
      <c r="V142" s="61"/>
      <c r="W142" s="62"/>
      <c r="X142" s="63"/>
    </row>
    <row r="143" spans="1:25">
      <c r="A143" s="242" t="s">
        <v>71</v>
      </c>
      <c r="B143" s="94" t="s">
        <v>121</v>
      </c>
      <c r="C143" s="94" t="str" cm="1">
        <f t="array" ref="C143:D143">_xlfn.XLOOKUP(E143,Sheet1!A:A,Sheet1!E:F)</f>
        <v>R02</v>
      </c>
      <c r="D143" s="94" t="str">
        <v>D06</v>
      </c>
      <c r="E143" s="95">
        <v>215202</v>
      </c>
      <c r="F143" s="95" t="s">
        <v>131</v>
      </c>
      <c r="G143" s="199" t="s">
        <v>18</v>
      </c>
      <c r="H143" s="277"/>
      <c r="I143" s="209"/>
      <c r="J143" s="209">
        <v>77.922077922077918</v>
      </c>
      <c r="K143" s="212">
        <v>87.012987012987011</v>
      </c>
      <c r="L143" s="223"/>
      <c r="M143" s="211">
        <v>79.220779220779221</v>
      </c>
      <c r="N143" s="229">
        <v>76.623376623376629</v>
      </c>
      <c r="O143" s="164"/>
      <c r="P143" s="211">
        <v>84.415584415584405</v>
      </c>
      <c r="Q143" s="210">
        <v>80.519480519480524</v>
      </c>
      <c r="R143" s="210"/>
      <c r="S143" s="271"/>
      <c r="T143" s="275">
        <f t="shared" si="4"/>
        <v>80.952380952380949</v>
      </c>
      <c r="U143" s="153">
        <f t="shared" si="5"/>
        <v>80.952380952380949</v>
      </c>
      <c r="V143" s="61"/>
      <c r="W143" s="62"/>
      <c r="X143" s="63"/>
    </row>
    <row r="144" spans="1:25" ht="16.5" thickBot="1">
      <c r="A144" s="245" t="s">
        <v>71</v>
      </c>
      <c r="B144" s="104" t="s">
        <v>121</v>
      </c>
      <c r="C144" s="104" t="str" cm="1">
        <f t="array" ref="C144:D144">_xlfn.XLOOKUP(E144,Sheet1!A:A,Sheet1!E:F)</f>
        <v>R02</v>
      </c>
      <c r="D144" s="104" t="str">
        <v>D07</v>
      </c>
      <c r="E144" s="100">
        <v>215939</v>
      </c>
      <c r="F144" s="100" t="s">
        <v>311</v>
      </c>
      <c r="G144" s="204" t="s">
        <v>18</v>
      </c>
      <c r="H144" s="280"/>
      <c r="I144" s="262"/>
      <c r="J144" s="262">
        <v>80.51948051948051</v>
      </c>
      <c r="K144" s="263">
        <v>85.714285714285708</v>
      </c>
      <c r="L144" s="266"/>
      <c r="M144" s="219">
        <v>83.116883116883116</v>
      </c>
      <c r="N144" s="235">
        <v>79.220779220779221</v>
      </c>
      <c r="O144" s="106"/>
      <c r="P144" s="219">
        <v>75.324675324675326</v>
      </c>
      <c r="Q144" s="264">
        <v>80.519480519480524</v>
      </c>
      <c r="R144" s="264"/>
      <c r="S144" s="273"/>
      <c r="T144" s="194">
        <f t="shared" si="4"/>
        <v>80.735930735930737</v>
      </c>
      <c r="U144" s="155">
        <f t="shared" si="5"/>
        <v>80.735930735930737</v>
      </c>
      <c r="V144" s="64">
        <f>AVERAGE(H68:S144)</f>
        <v>81.773781773781877</v>
      </c>
      <c r="W144" s="85">
        <f t="shared" ref="W144" si="6">ROUND(V144,0)</f>
        <v>82</v>
      </c>
      <c r="X144" s="115">
        <f>IF(W144&gt;=$J$4,$L$4,IF(AND(W144&gt;=75,W144&lt;=79),0,$L$3))</f>
        <v>0</v>
      </c>
    </row>
    <row r="145" spans="1:24" ht="16.5" thickTop="1">
      <c r="A145" s="240" t="s">
        <v>135</v>
      </c>
      <c r="B145" s="94" t="s">
        <v>136</v>
      </c>
      <c r="C145" s="94" t="str" cm="1">
        <f t="array" ref="C145:D145">_xlfn.XLOOKUP(E145,Sheet1!A:A,Sheet1!E:F)</f>
        <v>R03</v>
      </c>
      <c r="D145" s="94" t="str">
        <v>D10</v>
      </c>
      <c r="E145" s="93">
        <v>214874</v>
      </c>
      <c r="F145" s="93" t="s">
        <v>160</v>
      </c>
      <c r="G145" s="199" t="s">
        <v>18</v>
      </c>
      <c r="H145" s="279"/>
      <c r="I145" s="255"/>
      <c r="J145" s="255">
        <v>94.805194805194802</v>
      </c>
      <c r="K145" s="217">
        <v>89.610389610389603</v>
      </c>
      <c r="L145" s="223"/>
      <c r="M145" s="216">
        <v>75.324675324675326</v>
      </c>
      <c r="N145" s="232">
        <v>90.909090909090907</v>
      </c>
      <c r="O145" s="164"/>
      <c r="P145" s="216">
        <v>90.909090909090907</v>
      </c>
      <c r="Q145" s="239">
        <v>81.818181818181827</v>
      </c>
      <c r="R145" s="239"/>
      <c r="S145" s="270"/>
      <c r="T145" s="9">
        <f t="shared" si="4"/>
        <v>87.229437229437224</v>
      </c>
      <c r="U145" s="152">
        <f t="shared" si="5"/>
        <v>87.229437229437224</v>
      </c>
      <c r="V145" s="60"/>
      <c r="W145" s="62"/>
      <c r="X145" s="63"/>
    </row>
    <row r="146" spans="1:24">
      <c r="A146" s="242" t="s">
        <v>135</v>
      </c>
      <c r="B146" s="94" t="s">
        <v>136</v>
      </c>
      <c r="C146" s="94" t="str" cm="1">
        <f t="array" ref="C146:D146">_xlfn.XLOOKUP(E146,Sheet1!A:A,Sheet1!E:F)</f>
        <v>R03</v>
      </c>
      <c r="D146" s="94" t="str">
        <v>D10</v>
      </c>
      <c r="E146" s="95">
        <v>214130</v>
      </c>
      <c r="F146" s="95" t="s">
        <v>142</v>
      </c>
      <c r="G146" s="199" t="s">
        <v>18</v>
      </c>
      <c r="H146" s="277"/>
      <c r="I146" s="209"/>
      <c r="J146" s="209">
        <v>77.922077922077918</v>
      </c>
      <c r="K146" s="214">
        <v>77.922077922077932</v>
      </c>
      <c r="L146" s="223"/>
      <c r="M146" s="211">
        <v>96.103896103896105</v>
      </c>
      <c r="N146" s="230">
        <v>79.220779220779221</v>
      </c>
      <c r="O146" s="164"/>
      <c r="P146" s="211">
        <v>87.012987012987011</v>
      </c>
      <c r="Q146" s="210">
        <v>80.519480519480524</v>
      </c>
      <c r="R146" s="210"/>
      <c r="S146" s="271"/>
      <c r="T146" s="275">
        <f t="shared" si="4"/>
        <v>83.116883116883116</v>
      </c>
      <c r="U146" s="153">
        <f t="shared" si="5"/>
        <v>83.116883116883116</v>
      </c>
      <c r="V146" s="61"/>
      <c r="W146" s="62"/>
      <c r="X146" s="63"/>
    </row>
    <row r="147" spans="1:24">
      <c r="A147" s="243" t="s">
        <v>135</v>
      </c>
      <c r="B147" s="117" t="s">
        <v>136</v>
      </c>
      <c r="C147" s="117" t="str" cm="1">
        <f t="array" ref="C147:D147">_xlfn.XLOOKUP(E147,Sheet1!A:A,Sheet1!E:F)</f>
        <v>R03</v>
      </c>
      <c r="D147" s="117" t="str">
        <v>D12</v>
      </c>
      <c r="E147" s="116">
        <v>211250</v>
      </c>
      <c r="F147" s="116" t="s">
        <v>154</v>
      </c>
      <c r="G147" s="202" t="s">
        <v>18</v>
      </c>
      <c r="H147" s="277"/>
      <c r="I147" s="209"/>
      <c r="J147" s="209">
        <v>88.3116883116883</v>
      </c>
      <c r="K147" s="214">
        <v>88.311688311688314</v>
      </c>
      <c r="L147" s="223"/>
      <c r="M147" s="211">
        <v>79.220779220779221</v>
      </c>
      <c r="N147" s="230">
        <v>101.29870129870129</v>
      </c>
      <c r="O147" s="164"/>
      <c r="P147" s="211">
        <v>94.805194805194802</v>
      </c>
      <c r="Q147" s="210">
        <v>96.103896103896105</v>
      </c>
      <c r="R147" s="210"/>
      <c r="S147" s="271"/>
      <c r="T147" s="275">
        <f t="shared" si="4"/>
        <v>91.341991341991331</v>
      </c>
      <c r="U147" s="153">
        <f t="shared" si="5"/>
        <v>91.341991341991331</v>
      </c>
      <c r="V147" s="61"/>
      <c r="W147" s="62"/>
      <c r="X147" s="63"/>
    </row>
    <row r="148" spans="1:24">
      <c r="A148" s="242" t="s">
        <v>135</v>
      </c>
      <c r="B148" s="94" t="s">
        <v>136</v>
      </c>
      <c r="C148" s="94" t="str" cm="1">
        <f t="array" ref="C148:D148">_xlfn.XLOOKUP(E148,Sheet1!A:A,Sheet1!E:F)</f>
        <v>R03</v>
      </c>
      <c r="D148" s="94" t="str">
        <v>D10</v>
      </c>
      <c r="E148" s="95">
        <v>215657</v>
      </c>
      <c r="F148" s="95" t="s">
        <v>150</v>
      </c>
      <c r="G148" s="199" t="s">
        <v>18</v>
      </c>
      <c r="H148" s="277"/>
      <c r="I148" s="209"/>
      <c r="J148" s="209">
        <v>94.805194805194802</v>
      </c>
      <c r="K148" s="212">
        <v>80.519480519480524</v>
      </c>
      <c r="L148" s="223"/>
      <c r="M148" s="211">
        <v>67.532467532467535</v>
      </c>
      <c r="N148" s="229">
        <v>94.805194805194802</v>
      </c>
      <c r="O148" s="164"/>
      <c r="P148" s="211">
        <v>76.623376623376629</v>
      </c>
      <c r="Q148" s="210">
        <v>85.714285714285708</v>
      </c>
      <c r="R148" s="210"/>
      <c r="S148" s="271"/>
      <c r="T148" s="275">
        <f t="shared" si="4"/>
        <v>83.333333333333343</v>
      </c>
      <c r="U148" s="153">
        <f t="shared" si="5"/>
        <v>83.333333333333343</v>
      </c>
      <c r="V148" s="61"/>
      <c r="W148" s="62"/>
      <c r="X148" s="63"/>
    </row>
    <row r="149" spans="1:24">
      <c r="A149" s="242" t="s">
        <v>135</v>
      </c>
      <c r="B149" s="94" t="s">
        <v>136</v>
      </c>
      <c r="C149" s="94" t="str" cm="1">
        <f t="array" ref="C149:D149">_xlfn.XLOOKUP(E149,Sheet1!A:A,Sheet1!E:F)</f>
        <v>R03</v>
      </c>
      <c r="D149" s="94" t="str">
        <v>D10</v>
      </c>
      <c r="E149" s="95">
        <v>210070</v>
      </c>
      <c r="F149" s="95" t="s">
        <v>152</v>
      </c>
      <c r="G149" s="199" t="s">
        <v>18</v>
      </c>
      <c r="H149" s="277"/>
      <c r="I149" s="209"/>
      <c r="J149" s="209">
        <v>98.701298701298711</v>
      </c>
      <c r="K149" s="213">
        <v>93.506493506493499</v>
      </c>
      <c r="L149" s="223"/>
      <c r="M149" s="211">
        <v>89.610389610389603</v>
      </c>
      <c r="N149" s="228">
        <v>79.220779220779221</v>
      </c>
      <c r="O149" s="164"/>
      <c r="P149" s="211">
        <v>94.805194805194802</v>
      </c>
      <c r="Q149" s="210">
        <v>85.714285714285708</v>
      </c>
      <c r="R149" s="210"/>
      <c r="S149" s="271"/>
      <c r="T149" s="275">
        <f t="shared" si="4"/>
        <v>90.259740259740241</v>
      </c>
      <c r="U149" s="153">
        <f t="shared" si="5"/>
        <v>90.259740259740241</v>
      </c>
      <c r="V149" s="61"/>
      <c r="W149" s="62"/>
      <c r="X149" s="63"/>
    </row>
    <row r="150" spans="1:24">
      <c r="A150" s="242" t="s">
        <v>135</v>
      </c>
      <c r="B150" s="94" t="s">
        <v>136</v>
      </c>
      <c r="C150" s="94" t="str" cm="1">
        <f t="array" ref="C150:D150">_xlfn.XLOOKUP(E150,Sheet1!A:A,Sheet1!E:F)</f>
        <v>R03</v>
      </c>
      <c r="D150" s="94" t="str">
        <v>D10</v>
      </c>
      <c r="E150" s="95">
        <v>214403</v>
      </c>
      <c r="F150" s="95" t="s">
        <v>302</v>
      </c>
      <c r="G150" s="199" t="s">
        <v>18</v>
      </c>
      <c r="H150" s="277"/>
      <c r="I150" s="209"/>
      <c r="J150" s="209">
        <v>81.818181818181827</v>
      </c>
      <c r="K150" s="214">
        <v>76.623376623376629</v>
      </c>
      <c r="L150" s="223"/>
      <c r="M150" s="211">
        <v>80.519480519480524</v>
      </c>
      <c r="N150" s="230">
        <v>81.818181818181827</v>
      </c>
      <c r="O150" s="164"/>
      <c r="P150" s="211">
        <v>81.818181818181827</v>
      </c>
      <c r="Q150" s="210">
        <v>75.324675324675326</v>
      </c>
      <c r="R150" s="210"/>
      <c r="S150" s="271"/>
      <c r="T150" s="275">
        <f t="shared" si="4"/>
        <v>79.65367965367966</v>
      </c>
      <c r="U150" s="153">
        <f t="shared" si="5"/>
        <v>79.65367965367966</v>
      </c>
      <c r="V150" s="61"/>
      <c r="W150" s="62"/>
      <c r="X150" s="63"/>
    </row>
    <row r="151" spans="1:24">
      <c r="A151" s="242" t="s">
        <v>135</v>
      </c>
      <c r="B151" s="94" t="s">
        <v>136</v>
      </c>
      <c r="C151" s="94" t="str" cm="1">
        <f t="array" ref="C151:D151">_xlfn.XLOOKUP(E151,Sheet1!A:A,Sheet1!E:F)</f>
        <v>R03</v>
      </c>
      <c r="D151" s="94" t="str">
        <v>D10</v>
      </c>
      <c r="E151" s="95">
        <v>213322</v>
      </c>
      <c r="F151" s="95" t="s">
        <v>141</v>
      </c>
      <c r="G151" s="199" t="s">
        <v>18</v>
      </c>
      <c r="H151" s="277"/>
      <c r="I151" s="209"/>
      <c r="J151" s="209">
        <v>84.415584415584419</v>
      </c>
      <c r="K151" s="212">
        <v>87.012987012987011</v>
      </c>
      <c r="L151" s="223"/>
      <c r="M151" s="211">
        <v>83.116883116883116</v>
      </c>
      <c r="N151" s="229">
        <v>92.20779220779221</v>
      </c>
      <c r="O151" s="164"/>
      <c r="P151" s="211">
        <v>87.012987012987011</v>
      </c>
      <c r="Q151" s="210">
        <v>84.415584415584405</v>
      </c>
      <c r="R151" s="210"/>
      <c r="S151" s="271"/>
      <c r="T151" s="275">
        <f t="shared" si="4"/>
        <v>86.363636363636374</v>
      </c>
      <c r="U151" s="153">
        <f t="shared" si="5"/>
        <v>86.363636363636374</v>
      </c>
      <c r="V151" s="61"/>
      <c r="W151" s="62"/>
      <c r="X151" s="63"/>
    </row>
    <row r="152" spans="1:24">
      <c r="A152" s="242" t="s">
        <v>135</v>
      </c>
      <c r="B152" s="162" t="s">
        <v>136</v>
      </c>
      <c r="C152" s="162" t="str" cm="1">
        <f t="array" ref="C152:D152">_xlfn.XLOOKUP(E152,Sheet1!A:A,Sheet1!E:F)</f>
        <v>R03</v>
      </c>
      <c r="D152" s="162" t="str">
        <v>D10</v>
      </c>
      <c r="E152" s="95">
        <v>215566</v>
      </c>
      <c r="F152" s="95" t="s">
        <v>146</v>
      </c>
      <c r="G152" s="200" t="s">
        <v>18</v>
      </c>
      <c r="H152" s="277"/>
      <c r="I152" s="209"/>
      <c r="J152" s="209">
        <v>88.3116883116883</v>
      </c>
      <c r="K152" s="213">
        <v>85.714285714285708</v>
      </c>
      <c r="L152" s="223"/>
      <c r="M152" s="211">
        <v>76.623376623376629</v>
      </c>
      <c r="N152" s="228">
        <v>79.220779220779221</v>
      </c>
      <c r="O152" s="164"/>
      <c r="P152" s="211">
        <v>79.220779220779221</v>
      </c>
      <c r="Q152" s="210">
        <v>87.012987012987011</v>
      </c>
      <c r="R152" s="210"/>
      <c r="S152" s="271"/>
      <c r="T152" s="275">
        <f t="shared" si="4"/>
        <v>82.683982683982677</v>
      </c>
      <c r="U152" s="153">
        <f t="shared" si="5"/>
        <v>82.683982683982677</v>
      </c>
      <c r="V152" s="61"/>
      <c r="W152" s="62"/>
      <c r="X152" s="63"/>
    </row>
    <row r="153" spans="1:24">
      <c r="A153" s="240" t="s">
        <v>135</v>
      </c>
      <c r="B153" s="94" t="s">
        <v>136</v>
      </c>
      <c r="C153" s="94" t="str" cm="1">
        <f t="array" ref="C153:D153">_xlfn.XLOOKUP(E153,Sheet1!A:A,Sheet1!E:F)</f>
        <v>R03</v>
      </c>
      <c r="D153" s="94" t="str">
        <v>D10</v>
      </c>
      <c r="E153" s="93">
        <v>210294</v>
      </c>
      <c r="F153" s="93" t="s">
        <v>138</v>
      </c>
      <c r="G153" s="199" t="s">
        <v>18</v>
      </c>
      <c r="H153" s="277"/>
      <c r="I153" s="209"/>
      <c r="J153" s="209">
        <v>75.324675324675326</v>
      </c>
      <c r="K153" s="212">
        <v>79.220779220779221</v>
      </c>
      <c r="L153" s="223"/>
      <c r="M153" s="211">
        <v>84.415584415584405</v>
      </c>
      <c r="N153" s="229">
        <v>85.714285714285708</v>
      </c>
      <c r="O153" s="164"/>
      <c r="P153" s="211">
        <v>77.922077922077932</v>
      </c>
      <c r="Q153" s="210">
        <v>71.428571428571431</v>
      </c>
      <c r="R153" s="210"/>
      <c r="S153" s="271"/>
      <c r="T153" s="275">
        <f t="shared" si="4"/>
        <v>79.004329004329009</v>
      </c>
      <c r="U153" s="153">
        <f t="shared" si="5"/>
        <v>79.004329004329009</v>
      </c>
      <c r="V153" s="61"/>
      <c r="W153" s="62"/>
      <c r="X153" s="63"/>
    </row>
    <row r="154" spans="1:24">
      <c r="A154" s="242" t="s">
        <v>135</v>
      </c>
      <c r="B154" s="162" t="s">
        <v>136</v>
      </c>
      <c r="C154" s="94" t="str" cm="1">
        <f t="array" ref="C154:D154">_xlfn.XLOOKUP(E154,Sheet1!A:A,Sheet1!E:F)</f>
        <v>R03</v>
      </c>
      <c r="D154" s="94" t="str">
        <v>D10</v>
      </c>
      <c r="E154" s="93">
        <v>215780</v>
      </c>
      <c r="F154" s="95" t="s">
        <v>301</v>
      </c>
      <c r="G154" s="199" t="s">
        <v>18</v>
      </c>
      <c r="H154" s="277"/>
      <c r="I154" s="209"/>
      <c r="J154" s="209">
        <v>71.428571428571431</v>
      </c>
      <c r="K154" s="212">
        <v>81.818181818181827</v>
      </c>
      <c r="L154" s="223"/>
      <c r="M154" s="211">
        <v>77.922077922077932</v>
      </c>
      <c r="N154" s="229">
        <v>81.818181818181827</v>
      </c>
      <c r="O154" s="164"/>
      <c r="P154" s="211">
        <v>87.012987012987011</v>
      </c>
      <c r="Q154" s="210">
        <v>80.519480519480524</v>
      </c>
      <c r="R154" s="210"/>
      <c r="S154" s="271"/>
      <c r="T154" s="275">
        <f t="shared" si="4"/>
        <v>80.086580086580099</v>
      </c>
      <c r="U154" s="153">
        <f t="shared" si="5"/>
        <v>80.086580086580099</v>
      </c>
      <c r="V154" s="61"/>
      <c r="W154" s="81"/>
      <c r="X154" s="63"/>
    </row>
    <row r="155" spans="1:24">
      <c r="A155" s="242" t="s">
        <v>135</v>
      </c>
      <c r="B155" s="94" t="s">
        <v>136</v>
      </c>
      <c r="C155" s="94" t="str" cm="1">
        <f t="array" ref="C155:D155">_xlfn.XLOOKUP(E155,Sheet1!A:A,Sheet1!E:F)</f>
        <v>R03</v>
      </c>
      <c r="D155" s="94" t="str">
        <v>D10</v>
      </c>
      <c r="E155" s="95">
        <v>214791</v>
      </c>
      <c r="F155" s="95" t="s">
        <v>144</v>
      </c>
      <c r="G155" s="199" t="s">
        <v>18</v>
      </c>
      <c r="H155" s="277"/>
      <c r="I155" s="209"/>
      <c r="J155" s="209">
        <v>84.415584415584419</v>
      </c>
      <c r="K155" s="213">
        <v>85.714285714285708</v>
      </c>
      <c r="L155" s="223"/>
      <c r="M155" s="211">
        <v>75.324675324675326</v>
      </c>
      <c r="N155" s="228">
        <v>87.012987012987011</v>
      </c>
      <c r="O155" s="164"/>
      <c r="P155" s="211">
        <v>80.519480519480524</v>
      </c>
      <c r="Q155" s="210">
        <v>79.220779220779221</v>
      </c>
      <c r="R155" s="210"/>
      <c r="S155" s="271"/>
      <c r="T155" s="275">
        <f t="shared" si="4"/>
        <v>82.034632034632025</v>
      </c>
      <c r="U155" s="153">
        <f t="shared" si="5"/>
        <v>82.034632034632025</v>
      </c>
      <c r="V155" s="72"/>
      <c r="W155" s="74"/>
      <c r="X155" s="78"/>
    </row>
    <row r="156" spans="1:24">
      <c r="A156" s="242" t="s">
        <v>135</v>
      </c>
      <c r="B156" s="94" t="s">
        <v>136</v>
      </c>
      <c r="C156" s="94" t="str" cm="1">
        <f t="array" ref="C156:D156">_xlfn.XLOOKUP(E156,Sheet1!A:A,Sheet1!E:F)</f>
        <v>R03</v>
      </c>
      <c r="D156" s="94" t="str">
        <v>D10</v>
      </c>
      <c r="E156" s="95">
        <v>210112</v>
      </c>
      <c r="F156" s="95" t="s">
        <v>153</v>
      </c>
      <c r="G156" s="199" t="s">
        <v>18</v>
      </c>
      <c r="H156" s="277"/>
      <c r="I156" s="209"/>
      <c r="J156" s="209">
        <v>97.402597402597408</v>
      </c>
      <c r="K156" s="214">
        <v>96.103896103896105</v>
      </c>
      <c r="L156" s="223"/>
      <c r="M156" s="211">
        <v>93.506493506493499</v>
      </c>
      <c r="N156" s="230">
        <v>93.506493506493499</v>
      </c>
      <c r="O156" s="164"/>
      <c r="P156" s="211">
        <v>94.805194805194802</v>
      </c>
      <c r="Q156" s="210">
        <v>72.727272727272734</v>
      </c>
      <c r="R156" s="210"/>
      <c r="S156" s="271"/>
      <c r="T156" s="275">
        <f t="shared" si="4"/>
        <v>91.341991341991331</v>
      </c>
      <c r="U156" s="153">
        <f t="shared" si="5"/>
        <v>91.341991341991331</v>
      </c>
      <c r="V156" s="72"/>
      <c r="W156" s="74"/>
      <c r="X156" s="63"/>
    </row>
    <row r="157" spans="1:24">
      <c r="A157" s="242" t="s">
        <v>135</v>
      </c>
      <c r="B157" s="94" t="s">
        <v>136</v>
      </c>
      <c r="C157" s="94" t="str" cm="1">
        <f t="array" ref="C157:D157">_xlfn.XLOOKUP(E157,Sheet1!A:A,Sheet1!E:F)</f>
        <v>R03</v>
      </c>
      <c r="D157" s="94" t="str">
        <v>D10</v>
      </c>
      <c r="E157" s="95">
        <v>212472</v>
      </c>
      <c r="F157" s="95" t="s">
        <v>159</v>
      </c>
      <c r="G157" s="199" t="s">
        <v>18</v>
      </c>
      <c r="H157" s="277"/>
      <c r="I157" s="209"/>
      <c r="J157" s="209">
        <v>81.818181818181827</v>
      </c>
      <c r="K157" s="214">
        <v>68.831168831168839</v>
      </c>
      <c r="L157" s="223"/>
      <c r="M157" s="211">
        <v>77.922077922077932</v>
      </c>
      <c r="N157" s="230">
        <v>80.519480519480524</v>
      </c>
      <c r="O157" s="164"/>
      <c r="P157" s="211">
        <v>75.324675324675326</v>
      </c>
      <c r="Q157" s="210">
        <v>81.818181818181827</v>
      </c>
      <c r="R157" s="210"/>
      <c r="S157" s="271"/>
      <c r="T157" s="275">
        <f t="shared" si="4"/>
        <v>77.70562770562772</v>
      </c>
      <c r="U157" s="153">
        <f t="shared" si="5"/>
        <v>77.70562770562772</v>
      </c>
      <c r="V157" s="61"/>
      <c r="W157" s="62"/>
      <c r="X157" s="63"/>
    </row>
    <row r="158" spans="1:24">
      <c r="A158" s="242" t="s">
        <v>135</v>
      </c>
      <c r="B158" s="94" t="s">
        <v>136</v>
      </c>
      <c r="C158" s="94" t="str" cm="1">
        <f t="array" ref="C158:D158">_xlfn.XLOOKUP(E158,Sheet1!A:A,Sheet1!E:F)</f>
        <v>R03</v>
      </c>
      <c r="D158" s="94" t="str">
        <v>D10</v>
      </c>
      <c r="E158" s="95">
        <v>211060</v>
      </c>
      <c r="F158" s="95" t="s">
        <v>139</v>
      </c>
      <c r="G158" s="199" t="s">
        <v>18</v>
      </c>
      <c r="H158" s="277"/>
      <c r="I158" s="209"/>
      <c r="J158" s="209">
        <v>83.116883116883116</v>
      </c>
      <c r="K158" s="214">
        <v>97.402597402597408</v>
      </c>
      <c r="L158" s="223"/>
      <c r="M158" s="211">
        <v>84.415584415584405</v>
      </c>
      <c r="N158" s="230">
        <v>79.220779220779221</v>
      </c>
      <c r="O158" s="164"/>
      <c r="P158" s="211">
        <v>81.818181818181827</v>
      </c>
      <c r="Q158" s="210">
        <v>80.519480519480524</v>
      </c>
      <c r="R158" s="210"/>
      <c r="S158" s="271"/>
      <c r="T158" s="275">
        <f t="shared" si="4"/>
        <v>84.415584415584405</v>
      </c>
      <c r="U158" s="153">
        <f t="shared" si="5"/>
        <v>84.415584415584405</v>
      </c>
      <c r="V158" s="61"/>
      <c r="W158" s="62"/>
      <c r="X158" s="63"/>
    </row>
    <row r="159" spans="1:24">
      <c r="A159" s="242" t="s">
        <v>135</v>
      </c>
      <c r="B159" s="162" t="s">
        <v>136</v>
      </c>
      <c r="C159" s="162" t="str" cm="1">
        <f t="array" ref="C159:D159">_xlfn.XLOOKUP(E159,Sheet1!A:A,Sheet1!E:F)</f>
        <v>R03</v>
      </c>
      <c r="D159" s="162" t="str">
        <v>D10</v>
      </c>
      <c r="E159" s="95">
        <v>214965</v>
      </c>
      <c r="F159" s="95" t="s">
        <v>161</v>
      </c>
      <c r="G159" s="200" t="s">
        <v>18</v>
      </c>
      <c r="H159" s="277"/>
      <c r="I159" s="209"/>
      <c r="J159" s="209">
        <v>92.20779220779221</v>
      </c>
      <c r="K159" s="212">
        <v>67.532467532467535</v>
      </c>
      <c r="L159" s="259"/>
      <c r="M159" s="211">
        <v>84.415584415584405</v>
      </c>
      <c r="N159" s="229">
        <v>87.012987012987011</v>
      </c>
      <c r="O159" s="163"/>
      <c r="P159" s="211">
        <v>77.922077922077932</v>
      </c>
      <c r="Q159" s="210">
        <v>88.311688311688314</v>
      </c>
      <c r="R159" s="210"/>
      <c r="S159" s="271"/>
      <c r="T159" s="275">
        <f t="shared" si="4"/>
        <v>82.900432900432904</v>
      </c>
      <c r="U159" s="153">
        <f t="shared" si="5"/>
        <v>82.900432900432904</v>
      </c>
      <c r="V159" s="61"/>
      <c r="W159" s="62"/>
      <c r="X159" s="63"/>
    </row>
    <row r="160" spans="1:24" ht="16.5" thickBot="1">
      <c r="A160" s="246" t="s">
        <v>135</v>
      </c>
      <c r="B160" s="103" t="s">
        <v>136</v>
      </c>
      <c r="C160" s="103" t="str" cm="1">
        <f t="array" ref="C160:D160">_xlfn.XLOOKUP(E160,Sheet1!A:A,Sheet1!E:F)</f>
        <v>R03</v>
      </c>
      <c r="D160" s="103" t="str">
        <v>D12</v>
      </c>
      <c r="E160" s="99">
        <v>215269</v>
      </c>
      <c r="F160" s="99" t="s">
        <v>158</v>
      </c>
      <c r="G160" s="201" t="s">
        <v>18</v>
      </c>
      <c r="H160" s="278"/>
      <c r="I160" s="250"/>
      <c r="J160" s="250">
        <v>89.610389610389618</v>
      </c>
      <c r="K160" s="218">
        <v>67.532467532467535</v>
      </c>
      <c r="L160" s="251"/>
      <c r="M160" s="215">
        <v>98.701298701298697</v>
      </c>
      <c r="N160" s="231">
        <v>84.415584415584405</v>
      </c>
      <c r="O160" s="105"/>
      <c r="P160" s="215">
        <v>81.818181818181827</v>
      </c>
      <c r="Q160" s="253">
        <v>85.714285714285708</v>
      </c>
      <c r="R160" s="253"/>
      <c r="S160" s="272"/>
      <c r="T160" s="193">
        <f t="shared" si="4"/>
        <v>84.632034632034632</v>
      </c>
      <c r="U160" s="154">
        <f t="shared" si="5"/>
        <v>84.632034632034632</v>
      </c>
      <c r="V160" s="83"/>
      <c r="W160" s="67"/>
      <c r="X160" s="82"/>
    </row>
    <row r="161" spans="1:24">
      <c r="A161" s="240" t="s">
        <v>135</v>
      </c>
      <c r="B161" s="94" t="s">
        <v>151</v>
      </c>
      <c r="C161" s="94" t="str" cm="1">
        <f t="array" ref="C161:D161">_xlfn.XLOOKUP(E161,Sheet1!A:A,Sheet1!E:F)</f>
        <v>R03</v>
      </c>
      <c r="D161" s="94" t="str">
        <v>D11</v>
      </c>
      <c r="E161" s="93">
        <v>213611</v>
      </c>
      <c r="F161" s="93" t="s">
        <v>319</v>
      </c>
      <c r="G161" s="199" t="s">
        <v>18</v>
      </c>
      <c r="H161" s="279">
        <v>80.51948051948051</v>
      </c>
      <c r="I161" s="255"/>
      <c r="J161" s="255">
        <v>87.012987012987011</v>
      </c>
      <c r="K161" s="217"/>
      <c r="L161" s="223">
        <v>81.818181818181827</v>
      </c>
      <c r="M161" s="216">
        <v>75.324675324675326</v>
      </c>
      <c r="N161" s="232"/>
      <c r="O161" s="164">
        <v>85.714285714285708</v>
      </c>
      <c r="P161" s="216">
        <v>92.20779220779221</v>
      </c>
      <c r="Q161" s="239"/>
      <c r="R161" s="239">
        <v>76.623376623376629</v>
      </c>
      <c r="S161" s="270">
        <v>72.727272727272734</v>
      </c>
      <c r="T161" s="9">
        <f t="shared" si="4"/>
        <v>81.493506493506501</v>
      </c>
      <c r="U161" s="152">
        <f t="shared" si="5"/>
        <v>81.493506493506501</v>
      </c>
      <c r="V161" s="61"/>
      <c r="W161" s="62"/>
      <c r="X161" s="63"/>
    </row>
    <row r="162" spans="1:24">
      <c r="A162" s="242" t="s">
        <v>135</v>
      </c>
      <c r="B162" s="94" t="s">
        <v>151</v>
      </c>
      <c r="C162" s="94" t="str" cm="1">
        <f t="array" ref="C162:D162">_xlfn.XLOOKUP(E162,Sheet1!A:A,Sheet1!E:F)</f>
        <v>R03</v>
      </c>
      <c r="D162" s="94" t="str">
        <v>D11</v>
      </c>
      <c r="E162" s="95">
        <v>215582</v>
      </c>
      <c r="F162" s="95" t="s">
        <v>169</v>
      </c>
      <c r="G162" s="199" t="s">
        <v>18</v>
      </c>
      <c r="H162" s="277"/>
      <c r="I162" s="209"/>
      <c r="J162" s="209">
        <v>85.714285714285708</v>
      </c>
      <c r="K162" s="213">
        <v>72.727272727272734</v>
      </c>
      <c r="L162" s="223"/>
      <c r="M162" s="211">
        <v>74.025974025974023</v>
      </c>
      <c r="N162" s="228">
        <v>84.415584415584405</v>
      </c>
      <c r="O162" s="164"/>
      <c r="P162" s="211">
        <v>89.610389610389603</v>
      </c>
      <c r="Q162" s="210">
        <v>79.220779220779221</v>
      </c>
      <c r="R162" s="210"/>
      <c r="S162" s="271"/>
      <c r="T162" s="275">
        <f t="shared" si="4"/>
        <v>80.952380952380949</v>
      </c>
      <c r="U162" s="153">
        <f t="shared" si="5"/>
        <v>80.952380952380949</v>
      </c>
      <c r="V162" s="61"/>
      <c r="W162" s="62"/>
      <c r="X162" s="63"/>
    </row>
    <row r="163" spans="1:24">
      <c r="A163" s="243" t="s">
        <v>135</v>
      </c>
      <c r="B163" s="117" t="s">
        <v>151</v>
      </c>
      <c r="C163" s="117" t="str" cm="1">
        <f t="array" ref="C163:D163">_xlfn.XLOOKUP(E163,Sheet1!A:A,Sheet1!E:F)</f>
        <v>R03</v>
      </c>
      <c r="D163" s="117" t="str">
        <v>D11</v>
      </c>
      <c r="E163" s="116">
        <v>214775</v>
      </c>
      <c r="F163" s="116" t="s">
        <v>157</v>
      </c>
      <c r="G163" s="202" t="s">
        <v>18</v>
      </c>
      <c r="H163" s="277"/>
      <c r="I163" s="209"/>
      <c r="J163" s="209">
        <v>90.909090909090907</v>
      </c>
      <c r="K163" s="214">
        <v>74.025974025974023</v>
      </c>
      <c r="L163" s="223"/>
      <c r="M163" s="211">
        <v>79.220779220779221</v>
      </c>
      <c r="N163" s="230">
        <v>88.311688311688314</v>
      </c>
      <c r="O163" s="164"/>
      <c r="P163" s="211">
        <v>93.506493506493499</v>
      </c>
      <c r="Q163" s="210">
        <v>84.415584415584405</v>
      </c>
      <c r="R163" s="210"/>
      <c r="S163" s="271"/>
      <c r="T163" s="275">
        <f t="shared" si="4"/>
        <v>85.064935064935057</v>
      </c>
      <c r="U163" s="153">
        <f t="shared" si="5"/>
        <v>85.064935064935057</v>
      </c>
      <c r="V163" s="61"/>
      <c r="W163" s="62"/>
      <c r="X163" s="63"/>
    </row>
    <row r="164" spans="1:24">
      <c r="A164" s="242" t="s">
        <v>135</v>
      </c>
      <c r="B164" s="94" t="s">
        <v>151</v>
      </c>
      <c r="C164" s="94" t="str" cm="1">
        <f t="array" ref="C164:D164">_xlfn.XLOOKUP(E164,Sheet1!A:A,Sheet1!E:F)</f>
        <v>R03</v>
      </c>
      <c r="D164" s="94" t="str">
        <v>D12</v>
      </c>
      <c r="E164" s="95">
        <v>215848</v>
      </c>
      <c r="F164" s="95" t="s">
        <v>303</v>
      </c>
      <c r="G164" s="199" t="s">
        <v>18</v>
      </c>
      <c r="H164" s="277"/>
      <c r="I164" s="209"/>
      <c r="J164" s="209">
        <v>94.805194805194802</v>
      </c>
      <c r="K164" s="214">
        <v>74.025974025974023</v>
      </c>
      <c r="L164" s="223"/>
      <c r="M164" s="211">
        <v>75.324675324675326</v>
      </c>
      <c r="N164" s="230">
        <v>77.922077922077932</v>
      </c>
      <c r="O164" s="164"/>
      <c r="P164" s="211">
        <v>84.415584415584405</v>
      </c>
      <c r="Q164" s="210">
        <v>68.831168831168839</v>
      </c>
      <c r="R164" s="210"/>
      <c r="S164" s="271"/>
      <c r="T164" s="275">
        <f t="shared" si="4"/>
        <v>79.220779220779221</v>
      </c>
      <c r="U164" s="153">
        <f t="shared" si="5"/>
        <v>79.220779220779221</v>
      </c>
      <c r="V164" s="61"/>
      <c r="W164" s="62"/>
      <c r="X164" s="63"/>
    </row>
    <row r="165" spans="1:24">
      <c r="A165" s="242" t="s">
        <v>135</v>
      </c>
      <c r="B165" s="162" t="s">
        <v>151</v>
      </c>
      <c r="C165" s="162" t="str" cm="1">
        <f t="array" ref="C165:D165">_xlfn.XLOOKUP(E165,Sheet1!A:A,Sheet1!E:F)</f>
        <v>R03</v>
      </c>
      <c r="D165" s="162" t="str">
        <v>D12</v>
      </c>
      <c r="E165" s="95">
        <v>213280</v>
      </c>
      <c r="F165" s="95" t="s">
        <v>156</v>
      </c>
      <c r="G165" s="200" t="s">
        <v>18</v>
      </c>
      <c r="H165" s="277"/>
      <c r="I165" s="209"/>
      <c r="J165" s="209">
        <v>98.701298701298711</v>
      </c>
      <c r="K165" s="214">
        <v>96.103896103896105</v>
      </c>
      <c r="L165" s="223"/>
      <c r="M165" s="211">
        <v>88.311688311688314</v>
      </c>
      <c r="N165" s="230">
        <v>85.714285714285708</v>
      </c>
      <c r="O165" s="164"/>
      <c r="P165" s="211">
        <v>96.103896103896105</v>
      </c>
      <c r="Q165" s="210">
        <v>80.519480519480524</v>
      </c>
      <c r="R165" s="210"/>
      <c r="S165" s="271"/>
      <c r="T165" s="275">
        <f t="shared" si="4"/>
        <v>90.909090909090921</v>
      </c>
      <c r="U165" s="153">
        <f t="shared" si="5"/>
        <v>90.909090909090921</v>
      </c>
      <c r="V165" s="61"/>
      <c r="W165" s="62"/>
      <c r="X165" s="63"/>
    </row>
    <row r="166" spans="1:24">
      <c r="A166" s="240" t="s">
        <v>135</v>
      </c>
      <c r="B166" s="94" t="s">
        <v>151</v>
      </c>
      <c r="C166" s="94" t="str" cm="1">
        <f t="array" ref="C166:D166">_xlfn.XLOOKUP(E166,Sheet1!A:A,Sheet1!E:F)</f>
        <v>R03</v>
      </c>
      <c r="D166" s="94" t="str">
        <v>D11</v>
      </c>
      <c r="E166" s="93">
        <v>213579</v>
      </c>
      <c r="F166" s="93" t="s">
        <v>167</v>
      </c>
      <c r="G166" s="199" t="s">
        <v>18</v>
      </c>
      <c r="H166" s="277"/>
      <c r="I166" s="209"/>
      <c r="J166" s="209">
        <v>72.72727272727272</v>
      </c>
      <c r="K166" s="212">
        <v>89.610389610389603</v>
      </c>
      <c r="L166" s="223"/>
      <c r="M166" s="211">
        <v>71.428571428571431</v>
      </c>
      <c r="N166" s="229">
        <v>90.909090909090907</v>
      </c>
      <c r="O166" s="164"/>
      <c r="P166" s="211">
        <v>102.59740259740259</v>
      </c>
      <c r="Q166" s="210">
        <v>85.714285714285708</v>
      </c>
      <c r="R166" s="210"/>
      <c r="S166" s="271"/>
      <c r="T166" s="275">
        <f t="shared" si="4"/>
        <v>85.497835497835482</v>
      </c>
      <c r="U166" s="153">
        <f t="shared" si="5"/>
        <v>85.497835497835482</v>
      </c>
      <c r="V166" s="61"/>
      <c r="W166" s="62"/>
      <c r="X166" s="63"/>
    </row>
    <row r="167" spans="1:24">
      <c r="A167" s="242" t="s">
        <v>135</v>
      </c>
      <c r="B167" s="94" t="s">
        <v>151</v>
      </c>
      <c r="C167" s="94" t="str" cm="1">
        <f t="array" ref="C167:D167">_xlfn.XLOOKUP(E167,Sheet1!A:A,Sheet1!E:F)</f>
        <v>R03</v>
      </c>
      <c r="D167" s="94" t="str">
        <v>D12</v>
      </c>
      <c r="E167" s="95">
        <v>215624</v>
      </c>
      <c r="F167" s="95" t="s">
        <v>172</v>
      </c>
      <c r="G167" s="199" t="s">
        <v>18</v>
      </c>
      <c r="H167" s="277"/>
      <c r="I167" s="209"/>
      <c r="J167" s="209">
        <v>97.402597402597408</v>
      </c>
      <c r="K167" s="213">
        <v>75.324675324675326</v>
      </c>
      <c r="L167" s="223"/>
      <c r="M167" s="211">
        <v>94.805194805194802</v>
      </c>
      <c r="N167" s="228">
        <v>75.324675324675326</v>
      </c>
      <c r="O167" s="164"/>
      <c r="P167" s="211">
        <v>100</v>
      </c>
      <c r="Q167" s="210">
        <v>81.818181818181827</v>
      </c>
      <c r="R167" s="210"/>
      <c r="S167" s="271"/>
      <c r="T167" s="275">
        <f t="shared" si="4"/>
        <v>87.445887445887465</v>
      </c>
      <c r="U167" s="153">
        <f t="shared" si="5"/>
        <v>87.445887445887465</v>
      </c>
      <c r="V167" s="61"/>
      <c r="W167" s="62"/>
      <c r="X167" s="78"/>
    </row>
    <row r="168" spans="1:24">
      <c r="A168" s="242" t="s">
        <v>135</v>
      </c>
      <c r="B168" s="94" t="s">
        <v>151</v>
      </c>
      <c r="C168" s="94" t="str" cm="1">
        <f t="array" ref="C168:D168">_xlfn.XLOOKUP(E168,Sheet1!A:A,Sheet1!E:F)</f>
        <v>R03</v>
      </c>
      <c r="D168" s="94" t="str">
        <v>D11</v>
      </c>
      <c r="E168" s="95">
        <v>212233</v>
      </c>
      <c r="F168" s="95" t="s">
        <v>165</v>
      </c>
      <c r="G168" s="199" t="s">
        <v>18</v>
      </c>
      <c r="H168" s="277"/>
      <c r="I168" s="209"/>
      <c r="J168" s="209">
        <v>75.324675324675326</v>
      </c>
      <c r="K168" s="214">
        <v>89.610389610389603</v>
      </c>
      <c r="L168" s="223"/>
      <c r="M168" s="211">
        <v>71.428571428571431</v>
      </c>
      <c r="N168" s="230">
        <v>76.623376623376629</v>
      </c>
      <c r="O168" s="164"/>
      <c r="P168" s="211">
        <v>87.012987012987011</v>
      </c>
      <c r="Q168" s="210">
        <v>100</v>
      </c>
      <c r="R168" s="210"/>
      <c r="S168" s="271"/>
      <c r="T168" s="275">
        <f t="shared" si="4"/>
        <v>83.333333333333343</v>
      </c>
      <c r="U168" s="153">
        <f t="shared" si="5"/>
        <v>83.333333333333343</v>
      </c>
      <c r="V168" s="72"/>
      <c r="W168" s="74"/>
      <c r="X168" s="63"/>
    </row>
    <row r="169" spans="1:24">
      <c r="A169" s="243" t="s">
        <v>135</v>
      </c>
      <c r="B169" s="117" t="s">
        <v>151</v>
      </c>
      <c r="C169" s="117" t="str" cm="1">
        <f t="array" ref="C169:D169">_xlfn.XLOOKUP(E169,Sheet1!A:A,Sheet1!E:F)</f>
        <v>R03</v>
      </c>
      <c r="D169" s="117" t="str">
        <v>D12</v>
      </c>
      <c r="E169" s="116">
        <v>214320</v>
      </c>
      <c r="F169" s="116" t="s">
        <v>170</v>
      </c>
      <c r="G169" s="202" t="s">
        <v>18</v>
      </c>
      <c r="H169" s="277"/>
      <c r="I169" s="209"/>
      <c r="J169" s="209">
        <v>101.29870129870129</v>
      </c>
      <c r="K169" s="214">
        <v>83.116883116883116</v>
      </c>
      <c r="L169" s="223"/>
      <c r="M169" s="211">
        <v>83.116883116883116</v>
      </c>
      <c r="N169" s="230">
        <v>76.623376623376629</v>
      </c>
      <c r="O169" s="164"/>
      <c r="P169" s="211">
        <v>89.610389610389603</v>
      </c>
      <c r="Q169" s="210">
        <v>92.20779220779221</v>
      </c>
      <c r="R169" s="210"/>
      <c r="S169" s="271"/>
      <c r="T169" s="275">
        <f t="shared" si="4"/>
        <v>87.662337662337663</v>
      </c>
      <c r="U169" s="153">
        <f t="shared" si="5"/>
        <v>87.662337662337663</v>
      </c>
      <c r="V169" s="61"/>
      <c r="W169" s="62"/>
      <c r="X169" s="63"/>
    </row>
    <row r="170" spans="1:24">
      <c r="A170" s="242" t="s">
        <v>135</v>
      </c>
      <c r="B170" s="94" t="s">
        <v>151</v>
      </c>
      <c r="C170" s="94" t="str" cm="1">
        <f t="array" ref="C170:D170">_xlfn.XLOOKUP(E170,Sheet1!A:A,Sheet1!E:F)</f>
        <v>R03</v>
      </c>
      <c r="D170" s="94" t="str">
        <v>D11</v>
      </c>
      <c r="E170" s="95">
        <v>210963</v>
      </c>
      <c r="F170" s="95" t="s">
        <v>164</v>
      </c>
      <c r="G170" s="199" t="s">
        <v>18</v>
      </c>
      <c r="H170" s="277"/>
      <c r="I170" s="209"/>
      <c r="J170" s="209">
        <v>88.3116883116883</v>
      </c>
      <c r="K170" s="214">
        <v>88.311688311688314</v>
      </c>
      <c r="L170" s="223"/>
      <c r="M170" s="211">
        <v>74.025974025974023</v>
      </c>
      <c r="N170" s="230">
        <v>79.220779220779221</v>
      </c>
      <c r="O170" s="164"/>
      <c r="P170" s="211">
        <v>93.506493506493499</v>
      </c>
      <c r="Q170" s="210">
        <v>92.20779220779221</v>
      </c>
      <c r="R170" s="210"/>
      <c r="S170" s="271"/>
      <c r="T170" s="275">
        <f t="shared" si="4"/>
        <v>85.930735930735921</v>
      </c>
      <c r="U170" s="153">
        <f t="shared" si="5"/>
        <v>85.930735930735921</v>
      </c>
      <c r="V170" s="61"/>
      <c r="W170" s="62"/>
      <c r="X170" s="63"/>
    </row>
    <row r="171" spans="1:24">
      <c r="A171" s="242" t="s">
        <v>135</v>
      </c>
      <c r="B171" s="94" t="s">
        <v>151</v>
      </c>
      <c r="C171" s="94" t="str" cm="1">
        <f t="array" ref="C171:D171">_xlfn.XLOOKUP(E171,Sheet1!A:A,Sheet1!E:F)</f>
        <v>R03</v>
      </c>
      <c r="D171" s="94" t="str">
        <v>D11</v>
      </c>
      <c r="E171" s="95">
        <v>212936</v>
      </c>
      <c r="F171" s="95" t="s">
        <v>166</v>
      </c>
      <c r="G171" s="199" t="s">
        <v>18</v>
      </c>
      <c r="H171" s="277"/>
      <c r="I171" s="209"/>
      <c r="J171" s="209">
        <v>77.922077922077918</v>
      </c>
      <c r="K171" s="214">
        <v>89.610389610389603</v>
      </c>
      <c r="L171" s="223"/>
      <c r="M171" s="211">
        <v>74.025974025974023</v>
      </c>
      <c r="N171" s="230">
        <v>80.519480519480524</v>
      </c>
      <c r="O171" s="164"/>
      <c r="P171" s="211">
        <v>94.805194805194802</v>
      </c>
      <c r="Q171" s="210">
        <v>83.116883116883116</v>
      </c>
      <c r="R171" s="210"/>
      <c r="S171" s="271"/>
      <c r="T171" s="275">
        <f t="shared" si="4"/>
        <v>83.333333333333329</v>
      </c>
      <c r="U171" s="153">
        <f t="shared" si="5"/>
        <v>83.333333333333329</v>
      </c>
      <c r="V171" s="61"/>
      <c r="W171" s="62"/>
      <c r="X171" s="63"/>
    </row>
    <row r="172" spans="1:24">
      <c r="A172" s="242" t="s">
        <v>135</v>
      </c>
      <c r="B172" s="94" t="s">
        <v>151</v>
      </c>
      <c r="C172" s="94" t="str" cm="1">
        <f t="array" ref="C172:D172">_xlfn.XLOOKUP(E172,Sheet1!A:A,Sheet1!E:F)</f>
        <v>R03</v>
      </c>
      <c r="D172" s="94" t="str">
        <v>D12</v>
      </c>
      <c r="E172" s="95">
        <v>210617</v>
      </c>
      <c r="F172" s="95" t="s">
        <v>175</v>
      </c>
      <c r="G172" s="199" t="s">
        <v>18</v>
      </c>
      <c r="H172" s="277"/>
      <c r="I172" s="209"/>
      <c r="J172" s="209">
        <v>97.402597402597408</v>
      </c>
      <c r="K172" s="214">
        <v>84.415584415584405</v>
      </c>
      <c r="L172" s="223"/>
      <c r="M172" s="211">
        <v>85.714285714285708</v>
      </c>
      <c r="N172" s="230">
        <v>75.324675324675326</v>
      </c>
      <c r="O172" s="164"/>
      <c r="P172" s="211">
        <v>88.311688311688314</v>
      </c>
      <c r="Q172" s="210">
        <v>84.415584415584405</v>
      </c>
      <c r="R172" s="210"/>
      <c r="S172" s="271"/>
      <c r="T172" s="275">
        <f t="shared" si="4"/>
        <v>85.930735930735935</v>
      </c>
      <c r="U172" s="153">
        <f t="shared" si="5"/>
        <v>85.930735930735935</v>
      </c>
      <c r="V172" s="61"/>
      <c r="W172" s="62"/>
      <c r="X172" s="63"/>
    </row>
    <row r="173" spans="1:24">
      <c r="A173" s="242" t="s">
        <v>135</v>
      </c>
      <c r="B173" s="94" t="s">
        <v>151</v>
      </c>
      <c r="C173" s="94" t="str" cm="1">
        <f t="array" ref="C173:D173">_xlfn.XLOOKUP(E173,Sheet1!A:A,Sheet1!E:F)</f>
        <v>R03</v>
      </c>
      <c r="D173" s="94" t="str">
        <v>D11</v>
      </c>
      <c r="E173" s="95">
        <v>210310</v>
      </c>
      <c r="F173" s="95" t="s">
        <v>163</v>
      </c>
      <c r="G173" s="199" t="s">
        <v>18</v>
      </c>
      <c r="H173" s="277"/>
      <c r="I173" s="209"/>
      <c r="J173" s="209">
        <v>76.623376623376629</v>
      </c>
      <c r="K173" s="212">
        <v>89.610389610389603</v>
      </c>
      <c r="L173" s="223"/>
      <c r="M173" s="211">
        <v>101.29870129870129</v>
      </c>
      <c r="N173" s="229">
        <v>84.415584415584405</v>
      </c>
      <c r="O173" s="164"/>
      <c r="P173" s="211">
        <v>103.89610389610388</v>
      </c>
      <c r="Q173" s="210">
        <v>88.311688311688314</v>
      </c>
      <c r="R173" s="210"/>
      <c r="S173" s="271"/>
      <c r="T173" s="275">
        <f t="shared" si="4"/>
        <v>90.69264069264068</v>
      </c>
      <c r="U173" s="153">
        <f t="shared" si="5"/>
        <v>90.69264069264068</v>
      </c>
      <c r="V173" s="61"/>
      <c r="W173" s="62"/>
      <c r="X173" s="63"/>
    </row>
    <row r="174" spans="1:24">
      <c r="A174" s="242" t="s">
        <v>135</v>
      </c>
      <c r="B174" s="94" t="s">
        <v>151</v>
      </c>
      <c r="C174" s="94" t="str" cm="1">
        <f t="array" ref="C174:D174">_xlfn.XLOOKUP(E174,Sheet1!A:A,Sheet1!E:F)</f>
        <v>R03</v>
      </c>
      <c r="D174" s="94" t="str">
        <v>D11</v>
      </c>
      <c r="E174" s="95">
        <v>211722</v>
      </c>
      <c r="F174" s="95" t="s">
        <v>155</v>
      </c>
      <c r="G174" s="199" t="s">
        <v>18</v>
      </c>
      <c r="H174" s="277"/>
      <c r="I174" s="209"/>
      <c r="J174" s="209">
        <v>85.714285714285708</v>
      </c>
      <c r="K174" s="213">
        <v>79.220779220779221</v>
      </c>
      <c r="L174" s="223"/>
      <c r="M174" s="211">
        <v>84.415584415584405</v>
      </c>
      <c r="N174" s="228">
        <v>88.311688311688314</v>
      </c>
      <c r="O174" s="164"/>
      <c r="P174" s="211">
        <v>88.311688311688314</v>
      </c>
      <c r="Q174" s="210">
        <v>81.818181818181827</v>
      </c>
      <c r="R174" s="210"/>
      <c r="S174" s="271"/>
      <c r="T174" s="275">
        <f t="shared" si="4"/>
        <v>84.632034632034632</v>
      </c>
      <c r="U174" s="153">
        <f t="shared" si="5"/>
        <v>84.632034632034632</v>
      </c>
      <c r="V174" s="61"/>
      <c r="W174" s="62"/>
      <c r="X174" s="63"/>
    </row>
    <row r="175" spans="1:24">
      <c r="A175" s="242" t="s">
        <v>135</v>
      </c>
      <c r="B175" s="94" t="s">
        <v>151</v>
      </c>
      <c r="C175" s="94" t="str" cm="1">
        <f t="array" ref="C175:D175">_xlfn.XLOOKUP(E175,Sheet1!A:A,Sheet1!E:F)</f>
        <v>R03</v>
      </c>
      <c r="D175" s="94" t="str">
        <v>D12</v>
      </c>
      <c r="E175" s="95">
        <v>213298</v>
      </c>
      <c r="F175" s="95" t="s">
        <v>173</v>
      </c>
      <c r="G175" s="199" t="s">
        <v>18</v>
      </c>
      <c r="H175" s="277"/>
      <c r="I175" s="209"/>
      <c r="J175" s="209">
        <v>88.3116883116883</v>
      </c>
      <c r="K175" s="212">
        <v>72.727272727272734</v>
      </c>
      <c r="L175" s="223"/>
      <c r="M175" s="211">
        <v>81.818181818181827</v>
      </c>
      <c r="N175" s="229">
        <v>79.220779220779221</v>
      </c>
      <c r="O175" s="164"/>
      <c r="P175" s="211">
        <v>83.116883116883116</v>
      </c>
      <c r="Q175" s="210">
        <v>74.025974025974023</v>
      </c>
      <c r="R175" s="210"/>
      <c r="S175" s="271"/>
      <c r="T175" s="275">
        <f t="shared" si="4"/>
        <v>79.870129870129858</v>
      </c>
      <c r="U175" s="153">
        <f t="shared" si="5"/>
        <v>79.870129870129858</v>
      </c>
      <c r="V175" s="61"/>
      <c r="W175" s="62"/>
      <c r="X175" s="63"/>
    </row>
    <row r="176" spans="1:24">
      <c r="A176" s="242" t="s">
        <v>135</v>
      </c>
      <c r="B176" s="162" t="s">
        <v>151</v>
      </c>
      <c r="C176" s="162" t="str" cm="1">
        <f t="array" ref="C176:D176">_xlfn.XLOOKUP(E176,Sheet1!A:A,Sheet1!E:F)</f>
        <v>R03</v>
      </c>
      <c r="D176" s="162" t="str">
        <v>D12</v>
      </c>
      <c r="E176" s="95">
        <v>213652</v>
      </c>
      <c r="F176" s="95" t="s">
        <v>174</v>
      </c>
      <c r="G176" s="200" t="s">
        <v>18</v>
      </c>
      <c r="H176" s="277"/>
      <c r="I176" s="209"/>
      <c r="J176" s="209">
        <v>98.701298701298711</v>
      </c>
      <c r="K176" s="212">
        <v>76.623376623376629</v>
      </c>
      <c r="L176" s="259"/>
      <c r="M176" s="211">
        <v>80.519480519480524</v>
      </c>
      <c r="N176" s="229">
        <v>76.623376623376629</v>
      </c>
      <c r="O176" s="163"/>
      <c r="P176" s="211">
        <v>90.909090909090907</v>
      </c>
      <c r="Q176" s="210">
        <v>84.415584415584405</v>
      </c>
      <c r="R176" s="210"/>
      <c r="S176" s="271"/>
      <c r="T176" s="275">
        <f t="shared" si="4"/>
        <v>84.632034632034632</v>
      </c>
      <c r="U176" s="153">
        <f t="shared" si="5"/>
        <v>84.632034632034632</v>
      </c>
      <c r="V176" s="61"/>
      <c r="W176" s="62"/>
      <c r="X176" s="63"/>
    </row>
    <row r="177" spans="1:24" ht="16.5" thickBot="1">
      <c r="A177" s="246" t="s">
        <v>135</v>
      </c>
      <c r="B177" s="103" t="s">
        <v>151</v>
      </c>
      <c r="C177" s="103" t="str" cm="1">
        <f t="array" ref="C177:D177">_xlfn.XLOOKUP(E177,Sheet1!A:A,Sheet1!E:F)</f>
        <v>R03</v>
      </c>
      <c r="D177" s="103" t="str">
        <v>D11</v>
      </c>
      <c r="E177" s="99">
        <v>214395</v>
      </c>
      <c r="F177" s="99" t="s">
        <v>168</v>
      </c>
      <c r="G177" s="201" t="s">
        <v>18</v>
      </c>
      <c r="H177" s="278"/>
      <c r="I177" s="250"/>
      <c r="J177" s="250">
        <v>67.532467532467535</v>
      </c>
      <c r="K177" s="267">
        <v>89.610389610389603</v>
      </c>
      <c r="L177" s="251"/>
      <c r="M177" s="233">
        <v>79.220779220779221</v>
      </c>
      <c r="N177" s="231">
        <v>83.116883116883116</v>
      </c>
      <c r="O177" s="105"/>
      <c r="P177" s="233">
        <v>94.805194805194802</v>
      </c>
      <c r="Q177" s="253">
        <v>84.415584415584405</v>
      </c>
      <c r="R177" s="253"/>
      <c r="S177" s="272"/>
      <c r="T177" s="193">
        <f t="shared" si="4"/>
        <v>83.116883116883116</v>
      </c>
      <c r="U177" s="154">
        <f t="shared" si="5"/>
        <v>83.116883116883116</v>
      </c>
      <c r="V177" s="83"/>
      <c r="W177" s="67"/>
      <c r="X177" s="84"/>
    </row>
    <row r="178" spans="1:24">
      <c r="A178" s="240" t="s">
        <v>135</v>
      </c>
      <c r="B178" s="94" t="s">
        <v>162</v>
      </c>
      <c r="C178" s="94" t="str" cm="1">
        <f t="array" ref="C178:D178">_xlfn.XLOOKUP(E178,Sheet1!A:A,Sheet1!E:F)</f>
        <v>R03</v>
      </c>
      <c r="D178" s="94" t="str">
        <v>D12</v>
      </c>
      <c r="E178" s="93">
        <v>213843</v>
      </c>
      <c r="F178" s="93" t="s">
        <v>181</v>
      </c>
      <c r="G178" s="199" t="s">
        <v>18</v>
      </c>
      <c r="H178" s="279"/>
      <c r="I178" s="255"/>
      <c r="J178" s="255">
        <v>81.818181818181827</v>
      </c>
      <c r="K178" s="213">
        <v>84.415584415584405</v>
      </c>
      <c r="L178" s="223"/>
      <c r="M178" s="234">
        <v>90.909090909090907</v>
      </c>
      <c r="N178" s="228">
        <v>77.922077922077932</v>
      </c>
      <c r="O178" s="164"/>
      <c r="P178" s="234">
        <v>81.818181818181827</v>
      </c>
      <c r="Q178" s="239">
        <v>74.025974025974023</v>
      </c>
      <c r="R178" s="239"/>
      <c r="S178" s="270"/>
      <c r="T178" s="9">
        <f t="shared" si="4"/>
        <v>81.818181818181813</v>
      </c>
      <c r="U178" s="152">
        <f t="shared" si="5"/>
        <v>81.818181818181813</v>
      </c>
      <c r="V178" s="61"/>
      <c r="W178" s="62"/>
      <c r="X178" s="63"/>
    </row>
    <row r="179" spans="1:24">
      <c r="A179" s="242" t="s">
        <v>135</v>
      </c>
      <c r="B179" s="94" t="s">
        <v>162</v>
      </c>
      <c r="C179" s="94" t="str" cm="1">
        <f t="array" ref="C179:D179">_xlfn.XLOOKUP(E179,Sheet1!A:A,Sheet1!E:F)</f>
        <v>R03</v>
      </c>
      <c r="D179" s="94" t="str">
        <v>D11</v>
      </c>
      <c r="E179" s="95">
        <v>212001</v>
      </c>
      <c r="F179" s="95" t="s">
        <v>185</v>
      </c>
      <c r="G179" s="199" t="s">
        <v>18</v>
      </c>
      <c r="H179" s="277"/>
      <c r="I179" s="209"/>
      <c r="J179" s="209">
        <v>88.3116883116883</v>
      </c>
      <c r="K179" s="212">
        <v>75.324675324675326</v>
      </c>
      <c r="L179" s="223"/>
      <c r="M179" s="211">
        <v>94.805194805194802</v>
      </c>
      <c r="N179" s="229">
        <v>72.727272727272734</v>
      </c>
      <c r="O179" s="164"/>
      <c r="P179" s="211">
        <v>84.415584415584405</v>
      </c>
      <c r="Q179" s="210">
        <v>88.311688311688314</v>
      </c>
      <c r="R179" s="210"/>
      <c r="S179" s="271"/>
      <c r="T179" s="275">
        <f t="shared" si="4"/>
        <v>83.98268398268398</v>
      </c>
      <c r="U179" s="153">
        <f t="shared" si="5"/>
        <v>83.98268398268398</v>
      </c>
      <c r="V179" s="61"/>
      <c r="W179" s="62"/>
      <c r="X179" s="63"/>
    </row>
    <row r="180" spans="1:24">
      <c r="A180" s="242" t="s">
        <v>135</v>
      </c>
      <c r="B180" s="162" t="s">
        <v>162</v>
      </c>
      <c r="C180" s="162" t="str" cm="1">
        <f t="array" ref="C180:D180">_xlfn.XLOOKUP(E180,Sheet1!A:A,Sheet1!E:F)</f>
        <v>R03</v>
      </c>
      <c r="D180" s="162" t="str">
        <v>D11</v>
      </c>
      <c r="E180" s="95">
        <v>211920</v>
      </c>
      <c r="F180" s="95" t="s">
        <v>189</v>
      </c>
      <c r="G180" s="200" t="s">
        <v>18</v>
      </c>
      <c r="H180" s="277"/>
      <c r="I180" s="209"/>
      <c r="J180" s="209">
        <v>76.623376623376629</v>
      </c>
      <c r="K180" s="213">
        <v>77.922077922077932</v>
      </c>
      <c r="L180" s="223"/>
      <c r="M180" s="211">
        <v>98.701298701298697</v>
      </c>
      <c r="N180" s="228">
        <v>94.805194805194802</v>
      </c>
      <c r="O180" s="164"/>
      <c r="P180" s="211">
        <v>79.220779220779221</v>
      </c>
      <c r="Q180" s="210">
        <v>79.220779220779221</v>
      </c>
      <c r="R180" s="210"/>
      <c r="S180" s="271"/>
      <c r="T180" s="275">
        <f t="shared" si="4"/>
        <v>84.415584415584405</v>
      </c>
      <c r="U180" s="153">
        <f t="shared" si="5"/>
        <v>84.415584415584405</v>
      </c>
      <c r="V180" s="61"/>
      <c r="W180" s="62"/>
      <c r="X180" s="63"/>
    </row>
    <row r="181" spans="1:24">
      <c r="A181" s="240" t="s">
        <v>135</v>
      </c>
      <c r="B181" s="94" t="s">
        <v>162</v>
      </c>
      <c r="C181" s="94" t="str" cm="1">
        <f t="array" ref="C181:D181">_xlfn.XLOOKUP(E181,Sheet1!A:A,Sheet1!E:F)</f>
        <v>R03</v>
      </c>
      <c r="D181" s="94" t="str">
        <v>D11</v>
      </c>
      <c r="E181" s="93">
        <v>211755</v>
      </c>
      <c r="F181" s="93" t="s">
        <v>190</v>
      </c>
      <c r="G181" s="199" t="s">
        <v>18</v>
      </c>
      <c r="H181" s="277"/>
      <c r="I181" s="209"/>
      <c r="J181" s="209">
        <v>97.402597402597408</v>
      </c>
      <c r="K181" s="212">
        <v>92.20779220779221</v>
      </c>
      <c r="L181" s="223"/>
      <c r="M181" s="211">
        <v>98.701298701298697</v>
      </c>
      <c r="N181" s="229">
        <v>81.818181818181827</v>
      </c>
      <c r="O181" s="164"/>
      <c r="P181" s="211">
        <v>81.818181818181827</v>
      </c>
      <c r="Q181" s="210">
        <v>88.311688311688314</v>
      </c>
      <c r="R181" s="210"/>
      <c r="S181" s="271"/>
      <c r="T181" s="275">
        <f t="shared" si="4"/>
        <v>90.043290043290042</v>
      </c>
      <c r="U181" s="153">
        <f t="shared" si="5"/>
        <v>90.043290043290042</v>
      </c>
      <c r="V181" s="61"/>
      <c r="W181" s="62"/>
      <c r="X181" s="63"/>
    </row>
    <row r="182" spans="1:24">
      <c r="A182" s="242" t="s">
        <v>135</v>
      </c>
      <c r="B182" s="94" t="s">
        <v>162</v>
      </c>
      <c r="C182" s="94" t="str" cm="1">
        <f t="array" ref="C182:D182">_xlfn.XLOOKUP(E182,Sheet1!A:A,Sheet1!E:F)</f>
        <v>R03</v>
      </c>
      <c r="D182" s="94" t="str">
        <v>D11</v>
      </c>
      <c r="E182" s="95">
        <v>213272</v>
      </c>
      <c r="F182" s="95" t="s">
        <v>188</v>
      </c>
      <c r="G182" s="199" t="s">
        <v>18</v>
      </c>
      <c r="H182" s="277"/>
      <c r="I182" s="209"/>
      <c r="J182" s="209">
        <v>80.51948051948051</v>
      </c>
      <c r="K182" s="212">
        <v>94.805194805194802</v>
      </c>
      <c r="L182" s="223"/>
      <c r="M182" s="211">
        <v>87.012987012987011</v>
      </c>
      <c r="N182" s="229">
        <v>74.025974025974023</v>
      </c>
      <c r="O182" s="164"/>
      <c r="P182" s="211">
        <v>90.909090909090907</v>
      </c>
      <c r="Q182" s="210">
        <v>77.922077922077932</v>
      </c>
      <c r="R182" s="210"/>
      <c r="S182" s="271"/>
      <c r="T182" s="275">
        <f t="shared" si="4"/>
        <v>84.199134199134207</v>
      </c>
      <c r="U182" s="153">
        <f t="shared" si="5"/>
        <v>84.199134199134207</v>
      </c>
      <c r="V182" s="72"/>
      <c r="W182" s="74"/>
      <c r="X182" s="78"/>
    </row>
    <row r="183" spans="1:24">
      <c r="A183" s="242" t="s">
        <v>135</v>
      </c>
      <c r="B183" s="94" t="s">
        <v>162</v>
      </c>
      <c r="C183" s="94" t="str" cm="1">
        <f t="array" ref="C183:D183">_xlfn.XLOOKUP(E183,Sheet1!A:A,Sheet1!E:F)</f>
        <v>R03</v>
      </c>
      <c r="D183" s="94" t="str">
        <v>D12</v>
      </c>
      <c r="E183" s="95">
        <v>214593</v>
      </c>
      <c r="F183" s="95" t="s">
        <v>184</v>
      </c>
      <c r="G183" s="199" t="s">
        <v>18</v>
      </c>
      <c r="H183" s="277"/>
      <c r="I183" s="209"/>
      <c r="J183" s="209">
        <v>83.116883116883116</v>
      </c>
      <c r="K183" s="212">
        <v>75.324675324675326</v>
      </c>
      <c r="L183" s="223"/>
      <c r="M183" s="211">
        <v>92.20779220779221</v>
      </c>
      <c r="N183" s="229">
        <v>89.610389610389603</v>
      </c>
      <c r="O183" s="164"/>
      <c r="P183" s="211">
        <v>96.103896103896105</v>
      </c>
      <c r="Q183" s="210">
        <v>75.324675324675326</v>
      </c>
      <c r="R183" s="210"/>
      <c r="S183" s="271"/>
      <c r="T183" s="275">
        <f t="shared" si="4"/>
        <v>85.281385281385283</v>
      </c>
      <c r="U183" s="153">
        <f t="shared" si="5"/>
        <v>85.281385281385283</v>
      </c>
      <c r="V183" s="61"/>
      <c r="W183" s="74"/>
      <c r="X183" s="63"/>
    </row>
    <row r="184" spans="1:24">
      <c r="A184" s="242" t="s">
        <v>135</v>
      </c>
      <c r="B184" s="94" t="s">
        <v>162</v>
      </c>
      <c r="C184" s="94" t="str" cm="1">
        <f t="array" ref="C184:D184">_xlfn.XLOOKUP(E184,Sheet1!A:A,Sheet1!E:F)</f>
        <v>R03</v>
      </c>
      <c r="D184" s="94" t="str">
        <v>D12</v>
      </c>
      <c r="E184" s="95">
        <v>213827</v>
      </c>
      <c r="F184" s="95" t="s">
        <v>171</v>
      </c>
      <c r="G184" s="199" t="s">
        <v>18</v>
      </c>
      <c r="H184" s="277"/>
      <c r="I184" s="209"/>
      <c r="J184" s="209">
        <v>97.402597402597408</v>
      </c>
      <c r="K184" s="212">
        <v>85.714285714285708</v>
      </c>
      <c r="L184" s="223"/>
      <c r="M184" s="211">
        <v>88.311688311688314</v>
      </c>
      <c r="N184" s="229">
        <v>90.909090909090907</v>
      </c>
      <c r="O184" s="164"/>
      <c r="P184" s="211">
        <v>76.623376623376629</v>
      </c>
      <c r="Q184" s="210">
        <v>81.818181818181827</v>
      </c>
      <c r="R184" s="210"/>
      <c r="S184" s="271"/>
      <c r="T184" s="275">
        <f t="shared" si="4"/>
        <v>86.796536796536813</v>
      </c>
      <c r="U184" s="153">
        <f t="shared" si="5"/>
        <v>86.796536796536813</v>
      </c>
      <c r="V184" s="61"/>
      <c r="W184" s="62"/>
      <c r="X184" s="63"/>
    </row>
    <row r="185" spans="1:24">
      <c r="A185" s="242" t="s">
        <v>135</v>
      </c>
      <c r="B185" s="94" t="s">
        <v>162</v>
      </c>
      <c r="C185" s="94" t="str" cm="1">
        <f t="array" ref="C185:D185">_xlfn.XLOOKUP(E185,Sheet1!A:A,Sheet1!E:F)</f>
        <v>R03</v>
      </c>
      <c r="D185" s="94" t="str">
        <v>D11</v>
      </c>
      <c r="E185" s="95">
        <v>211532</v>
      </c>
      <c r="F185" s="95" t="s">
        <v>187</v>
      </c>
      <c r="G185" s="199" t="s">
        <v>18</v>
      </c>
      <c r="H185" s="277"/>
      <c r="I185" s="209"/>
      <c r="J185" s="209">
        <v>77.922077922077918</v>
      </c>
      <c r="K185" s="213">
        <v>66.233766233766232</v>
      </c>
      <c r="L185" s="223"/>
      <c r="M185" s="211">
        <v>81.818181818181827</v>
      </c>
      <c r="N185" s="228">
        <v>81.818181818181827</v>
      </c>
      <c r="O185" s="164"/>
      <c r="P185" s="211">
        <v>71.428571428571431</v>
      </c>
      <c r="Q185" s="210">
        <v>70.129870129870127</v>
      </c>
      <c r="R185" s="210"/>
      <c r="S185" s="271"/>
      <c r="T185" s="275">
        <f t="shared" si="4"/>
        <v>74.891774891774887</v>
      </c>
      <c r="U185" s="153">
        <f t="shared" si="5"/>
        <v>74.891774891774887</v>
      </c>
      <c r="V185" s="61"/>
      <c r="W185" s="62"/>
      <c r="X185" s="63"/>
    </row>
    <row r="186" spans="1:24">
      <c r="A186" s="242" t="s">
        <v>135</v>
      </c>
      <c r="B186" s="94" t="s">
        <v>162</v>
      </c>
      <c r="C186" s="94" t="str" cm="1">
        <f t="array" ref="C186:D186">_xlfn.XLOOKUP(E186,Sheet1!A:A,Sheet1!E:F)</f>
        <v>R03</v>
      </c>
      <c r="D186" s="94" t="str">
        <v>D12</v>
      </c>
      <c r="E186" s="95">
        <v>213413</v>
      </c>
      <c r="F186" s="95" t="s">
        <v>180</v>
      </c>
      <c r="G186" s="199" t="s">
        <v>18</v>
      </c>
      <c r="H186" s="277"/>
      <c r="I186" s="209"/>
      <c r="J186" s="209">
        <v>96.103896103896091</v>
      </c>
      <c r="K186" s="214">
        <v>88.311688311688314</v>
      </c>
      <c r="L186" s="223"/>
      <c r="M186" s="211">
        <v>83.116883116883116</v>
      </c>
      <c r="N186" s="230">
        <v>79.220779220779221</v>
      </c>
      <c r="O186" s="164"/>
      <c r="P186" s="211">
        <v>81.818181818181827</v>
      </c>
      <c r="Q186" s="210">
        <v>77.922077922077932</v>
      </c>
      <c r="R186" s="210"/>
      <c r="S186" s="271"/>
      <c r="T186" s="275">
        <f t="shared" si="4"/>
        <v>84.415584415584419</v>
      </c>
      <c r="U186" s="153">
        <f t="shared" si="5"/>
        <v>84.415584415584419</v>
      </c>
      <c r="V186" s="61"/>
      <c r="W186" s="62"/>
      <c r="X186" s="63"/>
    </row>
    <row r="187" spans="1:24">
      <c r="A187" s="242" t="s">
        <v>135</v>
      </c>
      <c r="B187" s="94" t="s">
        <v>162</v>
      </c>
      <c r="C187" s="94" t="str" cm="1">
        <f t="array" ref="C187:D187">_xlfn.XLOOKUP(E187,Sheet1!A:A,Sheet1!E:F)</f>
        <v>R03</v>
      </c>
      <c r="D187" s="94" t="str">
        <v>D12</v>
      </c>
      <c r="E187" s="95">
        <v>212951</v>
      </c>
      <c r="F187" s="95" t="s">
        <v>178</v>
      </c>
      <c r="G187" s="199" t="s">
        <v>18</v>
      </c>
      <c r="H187" s="277"/>
      <c r="I187" s="209"/>
      <c r="J187" s="209">
        <v>87.012987012987011</v>
      </c>
      <c r="K187" s="214">
        <v>81.818181818181827</v>
      </c>
      <c r="L187" s="223"/>
      <c r="M187" s="211">
        <v>90.909090909090907</v>
      </c>
      <c r="N187" s="230">
        <v>92.20779220779221</v>
      </c>
      <c r="O187" s="164"/>
      <c r="P187" s="211">
        <v>84.415584415584405</v>
      </c>
      <c r="Q187" s="210">
        <v>81.818181818181827</v>
      </c>
      <c r="R187" s="210"/>
      <c r="S187" s="271"/>
      <c r="T187" s="275">
        <f t="shared" si="4"/>
        <v>86.36363636363636</v>
      </c>
      <c r="U187" s="153">
        <f t="shared" si="5"/>
        <v>86.36363636363636</v>
      </c>
      <c r="V187" s="61"/>
      <c r="W187" s="62"/>
      <c r="X187" s="63"/>
    </row>
    <row r="188" spans="1:24">
      <c r="A188" s="242" t="s">
        <v>135</v>
      </c>
      <c r="B188" s="94" t="s">
        <v>162</v>
      </c>
      <c r="C188" s="94" t="str" cm="1">
        <f t="array" ref="C188:D188">_xlfn.XLOOKUP(E188,Sheet1!A:A,Sheet1!E:F)</f>
        <v>R03</v>
      </c>
      <c r="D188" s="94" t="str">
        <v>D11</v>
      </c>
      <c r="E188" s="95">
        <v>215665</v>
      </c>
      <c r="F188" s="95" t="s">
        <v>304</v>
      </c>
      <c r="G188" s="199" t="s">
        <v>18</v>
      </c>
      <c r="H188" s="277"/>
      <c r="I188" s="209"/>
      <c r="J188" s="209">
        <v>90.909090909090907</v>
      </c>
      <c r="K188" s="212">
        <v>77.922077922077932</v>
      </c>
      <c r="L188" s="223"/>
      <c r="M188" s="211">
        <v>63.636363636363633</v>
      </c>
      <c r="N188" s="229">
        <v>80.519480519480524</v>
      </c>
      <c r="O188" s="164"/>
      <c r="P188" s="211">
        <v>79.220779220779221</v>
      </c>
      <c r="Q188" s="210">
        <v>88.311688311688314</v>
      </c>
      <c r="R188" s="210"/>
      <c r="S188" s="271"/>
      <c r="T188" s="275">
        <f t="shared" si="4"/>
        <v>80.086580086580085</v>
      </c>
      <c r="U188" s="153">
        <f t="shared" si="5"/>
        <v>80.086580086580085</v>
      </c>
      <c r="V188" s="61"/>
      <c r="W188" s="62"/>
      <c r="X188" s="63"/>
    </row>
    <row r="189" spans="1:24">
      <c r="A189" s="242" t="s">
        <v>135</v>
      </c>
      <c r="B189" s="94" t="s">
        <v>162</v>
      </c>
      <c r="C189" s="94" t="str" cm="1">
        <f t="array" ref="C189:D189">_xlfn.XLOOKUP(E189,Sheet1!A:A,Sheet1!E:F)</f>
        <v>R03</v>
      </c>
      <c r="D189" s="94" t="str">
        <v>D11</v>
      </c>
      <c r="E189" s="95">
        <v>213264</v>
      </c>
      <c r="F189" s="95" t="s">
        <v>186</v>
      </c>
      <c r="G189" s="199" t="s">
        <v>18</v>
      </c>
      <c r="H189" s="277"/>
      <c r="I189" s="209"/>
      <c r="J189" s="209">
        <v>90.909090909090907</v>
      </c>
      <c r="K189" s="213">
        <v>79.220779220779221</v>
      </c>
      <c r="L189" s="223"/>
      <c r="M189" s="211">
        <v>88.311688311688314</v>
      </c>
      <c r="N189" s="228">
        <v>76.623376623376629</v>
      </c>
      <c r="O189" s="164"/>
      <c r="P189" s="211">
        <v>81.818181818181827</v>
      </c>
      <c r="Q189" s="210">
        <v>89.610389610389603</v>
      </c>
      <c r="R189" s="210"/>
      <c r="S189" s="271"/>
      <c r="T189" s="275">
        <f t="shared" si="4"/>
        <v>84.415584415584419</v>
      </c>
      <c r="U189" s="153">
        <f t="shared" si="5"/>
        <v>84.415584415584419</v>
      </c>
      <c r="V189" s="61"/>
      <c r="W189" s="62"/>
      <c r="X189" s="63"/>
    </row>
    <row r="190" spans="1:24">
      <c r="A190" s="242" t="s">
        <v>135</v>
      </c>
      <c r="B190" s="162" t="s">
        <v>162</v>
      </c>
      <c r="C190" s="162" t="str" cm="1">
        <f t="array" ref="C190:D190">_xlfn.XLOOKUP(E190,Sheet1!A:A,Sheet1!E:F)</f>
        <v>R03</v>
      </c>
      <c r="D190" s="162" t="str">
        <v>D12</v>
      </c>
      <c r="E190" s="95">
        <v>210104</v>
      </c>
      <c r="F190" s="95" t="s">
        <v>177</v>
      </c>
      <c r="G190" s="200" t="s">
        <v>18</v>
      </c>
      <c r="H190" s="277"/>
      <c r="I190" s="209"/>
      <c r="J190" s="209">
        <v>81.818181818181827</v>
      </c>
      <c r="K190" s="214">
        <v>79.220779220779221</v>
      </c>
      <c r="L190" s="259"/>
      <c r="M190" s="211">
        <v>90.909090909090907</v>
      </c>
      <c r="N190" s="230">
        <v>77.922077922077932</v>
      </c>
      <c r="O190" s="163"/>
      <c r="P190" s="211">
        <v>94.805194805194802</v>
      </c>
      <c r="Q190" s="210">
        <v>83.116883116883116</v>
      </c>
      <c r="R190" s="210"/>
      <c r="S190" s="271"/>
      <c r="T190" s="275">
        <f t="shared" si="4"/>
        <v>84.632034632034632</v>
      </c>
      <c r="U190" s="153">
        <f t="shared" si="5"/>
        <v>84.632034632034632</v>
      </c>
      <c r="V190" s="61"/>
      <c r="W190" s="62"/>
      <c r="X190" s="63"/>
    </row>
    <row r="191" spans="1:24">
      <c r="A191" s="242" t="s">
        <v>135</v>
      </c>
      <c r="B191" s="94" t="s">
        <v>162</v>
      </c>
      <c r="C191" s="94" t="str" cm="1">
        <f t="array" ref="C191:D191">_xlfn.XLOOKUP(E191,Sheet1!A:A,Sheet1!E:F)</f>
        <v>R03</v>
      </c>
      <c r="D191" s="94" t="str">
        <v>D12</v>
      </c>
      <c r="E191" s="95">
        <v>213991</v>
      </c>
      <c r="F191" s="95" t="s">
        <v>182</v>
      </c>
      <c r="G191" s="199" t="s">
        <v>18</v>
      </c>
      <c r="H191" s="277"/>
      <c r="I191" s="209"/>
      <c r="J191" s="209">
        <v>98.701298701298711</v>
      </c>
      <c r="K191" s="212">
        <v>85.714285714285708</v>
      </c>
      <c r="L191" s="223"/>
      <c r="M191" s="211">
        <v>90.909090909090907</v>
      </c>
      <c r="N191" s="229">
        <v>85.714285714285708</v>
      </c>
      <c r="O191" s="164"/>
      <c r="P191" s="211">
        <v>70.129870129870127</v>
      </c>
      <c r="Q191" s="210">
        <v>76.623376623376629</v>
      </c>
      <c r="R191" s="210"/>
      <c r="S191" s="271"/>
      <c r="T191" s="275">
        <f t="shared" si="4"/>
        <v>84.632034632034632</v>
      </c>
      <c r="U191" s="153">
        <f t="shared" si="5"/>
        <v>84.632034632034632</v>
      </c>
      <c r="V191" s="61"/>
      <c r="W191" s="62"/>
      <c r="X191" s="63"/>
    </row>
    <row r="192" spans="1:24">
      <c r="A192" s="242" t="s">
        <v>135</v>
      </c>
      <c r="B192" s="94" t="s">
        <v>162</v>
      </c>
      <c r="C192" s="94" t="str" cm="1">
        <f t="array" ref="C192:D192">_xlfn.XLOOKUP(E192,Sheet1!A:A,Sheet1!E:F)</f>
        <v>R01</v>
      </c>
      <c r="D192" s="94" t="str">
        <v>D01</v>
      </c>
      <c r="E192" s="95">
        <v>213397</v>
      </c>
      <c r="F192" s="95" t="s">
        <v>179</v>
      </c>
      <c r="G192" s="199" t="s">
        <v>18</v>
      </c>
      <c r="H192" s="277">
        <v>83.116883116883116</v>
      </c>
      <c r="I192" s="209"/>
      <c r="J192" s="209">
        <v>84.415584415584419</v>
      </c>
      <c r="K192" s="213"/>
      <c r="L192" s="223">
        <v>77.922077922077932</v>
      </c>
      <c r="M192" s="211">
        <v>90.909090909090907</v>
      </c>
      <c r="N192" s="228"/>
      <c r="O192" s="164">
        <v>84.415584415584405</v>
      </c>
      <c r="P192" s="211">
        <v>90.909090909090907</v>
      </c>
      <c r="Q192" s="210"/>
      <c r="R192" s="210">
        <v>77.922077922077932</v>
      </c>
      <c r="S192" s="271">
        <v>72.727272727272734</v>
      </c>
      <c r="T192" s="275">
        <f t="shared" si="4"/>
        <v>82.792207792207805</v>
      </c>
      <c r="U192" s="153">
        <f t="shared" si="5"/>
        <v>82.792207792207805</v>
      </c>
      <c r="V192" s="61"/>
      <c r="W192" s="62"/>
      <c r="X192" s="63"/>
    </row>
    <row r="193" spans="1:24" ht="16.5" thickBot="1">
      <c r="A193" s="246" t="s">
        <v>135</v>
      </c>
      <c r="B193" s="103" t="s">
        <v>162</v>
      </c>
      <c r="C193" s="103" t="str" cm="1">
        <f t="array" ref="C193:D193">_xlfn.XLOOKUP(E193,Sheet1!A:A,Sheet1!E:F)</f>
        <v>R01</v>
      </c>
      <c r="D193" s="103" t="str">
        <v>D01</v>
      </c>
      <c r="E193" s="99">
        <v>215467</v>
      </c>
      <c r="F193" s="99" t="s">
        <v>183</v>
      </c>
      <c r="G193" s="201" t="s">
        <v>18</v>
      </c>
      <c r="H193" s="278"/>
      <c r="I193" s="250"/>
      <c r="J193" s="250">
        <v>79.220779220779221</v>
      </c>
      <c r="K193" s="218">
        <v>88.311688311688314</v>
      </c>
      <c r="L193" s="251"/>
      <c r="M193" s="233">
        <v>83.116883116883116</v>
      </c>
      <c r="N193" s="231">
        <v>87.012987012987011</v>
      </c>
      <c r="O193" s="105"/>
      <c r="P193" s="233">
        <v>90.909090909090907</v>
      </c>
      <c r="Q193" s="253">
        <v>76.623376623376629</v>
      </c>
      <c r="R193" s="253"/>
      <c r="S193" s="272"/>
      <c r="T193" s="193">
        <f t="shared" si="4"/>
        <v>84.199134199134207</v>
      </c>
      <c r="U193" s="154">
        <f t="shared" si="5"/>
        <v>84.199134199134207</v>
      </c>
      <c r="V193" s="83"/>
      <c r="W193" s="76"/>
      <c r="X193" s="84"/>
    </row>
    <row r="194" spans="1:24">
      <c r="A194" s="240" t="s">
        <v>135</v>
      </c>
      <c r="B194" s="94" t="s">
        <v>176</v>
      </c>
      <c r="C194" s="94" t="str" cm="1">
        <f t="array" ref="C194:D194">_xlfn.XLOOKUP(E194,Sheet1!A:A,Sheet1!E:F)</f>
        <v>R03</v>
      </c>
      <c r="D194" s="94" t="str">
        <v>D13</v>
      </c>
      <c r="E194" s="93">
        <v>211839</v>
      </c>
      <c r="F194" s="93" t="s">
        <v>193</v>
      </c>
      <c r="G194" s="199" t="s">
        <v>18</v>
      </c>
      <c r="H194" s="279"/>
      <c r="I194" s="255"/>
      <c r="J194" s="255">
        <v>94.805194805194802</v>
      </c>
      <c r="K194" s="213">
        <v>70.129870129870127</v>
      </c>
      <c r="L194" s="223"/>
      <c r="M194" s="234">
        <v>84.415584415584405</v>
      </c>
      <c r="N194" s="228">
        <v>81.818181818181827</v>
      </c>
      <c r="O194" s="164"/>
      <c r="P194" s="234">
        <v>70.129870129870127</v>
      </c>
      <c r="Q194" s="239">
        <v>75.324675324675326</v>
      </c>
      <c r="R194" s="239"/>
      <c r="S194" s="270"/>
      <c r="T194" s="9">
        <f t="shared" si="4"/>
        <v>79.437229437229448</v>
      </c>
      <c r="U194" s="152">
        <f t="shared" si="5"/>
        <v>79.437229437229448</v>
      </c>
      <c r="V194" s="61"/>
      <c r="W194" s="62"/>
      <c r="X194" s="63"/>
    </row>
    <row r="195" spans="1:24">
      <c r="A195" s="242" t="s">
        <v>135</v>
      </c>
      <c r="B195" s="162" t="s">
        <v>176</v>
      </c>
      <c r="C195" s="162" t="str" cm="1">
        <f t="array" ref="C195:D195">_xlfn.XLOOKUP(E195,Sheet1!A:A,Sheet1!E:F)</f>
        <v>R03</v>
      </c>
      <c r="D195" s="162" t="str">
        <v>D13</v>
      </c>
      <c r="E195" s="95">
        <v>212134</v>
      </c>
      <c r="F195" s="95" t="s">
        <v>194</v>
      </c>
      <c r="G195" s="200" t="s">
        <v>18</v>
      </c>
      <c r="H195" s="277"/>
      <c r="I195" s="209"/>
      <c r="J195" s="209">
        <v>88.3116883116883</v>
      </c>
      <c r="K195" s="214">
        <v>84.415584415584405</v>
      </c>
      <c r="L195" s="223"/>
      <c r="M195" s="211">
        <v>96.103896103896105</v>
      </c>
      <c r="N195" s="230">
        <v>87.012987012987011</v>
      </c>
      <c r="O195" s="164"/>
      <c r="P195" s="211">
        <v>76.623376623376629</v>
      </c>
      <c r="Q195" s="210">
        <v>88.311688311688314</v>
      </c>
      <c r="R195" s="210"/>
      <c r="S195" s="271"/>
      <c r="T195" s="275">
        <f t="shared" si="4"/>
        <v>86.796536796536785</v>
      </c>
      <c r="U195" s="153">
        <f t="shared" si="5"/>
        <v>86.796536796536785</v>
      </c>
      <c r="V195" s="61"/>
      <c r="W195" s="62"/>
      <c r="X195" s="63"/>
    </row>
    <row r="196" spans="1:24">
      <c r="A196" s="240" t="s">
        <v>135</v>
      </c>
      <c r="B196" s="94" t="s">
        <v>176</v>
      </c>
      <c r="C196" s="94" t="str" cm="1">
        <f t="array" ref="C196:D196">_xlfn.XLOOKUP(E196,Sheet1!A:A,Sheet1!E:F)</f>
        <v>R03</v>
      </c>
      <c r="D196" s="94" t="str">
        <v>D13</v>
      </c>
      <c r="E196" s="93">
        <v>212852</v>
      </c>
      <c r="F196" s="93" t="s">
        <v>196</v>
      </c>
      <c r="G196" s="199" t="s">
        <v>18</v>
      </c>
      <c r="H196" s="277"/>
      <c r="I196" s="209"/>
      <c r="J196" s="209">
        <v>83.116883116883116</v>
      </c>
      <c r="K196" s="214">
        <v>72.727272727272734</v>
      </c>
      <c r="L196" s="223"/>
      <c r="M196" s="211">
        <v>77.922077922077932</v>
      </c>
      <c r="N196" s="230">
        <v>84.415584415584405</v>
      </c>
      <c r="O196" s="164"/>
      <c r="P196" s="211">
        <v>98.701298701298697</v>
      </c>
      <c r="Q196" s="210">
        <v>74.025974025974023</v>
      </c>
      <c r="R196" s="210"/>
      <c r="S196" s="271"/>
      <c r="T196" s="275">
        <f t="shared" si="4"/>
        <v>81.818181818181813</v>
      </c>
      <c r="U196" s="153">
        <f t="shared" si="5"/>
        <v>81.818181818181813</v>
      </c>
      <c r="V196" s="61"/>
      <c r="W196" s="62"/>
      <c r="X196" s="63"/>
    </row>
    <row r="197" spans="1:24">
      <c r="A197" s="242" t="s">
        <v>135</v>
      </c>
      <c r="B197" s="94" t="s">
        <v>176</v>
      </c>
      <c r="C197" s="94" t="str" cm="1">
        <f t="array" ref="C197:D197">_xlfn.XLOOKUP(E197,Sheet1!A:A,Sheet1!E:F)</f>
        <v>R03</v>
      </c>
      <c r="D197" s="94" t="str">
        <v>D13</v>
      </c>
      <c r="E197" s="95">
        <v>212142</v>
      </c>
      <c r="F197" s="95" t="s">
        <v>195</v>
      </c>
      <c r="G197" s="199" t="s">
        <v>18</v>
      </c>
      <c r="H197" s="277"/>
      <c r="I197" s="209"/>
      <c r="J197" s="209">
        <v>89.610389610389618</v>
      </c>
      <c r="K197" s="212">
        <v>79.220779220779221</v>
      </c>
      <c r="L197" s="223"/>
      <c r="M197" s="211">
        <v>79.220779220779221</v>
      </c>
      <c r="N197" s="229">
        <v>90.909090909090907</v>
      </c>
      <c r="O197" s="164"/>
      <c r="P197" s="211">
        <v>74.025974025974023</v>
      </c>
      <c r="Q197" s="210">
        <v>76.623376623376629</v>
      </c>
      <c r="R197" s="210"/>
      <c r="S197" s="271"/>
      <c r="T197" s="275">
        <f t="shared" si="4"/>
        <v>81.601731601731615</v>
      </c>
      <c r="U197" s="153">
        <f t="shared" si="5"/>
        <v>81.601731601731615</v>
      </c>
      <c r="V197" s="72"/>
      <c r="W197" s="74"/>
      <c r="X197" s="77"/>
    </row>
    <row r="198" spans="1:24">
      <c r="A198" s="242" t="s">
        <v>135</v>
      </c>
      <c r="B198" s="94" t="s">
        <v>176</v>
      </c>
      <c r="C198" s="94" t="str" cm="1">
        <f t="array" ref="C198:D198">_xlfn.XLOOKUP(E198,Sheet1!A:A,Sheet1!E:F)</f>
        <v>R03</v>
      </c>
      <c r="D198" s="94" t="str">
        <v>D13</v>
      </c>
      <c r="E198" s="95">
        <v>213108</v>
      </c>
      <c r="F198" s="95" t="s">
        <v>197</v>
      </c>
      <c r="G198" s="199" t="s">
        <v>18</v>
      </c>
      <c r="H198" s="277"/>
      <c r="I198" s="209"/>
      <c r="J198" s="209">
        <v>94.805194805194802</v>
      </c>
      <c r="K198" s="212">
        <v>81.818181818181827</v>
      </c>
      <c r="L198" s="223"/>
      <c r="M198" s="211">
        <v>85.714285714285708</v>
      </c>
      <c r="N198" s="229">
        <v>87.012987012987011</v>
      </c>
      <c r="O198" s="164"/>
      <c r="P198" s="211">
        <v>71.428571428571431</v>
      </c>
      <c r="Q198" s="210">
        <v>90.909090909090907</v>
      </c>
      <c r="R198" s="210"/>
      <c r="S198" s="271"/>
      <c r="T198" s="275">
        <f t="shared" si="4"/>
        <v>85.281385281385283</v>
      </c>
      <c r="U198" s="153">
        <f t="shared" si="5"/>
        <v>85.281385281385283</v>
      </c>
      <c r="V198" s="61"/>
      <c r="W198" s="62"/>
      <c r="X198" s="63"/>
    </row>
    <row r="199" spans="1:24">
      <c r="A199" s="242" t="s">
        <v>135</v>
      </c>
      <c r="B199" s="94" t="s">
        <v>176</v>
      </c>
      <c r="C199" s="94" t="str" cm="1">
        <f t="array" ref="C199:D199">_xlfn.XLOOKUP(E199,Sheet1!A:A,Sheet1!E:F)</f>
        <v>R03</v>
      </c>
      <c r="D199" s="94" t="str">
        <v>D13</v>
      </c>
      <c r="E199" s="95">
        <v>213587</v>
      </c>
      <c r="F199" s="95" t="s">
        <v>199</v>
      </c>
      <c r="G199" s="199" t="s">
        <v>18</v>
      </c>
      <c r="H199" s="277"/>
      <c r="I199" s="209"/>
      <c r="J199" s="209">
        <v>93.506493506493499</v>
      </c>
      <c r="K199" s="212">
        <v>93.506493506493499</v>
      </c>
      <c r="L199" s="223"/>
      <c r="M199" s="211">
        <v>92.20779220779221</v>
      </c>
      <c r="N199" s="229">
        <v>88.311688311688314</v>
      </c>
      <c r="O199" s="164"/>
      <c r="P199" s="211">
        <v>84.415584415584405</v>
      </c>
      <c r="Q199" s="210">
        <v>93.506493506493499</v>
      </c>
      <c r="R199" s="210"/>
      <c r="S199" s="271"/>
      <c r="T199" s="275">
        <f t="shared" si="4"/>
        <v>90.909090909090921</v>
      </c>
      <c r="U199" s="153">
        <f t="shared" si="5"/>
        <v>90.909090909090921</v>
      </c>
      <c r="V199" s="61"/>
      <c r="W199" s="62"/>
      <c r="X199" s="63"/>
    </row>
    <row r="200" spans="1:24">
      <c r="A200" s="242" t="s">
        <v>135</v>
      </c>
      <c r="B200" s="94" t="s">
        <v>176</v>
      </c>
      <c r="C200" s="94" t="str" cm="1">
        <f t="array" ref="C200:D200">_xlfn.XLOOKUP(E200,Sheet1!A:A,Sheet1!E:F)</f>
        <v>R03</v>
      </c>
      <c r="D200" s="94" t="str">
        <v>D13</v>
      </c>
      <c r="E200" s="95">
        <v>214742</v>
      </c>
      <c r="F200" s="95" t="s">
        <v>201</v>
      </c>
      <c r="G200" s="199" t="s">
        <v>18</v>
      </c>
      <c r="H200" s="277">
        <v>71.428571428571431</v>
      </c>
      <c r="I200" s="209"/>
      <c r="J200" s="209">
        <v>79.220779220779221</v>
      </c>
      <c r="K200" s="213"/>
      <c r="L200" s="223">
        <v>77.922077922077932</v>
      </c>
      <c r="M200" s="211">
        <v>88.311688311688314</v>
      </c>
      <c r="N200" s="228"/>
      <c r="O200" s="164">
        <v>75.324675324675326</v>
      </c>
      <c r="P200" s="211">
        <v>71.428571428571431</v>
      </c>
      <c r="Q200" s="210"/>
      <c r="R200" s="210">
        <v>90.909090909090907</v>
      </c>
      <c r="S200" s="271">
        <v>80.519480519480524</v>
      </c>
      <c r="T200" s="275">
        <f t="shared" si="4"/>
        <v>79.383116883116884</v>
      </c>
      <c r="U200" s="153">
        <f t="shared" si="5"/>
        <v>79.383116883116884</v>
      </c>
      <c r="V200" s="61"/>
      <c r="W200" s="62"/>
      <c r="X200" s="63"/>
    </row>
    <row r="201" spans="1:24">
      <c r="A201" s="242" t="s">
        <v>135</v>
      </c>
      <c r="B201" s="94" t="s">
        <v>176</v>
      </c>
      <c r="C201" s="94" t="str" cm="1">
        <f t="array" ref="C201:D201">_xlfn.XLOOKUP(E201,Sheet1!A:A,Sheet1!E:F)</f>
        <v>R03</v>
      </c>
      <c r="D201" s="94" t="str">
        <v>D13</v>
      </c>
      <c r="E201" s="95">
        <v>215731</v>
      </c>
      <c r="F201" s="95" t="s">
        <v>291</v>
      </c>
      <c r="G201" s="199" t="s">
        <v>18</v>
      </c>
      <c r="H201" s="277"/>
      <c r="I201" s="209"/>
      <c r="J201" s="209">
        <v>84.4</v>
      </c>
      <c r="K201" s="212">
        <v>92.2</v>
      </c>
      <c r="L201" s="223"/>
      <c r="M201" s="211">
        <v>88.3</v>
      </c>
      <c r="N201" s="229">
        <v>87.012987012987011</v>
      </c>
      <c r="O201" s="164"/>
      <c r="P201" s="211">
        <v>77.922077922077932</v>
      </c>
      <c r="Q201" s="210">
        <v>87.012987012987011</v>
      </c>
      <c r="R201" s="210"/>
      <c r="S201" s="271"/>
      <c r="T201" s="275">
        <f t="shared" si="4"/>
        <v>86.141341991342003</v>
      </c>
      <c r="U201" s="153">
        <f t="shared" si="5"/>
        <v>86.141341991342003</v>
      </c>
      <c r="V201" s="61"/>
      <c r="W201" s="62"/>
      <c r="X201" s="63"/>
    </row>
    <row r="202" spans="1:24">
      <c r="A202" s="242" t="s">
        <v>135</v>
      </c>
      <c r="B202" s="94" t="s">
        <v>176</v>
      </c>
      <c r="C202" s="94" t="str" cm="1">
        <f t="array" ref="C202:D202">_xlfn.XLOOKUP(E202,Sheet1!A:A,Sheet1!E:F)</f>
        <v>R03</v>
      </c>
      <c r="D202" s="94" t="str">
        <v>D13</v>
      </c>
      <c r="E202" s="95">
        <v>215715</v>
      </c>
      <c r="F202" s="95" t="s">
        <v>290</v>
      </c>
      <c r="G202" s="199" t="s">
        <v>18</v>
      </c>
      <c r="H202" s="277"/>
      <c r="I202" s="209"/>
      <c r="J202" s="209">
        <v>97.402597402597408</v>
      </c>
      <c r="K202" s="213">
        <v>89.610389610389603</v>
      </c>
      <c r="L202" s="223"/>
      <c r="M202" s="211">
        <v>93.506493506493499</v>
      </c>
      <c r="N202" s="228">
        <v>80.519480519480524</v>
      </c>
      <c r="O202" s="164"/>
      <c r="P202" s="211">
        <v>75.324675324675326</v>
      </c>
      <c r="Q202" s="210">
        <v>84.415584415584405</v>
      </c>
      <c r="R202" s="210"/>
      <c r="S202" s="271"/>
      <c r="T202" s="275">
        <f t="shared" si="4"/>
        <v>86.796536796536785</v>
      </c>
      <c r="U202" s="153">
        <f t="shared" si="5"/>
        <v>86.796536796536785</v>
      </c>
      <c r="V202" s="61"/>
      <c r="W202" s="62"/>
      <c r="X202" s="63"/>
    </row>
    <row r="203" spans="1:24">
      <c r="A203" s="242" t="s">
        <v>135</v>
      </c>
      <c r="B203" s="94" t="s">
        <v>176</v>
      </c>
      <c r="C203" s="94" t="str" cm="1">
        <f t="array" ref="C203:D203">_xlfn.XLOOKUP(E203,Sheet1!A:A,Sheet1!E:F)</f>
        <v>R03</v>
      </c>
      <c r="D203" s="94" t="str">
        <v>D13</v>
      </c>
      <c r="E203" s="95">
        <v>210435</v>
      </c>
      <c r="F203" s="95" t="s">
        <v>192</v>
      </c>
      <c r="G203" s="199" t="s">
        <v>18</v>
      </c>
      <c r="H203" s="277"/>
      <c r="I203" s="209"/>
      <c r="J203" s="209">
        <v>80.51948051948051</v>
      </c>
      <c r="K203" s="214">
        <v>79.220779220779221</v>
      </c>
      <c r="L203" s="223"/>
      <c r="M203" s="211">
        <v>94.805194805194802</v>
      </c>
      <c r="N203" s="230">
        <v>88.311688311688314</v>
      </c>
      <c r="O203" s="164"/>
      <c r="P203" s="211">
        <v>85.714285714285708</v>
      </c>
      <c r="Q203" s="210">
        <v>87.012987012987011</v>
      </c>
      <c r="R203" s="210"/>
      <c r="S203" s="271"/>
      <c r="T203" s="275">
        <f t="shared" si="4"/>
        <v>85.930735930735921</v>
      </c>
      <c r="U203" s="153">
        <f t="shared" si="5"/>
        <v>85.930735930735921</v>
      </c>
      <c r="V203" s="61"/>
      <c r="W203" s="62"/>
      <c r="X203" s="63"/>
    </row>
    <row r="204" spans="1:24">
      <c r="A204" s="242" t="s">
        <v>135</v>
      </c>
      <c r="B204" s="94" t="s">
        <v>176</v>
      </c>
      <c r="C204" s="94" t="str" cm="1">
        <f t="array" ref="C204:D204">_xlfn.XLOOKUP(E204,Sheet1!A:A,Sheet1!E:F)</f>
        <v>R03</v>
      </c>
      <c r="D204" s="94" t="str">
        <v>D13</v>
      </c>
      <c r="E204" s="95">
        <v>213553</v>
      </c>
      <c r="F204" s="95" t="s">
        <v>198</v>
      </c>
      <c r="G204" s="199" t="s">
        <v>18</v>
      </c>
      <c r="H204" s="277"/>
      <c r="I204" s="209"/>
      <c r="J204" s="209">
        <v>80.51948051948051</v>
      </c>
      <c r="K204" s="212">
        <v>87.012987012987011</v>
      </c>
      <c r="L204" s="223"/>
      <c r="M204" s="211">
        <v>97.402597402597408</v>
      </c>
      <c r="N204" s="229">
        <v>84.415584415584405</v>
      </c>
      <c r="O204" s="164"/>
      <c r="P204" s="211">
        <v>81.818181818181827</v>
      </c>
      <c r="Q204" s="210">
        <v>84.415584415584405</v>
      </c>
      <c r="R204" s="210"/>
      <c r="S204" s="271"/>
      <c r="T204" s="275">
        <f t="shared" si="4"/>
        <v>85.930735930735921</v>
      </c>
      <c r="U204" s="153">
        <f t="shared" si="5"/>
        <v>85.930735930735921</v>
      </c>
      <c r="V204" s="61"/>
      <c r="W204" s="62"/>
      <c r="X204" s="63"/>
    </row>
    <row r="205" spans="1:24">
      <c r="A205" s="242" t="s">
        <v>135</v>
      </c>
      <c r="B205" s="162" t="s">
        <v>176</v>
      </c>
      <c r="C205" s="162" t="str" cm="1">
        <f t="array" ref="C205:D205">_xlfn.XLOOKUP(E205,Sheet1!A:A,Sheet1!E:F)</f>
        <v>R03</v>
      </c>
      <c r="D205" s="162" t="str">
        <v>D13</v>
      </c>
      <c r="E205" s="95">
        <v>215863</v>
      </c>
      <c r="F205" s="95" t="s">
        <v>305</v>
      </c>
      <c r="G205" s="200" t="s">
        <v>18</v>
      </c>
      <c r="H205" s="277"/>
      <c r="I205" s="209"/>
      <c r="J205" s="209">
        <v>85.714285714285708</v>
      </c>
      <c r="K205" s="214">
        <v>75.324675324675326</v>
      </c>
      <c r="L205" s="259"/>
      <c r="M205" s="211">
        <v>81.818181818181827</v>
      </c>
      <c r="N205" s="230">
        <v>87.012987012987011</v>
      </c>
      <c r="O205" s="163"/>
      <c r="P205" s="211">
        <v>80.519480519480524</v>
      </c>
      <c r="Q205" s="210">
        <v>90.909090909090907</v>
      </c>
      <c r="R205" s="210"/>
      <c r="S205" s="271"/>
      <c r="T205" s="275">
        <f t="shared" si="4"/>
        <v>83.549783549783555</v>
      </c>
      <c r="U205" s="153">
        <f t="shared" si="5"/>
        <v>83.549783549783555</v>
      </c>
      <c r="V205" s="61"/>
      <c r="W205" s="62"/>
      <c r="X205" s="63"/>
    </row>
    <row r="206" spans="1:24" ht="16.5" thickBot="1">
      <c r="A206" s="245" t="s">
        <v>135</v>
      </c>
      <c r="B206" s="104" t="s">
        <v>176</v>
      </c>
      <c r="C206" s="104" t="str" cm="1">
        <f t="array" ref="C206:D206">_xlfn.XLOOKUP(E206,Sheet1!A:A,Sheet1!E:F)</f>
        <v>R03</v>
      </c>
      <c r="D206" s="104" t="str">
        <v>D13</v>
      </c>
      <c r="E206" s="100">
        <v>214429</v>
      </c>
      <c r="F206" s="100" t="s">
        <v>200</v>
      </c>
      <c r="G206" s="204" t="s">
        <v>18</v>
      </c>
      <c r="H206" s="280"/>
      <c r="I206" s="262"/>
      <c r="J206" s="262">
        <v>90.909090909090907</v>
      </c>
      <c r="K206" s="222">
        <v>76.623376623376629</v>
      </c>
      <c r="L206" s="225"/>
      <c r="M206" s="236">
        <v>76.623376623376629</v>
      </c>
      <c r="N206" s="235">
        <v>94.805194805194802</v>
      </c>
      <c r="O206" s="106"/>
      <c r="P206" s="236">
        <v>89.610389610389603</v>
      </c>
      <c r="Q206" s="264">
        <v>88.311688311688314</v>
      </c>
      <c r="R206" s="264"/>
      <c r="S206" s="273"/>
      <c r="T206" s="194">
        <f t="shared" ref="T206:T269" si="7">AVERAGE(H206:S206)</f>
        <v>86.147186147186133</v>
      </c>
      <c r="U206" s="155">
        <f t="shared" ref="U206:U269" si="8">T206</f>
        <v>86.147186147186133</v>
      </c>
      <c r="V206" s="181">
        <f>AVERAGE(H145:S206)</f>
        <v>84.281498660070127</v>
      </c>
      <c r="W206" s="85">
        <f>ROUND(V206,0)</f>
        <v>84</v>
      </c>
      <c r="X206" s="180">
        <f>IF(W206&gt;=$J$4,$L$4,IF(AND(W206&gt;=75,W206&lt;=79),0,$L$3))</f>
        <v>4</v>
      </c>
    </row>
    <row r="207" spans="1:24" ht="16.5" thickTop="1">
      <c r="A207" s="249" t="s">
        <v>202</v>
      </c>
      <c r="B207" s="161" t="s">
        <v>191</v>
      </c>
      <c r="C207" s="161" t="str" cm="1">
        <f t="array" ref="C207:D207">_xlfn.XLOOKUP(E207,Sheet1!A:A,Sheet1!E:F)</f>
        <v>R04</v>
      </c>
      <c r="D207" s="161" t="str">
        <v>D14</v>
      </c>
      <c r="E207" s="208">
        <v>212571</v>
      </c>
      <c r="F207" s="208" t="s">
        <v>205</v>
      </c>
      <c r="G207" s="206" t="s">
        <v>18</v>
      </c>
      <c r="H207" s="279"/>
      <c r="I207" s="255"/>
      <c r="J207" s="255">
        <v>72.72727272727272</v>
      </c>
      <c r="K207" s="213">
        <v>85.714285714285708</v>
      </c>
      <c r="L207" s="223"/>
      <c r="M207" s="234">
        <v>94.805194805194802</v>
      </c>
      <c r="N207" s="228">
        <v>71.428571428571431</v>
      </c>
      <c r="O207" s="164"/>
      <c r="P207" s="234">
        <v>83.116883116883116</v>
      </c>
      <c r="Q207" s="239">
        <v>97.402597402597408</v>
      </c>
      <c r="R207" s="239"/>
      <c r="S207" s="270"/>
      <c r="T207" s="9">
        <f t="shared" si="7"/>
        <v>84.199134199134193</v>
      </c>
      <c r="U207" s="152">
        <f t="shared" si="8"/>
        <v>84.199134199134193</v>
      </c>
      <c r="V207" s="61"/>
      <c r="W207" s="62"/>
      <c r="X207" s="63"/>
    </row>
    <row r="208" spans="1:24">
      <c r="A208" s="242" t="s">
        <v>202</v>
      </c>
      <c r="B208" s="162" t="s">
        <v>191</v>
      </c>
      <c r="C208" s="162" t="str" cm="1">
        <f t="array" ref="C208:D208">_xlfn.XLOOKUP(E208,Sheet1!A:A,Sheet1!E:F)</f>
        <v>R04</v>
      </c>
      <c r="D208" s="162" t="str">
        <v>D14</v>
      </c>
      <c r="E208" s="95">
        <v>215400</v>
      </c>
      <c r="F208" s="95" t="s">
        <v>219</v>
      </c>
      <c r="G208" s="200" t="s">
        <v>18</v>
      </c>
      <c r="H208" s="277"/>
      <c r="I208" s="209"/>
      <c r="J208" s="209">
        <v>85.714285714285708</v>
      </c>
      <c r="K208" s="214">
        <v>83.116883116883116</v>
      </c>
      <c r="L208" s="223"/>
      <c r="M208" s="211">
        <v>79.220779220779221</v>
      </c>
      <c r="N208" s="230">
        <v>79.220779220779221</v>
      </c>
      <c r="O208" s="164"/>
      <c r="P208" s="211">
        <v>75.324675324675326</v>
      </c>
      <c r="Q208" s="210">
        <v>88.311688311688314</v>
      </c>
      <c r="R208" s="210"/>
      <c r="S208" s="271"/>
      <c r="T208" s="275">
        <f t="shared" si="7"/>
        <v>81.818181818181827</v>
      </c>
      <c r="U208" s="153">
        <f t="shared" si="8"/>
        <v>81.818181818181827</v>
      </c>
      <c r="V208" s="61"/>
      <c r="W208" s="62"/>
      <c r="X208" s="63"/>
    </row>
    <row r="209" spans="1:25">
      <c r="A209" s="240" t="s">
        <v>202</v>
      </c>
      <c r="B209" s="94" t="s">
        <v>191</v>
      </c>
      <c r="C209" s="94" t="str" cm="1">
        <f t="array" ref="C209:D209">_xlfn.XLOOKUP(E209,Sheet1!A:A,Sheet1!E:F)</f>
        <v>R04</v>
      </c>
      <c r="D209" s="94" t="str">
        <v>D14</v>
      </c>
      <c r="E209" s="93">
        <v>211326</v>
      </c>
      <c r="F209" s="93" t="s">
        <v>204</v>
      </c>
      <c r="G209" s="199" t="s">
        <v>18</v>
      </c>
      <c r="H209" s="277"/>
      <c r="I209" s="209"/>
      <c r="J209" s="209">
        <v>71.428571428571431</v>
      </c>
      <c r="K209" s="214">
        <v>68.831168831168839</v>
      </c>
      <c r="L209" s="223"/>
      <c r="M209" s="211">
        <v>83.116883116883116</v>
      </c>
      <c r="N209" s="230">
        <v>85.714285714285708</v>
      </c>
      <c r="O209" s="164"/>
      <c r="P209" s="211">
        <v>70.129870129870127</v>
      </c>
      <c r="Q209" s="210">
        <v>72.727272727272734</v>
      </c>
      <c r="R209" s="210"/>
      <c r="S209" s="271"/>
      <c r="T209" s="275">
        <f t="shared" si="7"/>
        <v>75.32467532467534</v>
      </c>
      <c r="U209" s="153">
        <f t="shared" si="8"/>
        <v>75.32467532467534</v>
      </c>
      <c r="V209" s="110"/>
      <c r="X209" s="176"/>
      <c r="Y209" s="46"/>
    </row>
    <row r="210" spans="1:25">
      <c r="A210" s="242" t="s">
        <v>202</v>
      </c>
      <c r="B210" s="94" t="s">
        <v>191</v>
      </c>
      <c r="C210" s="94" t="str" cm="1">
        <f t="array" ref="C210:D210">_xlfn.XLOOKUP(E210,Sheet1!A:A,Sheet1!E:F)</f>
        <v>R04</v>
      </c>
      <c r="D210" s="94" t="str">
        <v>D14</v>
      </c>
      <c r="E210" s="95">
        <v>215574</v>
      </c>
      <c r="F210" s="95" t="s">
        <v>214</v>
      </c>
      <c r="G210" s="199" t="s">
        <v>18</v>
      </c>
      <c r="H210" s="277"/>
      <c r="I210" s="209"/>
      <c r="J210" s="209">
        <v>64.935064935064929</v>
      </c>
      <c r="K210" s="212">
        <v>81.818181818181827</v>
      </c>
      <c r="L210" s="223"/>
      <c r="M210" s="211">
        <v>92.20779220779221</v>
      </c>
      <c r="N210" s="229">
        <v>77.922077922077932</v>
      </c>
      <c r="O210" s="164"/>
      <c r="P210" s="211">
        <v>92.20779220779221</v>
      </c>
      <c r="Q210" s="210">
        <v>85.714285714285708</v>
      </c>
      <c r="R210" s="210"/>
      <c r="S210" s="271"/>
      <c r="T210" s="275">
        <f t="shared" si="7"/>
        <v>82.467532467532479</v>
      </c>
      <c r="U210" s="153">
        <f t="shared" si="8"/>
        <v>82.467532467532479</v>
      </c>
      <c r="V210" s="49"/>
      <c r="W210" s="47"/>
      <c r="X210" s="91"/>
      <c r="Y210" s="46"/>
    </row>
    <row r="211" spans="1:25">
      <c r="A211" s="242" t="s">
        <v>202</v>
      </c>
      <c r="B211" s="94" t="s">
        <v>191</v>
      </c>
      <c r="C211" s="94" t="str" cm="1">
        <f t="array" ref="C211:D211">_xlfn.XLOOKUP(E211,Sheet1!A:A,Sheet1!E:F)</f>
        <v>R04</v>
      </c>
      <c r="D211" s="94" t="str">
        <v>D14</v>
      </c>
      <c r="E211" s="95">
        <v>215525</v>
      </c>
      <c r="F211" s="95" t="s">
        <v>213</v>
      </c>
      <c r="G211" s="199" t="s">
        <v>18</v>
      </c>
      <c r="H211" s="277"/>
      <c r="I211" s="209"/>
      <c r="J211" s="209">
        <v>79.220779220779221</v>
      </c>
      <c r="K211" s="212">
        <v>74.025974025974023</v>
      </c>
      <c r="L211" s="223"/>
      <c r="M211" s="211">
        <v>90.909090909090907</v>
      </c>
      <c r="N211" s="229">
        <v>98.701298701298697</v>
      </c>
      <c r="O211" s="164"/>
      <c r="P211" s="211">
        <v>80.519480519480524</v>
      </c>
      <c r="Q211" s="210">
        <v>83.116883116883116</v>
      </c>
      <c r="R211" s="210"/>
      <c r="S211" s="271"/>
      <c r="T211" s="275">
        <f t="shared" si="7"/>
        <v>84.415584415584419</v>
      </c>
      <c r="U211" s="153">
        <f t="shared" si="8"/>
        <v>84.415584415584419</v>
      </c>
      <c r="V211" s="109"/>
      <c r="W211" s="10"/>
      <c r="X211" s="48"/>
      <c r="Y211" s="46"/>
    </row>
    <row r="212" spans="1:25">
      <c r="A212" s="242" t="s">
        <v>202</v>
      </c>
      <c r="B212" s="94" t="s">
        <v>191</v>
      </c>
      <c r="C212" s="94" t="str" cm="1">
        <f t="array" ref="C212:D212">_xlfn.XLOOKUP(E212,Sheet1!A:A,Sheet1!E:F)</f>
        <v>R04</v>
      </c>
      <c r="D212" s="94" t="str">
        <v>D14</v>
      </c>
      <c r="E212" s="95">
        <v>214890</v>
      </c>
      <c r="F212" s="95" t="s">
        <v>209</v>
      </c>
      <c r="G212" s="199" t="s">
        <v>18</v>
      </c>
      <c r="H212" s="277"/>
      <c r="I212" s="209"/>
      <c r="J212" s="209">
        <v>93.506493506493499</v>
      </c>
      <c r="K212" s="213">
        <v>84.415584415584405</v>
      </c>
      <c r="L212" s="223"/>
      <c r="M212" s="211">
        <v>79.220779220779221</v>
      </c>
      <c r="N212" s="228">
        <v>68.831168831168839</v>
      </c>
      <c r="O212" s="164"/>
      <c r="P212" s="211">
        <v>70.129870129870127</v>
      </c>
      <c r="Q212" s="210">
        <v>88.311688311688314</v>
      </c>
      <c r="R212" s="210"/>
      <c r="S212" s="271"/>
      <c r="T212" s="275">
        <f t="shared" si="7"/>
        <v>80.735930735930737</v>
      </c>
      <c r="U212" s="153">
        <f t="shared" si="8"/>
        <v>80.735930735930737</v>
      </c>
      <c r="V212" s="72"/>
      <c r="W212" s="74"/>
      <c r="X212" s="77"/>
    </row>
    <row r="213" spans="1:25">
      <c r="A213" s="242" t="s">
        <v>202</v>
      </c>
      <c r="B213" s="94" t="s">
        <v>191</v>
      </c>
      <c r="C213" s="94" t="str" cm="1">
        <f t="array" ref="C213:D213">_xlfn.XLOOKUP(E213,Sheet1!A:A,Sheet1!E:F)</f>
        <v>R04</v>
      </c>
      <c r="D213" s="94" t="str">
        <v>D14</v>
      </c>
      <c r="E213" s="95">
        <v>214114</v>
      </c>
      <c r="F213" s="95" t="s">
        <v>207</v>
      </c>
      <c r="G213" s="199" t="s">
        <v>18</v>
      </c>
      <c r="H213" s="277"/>
      <c r="I213" s="209"/>
      <c r="J213" s="209">
        <v>72.72727272727272</v>
      </c>
      <c r="K213" s="214">
        <v>83.116883116883116</v>
      </c>
      <c r="L213" s="223"/>
      <c r="M213" s="211">
        <v>88.311688311688314</v>
      </c>
      <c r="N213" s="230">
        <v>87.012987012987011</v>
      </c>
      <c r="O213" s="164"/>
      <c r="P213" s="211">
        <v>79.220779220779221</v>
      </c>
      <c r="Q213" s="210">
        <v>96.103896103896105</v>
      </c>
      <c r="R213" s="210"/>
      <c r="S213" s="271"/>
      <c r="T213" s="275">
        <f t="shared" si="7"/>
        <v>84.415584415584405</v>
      </c>
      <c r="U213" s="153">
        <f t="shared" si="8"/>
        <v>84.415584415584405</v>
      </c>
      <c r="V213" s="61"/>
      <c r="W213" s="62"/>
      <c r="X213" s="63"/>
    </row>
    <row r="214" spans="1:25">
      <c r="A214" s="242" t="s">
        <v>202</v>
      </c>
      <c r="B214" s="94" t="s">
        <v>191</v>
      </c>
      <c r="C214" s="94" t="str" cm="1">
        <f t="array" ref="C214:D214">_xlfn.XLOOKUP(E214,Sheet1!A:A,Sheet1!E:F)</f>
        <v>R04</v>
      </c>
      <c r="D214" s="94" t="str">
        <v>D14</v>
      </c>
      <c r="E214" s="95">
        <v>212910</v>
      </c>
      <c r="F214" s="95" t="s">
        <v>217</v>
      </c>
      <c r="G214" s="199" t="s">
        <v>18</v>
      </c>
      <c r="H214" s="277"/>
      <c r="I214" s="209"/>
      <c r="J214" s="209">
        <v>88.3116883116883</v>
      </c>
      <c r="K214" s="214">
        <v>81.818181818181827</v>
      </c>
      <c r="L214" s="223"/>
      <c r="M214" s="211">
        <v>75.324675324675326</v>
      </c>
      <c r="N214" s="230">
        <v>90.909090909090907</v>
      </c>
      <c r="O214" s="164"/>
      <c r="P214" s="211">
        <v>88.311688311688314</v>
      </c>
      <c r="Q214" s="210">
        <v>88.311688311688314</v>
      </c>
      <c r="R214" s="210"/>
      <c r="S214" s="271"/>
      <c r="T214" s="275">
        <f t="shared" si="7"/>
        <v>85.49783549783551</v>
      </c>
      <c r="U214" s="153">
        <f t="shared" si="8"/>
        <v>85.49783549783551</v>
      </c>
      <c r="V214" s="61"/>
      <c r="W214" s="62"/>
      <c r="X214" s="63"/>
    </row>
    <row r="215" spans="1:25">
      <c r="A215" s="242" t="s">
        <v>202</v>
      </c>
      <c r="B215" s="94" t="s">
        <v>191</v>
      </c>
      <c r="C215" s="94" t="str" cm="1">
        <f t="array" ref="C215:D215">_xlfn.XLOOKUP(E215,Sheet1!A:A,Sheet1!E:F)</f>
        <v>R04</v>
      </c>
      <c r="D215" s="94" t="str">
        <v>D14</v>
      </c>
      <c r="E215" s="95">
        <v>213777</v>
      </c>
      <c r="F215" s="95" t="s">
        <v>206</v>
      </c>
      <c r="G215" s="199" t="s">
        <v>18</v>
      </c>
      <c r="H215" s="277"/>
      <c r="I215" s="209"/>
      <c r="J215" s="209">
        <v>79.220779220779221</v>
      </c>
      <c r="K215" s="212">
        <v>83.116883116883116</v>
      </c>
      <c r="L215" s="223"/>
      <c r="M215" s="211">
        <v>85.714285714285708</v>
      </c>
      <c r="N215" s="229">
        <v>75.324675324675326</v>
      </c>
      <c r="O215" s="164"/>
      <c r="P215" s="211">
        <v>79.220779220779221</v>
      </c>
      <c r="Q215" s="210">
        <v>80.519480519480524</v>
      </c>
      <c r="R215" s="210"/>
      <c r="S215" s="271"/>
      <c r="T215" s="275">
        <f t="shared" si="7"/>
        <v>80.51948051948051</v>
      </c>
      <c r="U215" s="153">
        <f t="shared" si="8"/>
        <v>80.51948051948051</v>
      </c>
      <c r="V215" s="61"/>
      <c r="W215" s="62"/>
      <c r="X215" s="63"/>
    </row>
    <row r="216" spans="1:25">
      <c r="A216" s="242" t="s">
        <v>202</v>
      </c>
      <c r="B216" s="94" t="s">
        <v>191</v>
      </c>
      <c r="C216" s="94" t="str" cm="1">
        <f t="array" ref="C216:D216">_xlfn.XLOOKUP(E216,Sheet1!A:A,Sheet1!E:F)</f>
        <v>R04</v>
      </c>
      <c r="D216" s="94" t="str">
        <v>D15</v>
      </c>
      <c r="E216" s="95">
        <v>214650</v>
      </c>
      <c r="F216" s="95" t="s">
        <v>215</v>
      </c>
      <c r="G216" s="199" t="s">
        <v>18</v>
      </c>
      <c r="H216" s="277"/>
      <c r="I216" s="209"/>
      <c r="J216" s="209">
        <v>75.324675324675326</v>
      </c>
      <c r="K216" s="212">
        <v>85.714285714285708</v>
      </c>
      <c r="L216" s="223"/>
      <c r="M216" s="211">
        <v>80.519480519480524</v>
      </c>
      <c r="N216" s="229">
        <v>87.012987012987011</v>
      </c>
      <c r="O216" s="164"/>
      <c r="P216" s="211">
        <v>76.623376623376629</v>
      </c>
      <c r="Q216" s="210">
        <v>94.805194805194802</v>
      </c>
      <c r="R216" s="210"/>
      <c r="S216" s="271"/>
      <c r="T216" s="275">
        <f t="shared" si="7"/>
        <v>83.333333333333329</v>
      </c>
      <c r="U216" s="153">
        <f t="shared" si="8"/>
        <v>83.333333333333329</v>
      </c>
      <c r="V216" s="61"/>
      <c r="W216" s="62"/>
      <c r="X216" s="63"/>
    </row>
    <row r="217" spans="1:25">
      <c r="A217" s="242" t="s">
        <v>202</v>
      </c>
      <c r="B217" s="94" t="s">
        <v>191</v>
      </c>
      <c r="C217" s="94" t="str" cm="1">
        <f t="array" ref="C217:D217">_xlfn.XLOOKUP(E217,Sheet1!A:A,Sheet1!E:F)</f>
        <v>R04</v>
      </c>
      <c r="D217" s="94" t="str">
        <v>D15</v>
      </c>
      <c r="E217" s="95">
        <v>215608</v>
      </c>
      <c r="F217" s="95" t="s">
        <v>216</v>
      </c>
      <c r="G217" s="199" t="s">
        <v>18</v>
      </c>
      <c r="H217" s="277"/>
      <c r="I217" s="209"/>
      <c r="J217" s="209">
        <v>76.623376623376629</v>
      </c>
      <c r="K217" s="212">
        <v>97.402597402597408</v>
      </c>
      <c r="L217" s="223"/>
      <c r="M217" s="211">
        <v>79.220779220779221</v>
      </c>
      <c r="N217" s="229">
        <v>90.909090909090907</v>
      </c>
      <c r="O217" s="164"/>
      <c r="P217" s="211">
        <v>87.012987012987011</v>
      </c>
      <c r="Q217" s="210">
        <v>77.922077922077932</v>
      </c>
      <c r="R217" s="210"/>
      <c r="S217" s="271"/>
      <c r="T217" s="275">
        <f t="shared" si="7"/>
        <v>84.848484848484858</v>
      </c>
      <c r="U217" s="153">
        <f t="shared" si="8"/>
        <v>84.848484848484858</v>
      </c>
      <c r="V217" s="61"/>
      <c r="W217" s="62"/>
      <c r="X217" s="63"/>
    </row>
    <row r="218" spans="1:25">
      <c r="A218" s="242" t="s">
        <v>202</v>
      </c>
      <c r="B218" s="94" t="s">
        <v>191</v>
      </c>
      <c r="C218" s="94" t="str" cm="1">
        <f t="array" ref="C218:D218">_xlfn.XLOOKUP(E218,Sheet1!A:A,Sheet1!E:F)</f>
        <v>R04</v>
      </c>
      <c r="D218" s="94" t="str">
        <v>D14</v>
      </c>
      <c r="E218" s="95">
        <v>211342</v>
      </c>
      <c r="F218" s="95" t="s">
        <v>218</v>
      </c>
      <c r="G218" s="199" t="s">
        <v>18</v>
      </c>
      <c r="H218" s="277"/>
      <c r="I218" s="209"/>
      <c r="J218" s="209">
        <v>88.3116883116883</v>
      </c>
      <c r="K218" s="213">
        <v>85.714285714285708</v>
      </c>
      <c r="L218" s="223"/>
      <c r="M218" s="211">
        <v>76.623376623376629</v>
      </c>
      <c r="N218" s="228">
        <v>71.428571428571431</v>
      </c>
      <c r="O218" s="164"/>
      <c r="P218" s="211">
        <v>74.025974025974023</v>
      </c>
      <c r="Q218" s="210">
        <v>88.311688311688314</v>
      </c>
      <c r="R218" s="210"/>
      <c r="S218" s="271"/>
      <c r="T218" s="275">
        <f t="shared" si="7"/>
        <v>80.735930735930737</v>
      </c>
      <c r="U218" s="153">
        <f t="shared" si="8"/>
        <v>80.735930735930737</v>
      </c>
      <c r="V218" s="61"/>
      <c r="W218" s="62"/>
      <c r="X218" s="63"/>
    </row>
    <row r="219" spans="1:25">
      <c r="A219" s="242" t="s">
        <v>202</v>
      </c>
      <c r="B219" s="94" t="s">
        <v>191</v>
      </c>
      <c r="C219" s="94" t="str" cm="1">
        <f t="array" ref="C219:D219">_xlfn.XLOOKUP(E219,Sheet1!A:A,Sheet1!E:F)</f>
        <v>R04</v>
      </c>
      <c r="D219" s="94" t="str">
        <v>D14</v>
      </c>
      <c r="E219" s="95">
        <v>214999</v>
      </c>
      <c r="F219" s="95" t="s">
        <v>210</v>
      </c>
      <c r="G219" s="199" t="s">
        <v>18</v>
      </c>
      <c r="H219" s="277"/>
      <c r="I219" s="209"/>
      <c r="J219" s="209">
        <v>90.909090909090907</v>
      </c>
      <c r="K219" s="214">
        <v>87.012987012987011</v>
      </c>
      <c r="L219" s="223"/>
      <c r="M219" s="211">
        <v>76.623376623376629</v>
      </c>
      <c r="N219" s="230">
        <v>74.025974025974023</v>
      </c>
      <c r="O219" s="164"/>
      <c r="P219" s="211">
        <v>81.818181818181827</v>
      </c>
      <c r="Q219" s="210">
        <v>88.311688311688314</v>
      </c>
      <c r="R219" s="210"/>
      <c r="S219" s="271"/>
      <c r="T219" s="275">
        <f t="shared" si="7"/>
        <v>83.116883116883116</v>
      </c>
      <c r="U219" s="153">
        <f t="shared" si="8"/>
        <v>83.116883116883116</v>
      </c>
      <c r="V219" s="61"/>
      <c r="W219" s="62"/>
      <c r="X219" s="63"/>
    </row>
    <row r="220" spans="1:25">
      <c r="A220" s="242" t="s">
        <v>202</v>
      </c>
      <c r="B220" s="94" t="s">
        <v>191</v>
      </c>
      <c r="C220" s="94" t="str" cm="1">
        <f t="array" ref="C220:D220">_xlfn.XLOOKUP(E220,Sheet1!A:A,Sheet1!E:F)</f>
        <v>R04</v>
      </c>
      <c r="D220" s="94" t="str">
        <v>D14</v>
      </c>
      <c r="E220" s="95">
        <v>215301</v>
      </c>
      <c r="F220" s="95" t="s">
        <v>212</v>
      </c>
      <c r="G220" s="199" t="s">
        <v>18</v>
      </c>
      <c r="H220" s="277"/>
      <c r="I220" s="209"/>
      <c r="J220" s="209">
        <v>93.506493506493499</v>
      </c>
      <c r="K220" s="214">
        <v>85.714285714285708</v>
      </c>
      <c r="L220" s="223"/>
      <c r="M220" s="211">
        <v>75.324675324675326</v>
      </c>
      <c r="N220" s="230">
        <v>68.831168831168839</v>
      </c>
      <c r="O220" s="164"/>
      <c r="P220" s="211">
        <v>76.623376623376629</v>
      </c>
      <c r="Q220" s="210">
        <v>88.311688311688314</v>
      </c>
      <c r="R220" s="210"/>
      <c r="S220" s="271"/>
      <c r="T220" s="275">
        <f t="shared" si="7"/>
        <v>81.385281385281388</v>
      </c>
      <c r="U220" s="153">
        <f t="shared" si="8"/>
        <v>81.385281385281388</v>
      </c>
      <c r="V220" s="61"/>
      <c r="W220" s="62"/>
      <c r="X220" s="63"/>
    </row>
    <row r="221" spans="1:25">
      <c r="A221" s="242" t="s">
        <v>202</v>
      </c>
      <c r="B221" s="162" t="s">
        <v>191</v>
      </c>
      <c r="C221" s="162" t="str" cm="1">
        <f t="array" ref="C221:D221">_xlfn.XLOOKUP(E221,Sheet1!A:A,Sheet1!E:F)</f>
        <v>R04</v>
      </c>
      <c r="D221" s="162" t="str">
        <v>D14</v>
      </c>
      <c r="E221" s="95">
        <v>214064</v>
      </c>
      <c r="F221" s="95" t="s">
        <v>292</v>
      </c>
      <c r="G221" s="200" t="s">
        <v>18</v>
      </c>
      <c r="H221" s="277"/>
      <c r="I221" s="209"/>
      <c r="J221" s="209">
        <v>90.909090909090907</v>
      </c>
      <c r="K221" s="212">
        <v>81.818181818181827</v>
      </c>
      <c r="L221" s="259"/>
      <c r="M221" s="211">
        <v>71.428571428571431</v>
      </c>
      <c r="N221" s="229">
        <v>75.324675324675326</v>
      </c>
      <c r="O221" s="163"/>
      <c r="P221" s="211">
        <v>92.20779220779221</v>
      </c>
      <c r="Q221" s="210">
        <v>90.909090909090907</v>
      </c>
      <c r="R221" s="210"/>
      <c r="S221" s="271"/>
      <c r="T221" s="275">
        <f t="shared" si="7"/>
        <v>83.766233766233768</v>
      </c>
      <c r="U221" s="153">
        <f t="shared" si="8"/>
        <v>83.766233766233768</v>
      </c>
      <c r="V221" s="61"/>
      <c r="W221" s="62"/>
      <c r="X221" s="63"/>
    </row>
    <row r="222" spans="1:25">
      <c r="A222" s="242" t="s">
        <v>202</v>
      </c>
      <c r="B222" s="94" t="s">
        <v>191</v>
      </c>
      <c r="C222" s="94" t="str" cm="1">
        <f t="array" ref="C222:D222">_xlfn.XLOOKUP(E222,Sheet1!A:A,Sheet1!E:F)</f>
        <v>R04</v>
      </c>
      <c r="D222" s="94" t="str">
        <v>D14</v>
      </c>
      <c r="E222" s="95">
        <v>214262</v>
      </c>
      <c r="F222" s="95" t="s">
        <v>208</v>
      </c>
      <c r="G222" s="199" t="s">
        <v>18</v>
      </c>
      <c r="H222" s="277"/>
      <c r="I222" s="209"/>
      <c r="J222" s="209">
        <v>85.714285714285708</v>
      </c>
      <c r="K222" s="213">
        <v>87.012987012987011</v>
      </c>
      <c r="L222" s="223"/>
      <c r="M222" s="211">
        <v>74.025974025974023</v>
      </c>
      <c r="N222" s="228">
        <v>76.623376623376629</v>
      </c>
      <c r="O222" s="164"/>
      <c r="P222" s="211">
        <v>72.727272727272734</v>
      </c>
      <c r="Q222" s="210">
        <v>88.311688311688314</v>
      </c>
      <c r="R222" s="210"/>
      <c r="S222" s="271"/>
      <c r="T222" s="275">
        <f t="shared" si="7"/>
        <v>80.735930735930737</v>
      </c>
      <c r="U222" s="153">
        <f t="shared" si="8"/>
        <v>80.735930735930737</v>
      </c>
      <c r="V222" s="61"/>
      <c r="W222" s="62"/>
      <c r="X222" s="63"/>
    </row>
    <row r="223" spans="1:25" ht="16.5" thickBot="1">
      <c r="A223" s="246" t="s">
        <v>202</v>
      </c>
      <c r="B223" s="103" t="s">
        <v>191</v>
      </c>
      <c r="C223" s="103" t="str" cm="1">
        <f t="array" ref="C223:D223">_xlfn.XLOOKUP(E223,Sheet1!A:A,Sheet1!E:F)</f>
        <v>R04</v>
      </c>
      <c r="D223" s="103" t="str">
        <v>D14</v>
      </c>
      <c r="E223" s="99">
        <v>215087</v>
      </c>
      <c r="F223" s="99" t="s">
        <v>211</v>
      </c>
      <c r="G223" s="201" t="s">
        <v>18</v>
      </c>
      <c r="H223" s="278"/>
      <c r="I223" s="250"/>
      <c r="J223" s="250">
        <v>94.805194805194802</v>
      </c>
      <c r="K223" s="218">
        <v>83.116883116883116</v>
      </c>
      <c r="L223" s="251"/>
      <c r="M223" s="233">
        <v>87.012987012987011</v>
      </c>
      <c r="N223" s="231">
        <v>75.324675324675326</v>
      </c>
      <c r="O223" s="252"/>
      <c r="P223" s="215">
        <v>85.714285714285708</v>
      </c>
      <c r="Q223" s="253">
        <v>88.311688311688314</v>
      </c>
      <c r="R223" s="253"/>
      <c r="S223" s="272"/>
      <c r="T223" s="193">
        <f t="shared" si="7"/>
        <v>85.714285714285722</v>
      </c>
      <c r="U223" s="154">
        <f t="shared" si="8"/>
        <v>85.714285714285722</v>
      </c>
      <c r="V223" s="83"/>
      <c r="W223" s="76"/>
      <c r="X223" s="84"/>
    </row>
    <row r="224" spans="1:25">
      <c r="A224" s="240" t="s">
        <v>202</v>
      </c>
      <c r="B224" s="94" t="s">
        <v>203</v>
      </c>
      <c r="C224" s="94" t="str" cm="1">
        <f t="array" ref="C224:D224">_xlfn.XLOOKUP(E224,Sheet1!A:A,Sheet1!E:F)</f>
        <v>R04</v>
      </c>
      <c r="D224" s="94" t="str">
        <v>D15</v>
      </c>
      <c r="E224" s="93">
        <v>210955</v>
      </c>
      <c r="F224" s="93" t="s">
        <v>226</v>
      </c>
      <c r="G224" s="199" t="s">
        <v>18</v>
      </c>
      <c r="H224" s="279"/>
      <c r="I224" s="255"/>
      <c r="J224" s="255">
        <v>83.116883116883116</v>
      </c>
      <c r="K224" s="217">
        <v>96.103896103896105</v>
      </c>
      <c r="L224" s="223"/>
      <c r="M224" s="234">
        <v>75.324675324675326</v>
      </c>
      <c r="N224" s="232">
        <v>93.506493506493499</v>
      </c>
      <c r="O224" s="164"/>
      <c r="P224" s="234">
        <v>76.623376623376629</v>
      </c>
      <c r="Q224" s="239">
        <v>79.220779220779221</v>
      </c>
      <c r="R224" s="239"/>
      <c r="S224" s="270"/>
      <c r="T224" s="9">
        <f t="shared" si="7"/>
        <v>83.98268398268398</v>
      </c>
      <c r="U224" s="152">
        <f t="shared" si="8"/>
        <v>83.98268398268398</v>
      </c>
      <c r="V224" s="61"/>
      <c r="W224" s="81"/>
      <c r="X224" s="63"/>
    </row>
    <row r="225" spans="1:24">
      <c r="A225" s="242" t="s">
        <v>202</v>
      </c>
      <c r="B225" s="162" t="s">
        <v>203</v>
      </c>
      <c r="C225" s="162" t="str" cm="1">
        <f t="array" ref="C225:D225">_xlfn.XLOOKUP(E225,Sheet1!A:A,Sheet1!E:F)</f>
        <v>R04</v>
      </c>
      <c r="D225" s="162" t="str">
        <v>D15</v>
      </c>
      <c r="E225" s="95">
        <v>214379</v>
      </c>
      <c r="F225" s="95" t="s">
        <v>223</v>
      </c>
      <c r="G225" s="200" t="s">
        <v>18</v>
      </c>
      <c r="H225" s="277"/>
      <c r="I225" s="209"/>
      <c r="J225" s="209">
        <v>84.415584415584419</v>
      </c>
      <c r="K225" s="213">
        <v>93.506493506493499</v>
      </c>
      <c r="L225" s="223"/>
      <c r="M225" s="211">
        <v>92.20779220779221</v>
      </c>
      <c r="N225" s="228">
        <v>80.519480519480524</v>
      </c>
      <c r="O225" s="164"/>
      <c r="P225" s="211">
        <v>90.909090909090907</v>
      </c>
      <c r="Q225" s="210">
        <v>67.532467532467535</v>
      </c>
      <c r="R225" s="210"/>
      <c r="S225" s="271"/>
      <c r="T225" s="275">
        <f t="shared" si="7"/>
        <v>84.848484848484858</v>
      </c>
      <c r="U225" s="153">
        <f t="shared" si="8"/>
        <v>84.848484848484858</v>
      </c>
      <c r="V225" s="61"/>
      <c r="W225" s="62"/>
      <c r="X225" s="63"/>
    </row>
    <row r="226" spans="1:24">
      <c r="A226" s="240" t="s">
        <v>202</v>
      </c>
      <c r="B226" s="94" t="s">
        <v>203</v>
      </c>
      <c r="C226" s="94" t="str" cm="1">
        <f t="array" ref="C226:D226">_xlfn.XLOOKUP(E226,Sheet1!A:A,Sheet1!E:F)</f>
        <v>R04</v>
      </c>
      <c r="D226" s="94" t="str">
        <v>D15</v>
      </c>
      <c r="E226" s="93">
        <v>211854</v>
      </c>
      <c r="F226" s="93" t="s">
        <v>227</v>
      </c>
      <c r="G226" s="199" t="s">
        <v>18</v>
      </c>
      <c r="H226" s="277"/>
      <c r="I226" s="209"/>
      <c r="J226" s="209">
        <v>77.922077922077918</v>
      </c>
      <c r="K226" s="214">
        <v>87.012987012987011</v>
      </c>
      <c r="L226" s="223"/>
      <c r="M226" s="211">
        <v>76.623376623376629</v>
      </c>
      <c r="N226" s="230">
        <v>87.012987012987011</v>
      </c>
      <c r="O226" s="164"/>
      <c r="P226" s="211">
        <v>84.415584415584405</v>
      </c>
      <c r="Q226" s="210">
        <v>74.025974025974023</v>
      </c>
      <c r="R226" s="210"/>
      <c r="S226" s="271"/>
      <c r="T226" s="275">
        <f t="shared" si="7"/>
        <v>81.168831168831161</v>
      </c>
      <c r="U226" s="153">
        <f t="shared" si="8"/>
        <v>81.168831168831161</v>
      </c>
      <c r="V226" s="61"/>
      <c r="W226" s="62"/>
      <c r="X226" s="63"/>
    </row>
    <row r="227" spans="1:24">
      <c r="A227" s="242" t="s">
        <v>202</v>
      </c>
      <c r="B227" s="94" t="s">
        <v>203</v>
      </c>
      <c r="C227" s="94" t="str" cm="1">
        <f t="array" ref="C227:D227">_xlfn.XLOOKUP(E227,Sheet1!A:A,Sheet1!E:F)</f>
        <v>R04</v>
      </c>
      <c r="D227" s="94" t="str">
        <v>D15</v>
      </c>
      <c r="E227" s="95">
        <v>215434</v>
      </c>
      <c r="F227" s="95" t="s">
        <v>232</v>
      </c>
      <c r="G227" s="199" t="s">
        <v>18</v>
      </c>
      <c r="H227" s="277"/>
      <c r="I227" s="209"/>
      <c r="J227" s="209">
        <v>75.324675324675326</v>
      </c>
      <c r="K227" s="212">
        <v>93.506493506493499</v>
      </c>
      <c r="L227" s="223"/>
      <c r="M227" s="211">
        <v>88.311688311688314</v>
      </c>
      <c r="N227" s="229">
        <v>87.012987012987011</v>
      </c>
      <c r="O227" s="164"/>
      <c r="P227" s="211">
        <v>90.909090909090907</v>
      </c>
      <c r="Q227" s="210">
        <v>90.909090909090907</v>
      </c>
      <c r="R227" s="210"/>
      <c r="S227" s="271"/>
      <c r="T227" s="275">
        <f t="shared" si="7"/>
        <v>87.662337662337663</v>
      </c>
      <c r="U227" s="153">
        <f t="shared" si="8"/>
        <v>87.662337662337663</v>
      </c>
      <c r="V227" s="61"/>
      <c r="W227" s="62"/>
      <c r="X227" s="63"/>
    </row>
    <row r="228" spans="1:24">
      <c r="A228" s="242" t="s">
        <v>202</v>
      </c>
      <c r="B228" s="94" t="s">
        <v>203</v>
      </c>
      <c r="C228" s="94" t="str" cm="1">
        <f t="array" ref="C228:D228">_xlfn.XLOOKUP(E228,Sheet1!A:A,Sheet1!E:F)</f>
        <v>R04</v>
      </c>
      <c r="D228" s="94" t="str">
        <v>D15</v>
      </c>
      <c r="E228" s="95">
        <v>215186</v>
      </c>
      <c r="F228" s="95" t="s">
        <v>233</v>
      </c>
      <c r="G228" s="199" t="s">
        <v>18</v>
      </c>
      <c r="H228" s="277"/>
      <c r="I228" s="209"/>
      <c r="J228" s="209">
        <v>83.116883116883116</v>
      </c>
      <c r="K228" s="212">
        <v>92.20779220779221</v>
      </c>
      <c r="L228" s="223"/>
      <c r="M228" s="211">
        <v>79.220779220779221</v>
      </c>
      <c r="N228" s="229">
        <v>74.025974025974023</v>
      </c>
      <c r="O228" s="164"/>
      <c r="P228" s="211">
        <v>77.922077922077932</v>
      </c>
      <c r="Q228" s="210">
        <v>79.220779220779221</v>
      </c>
      <c r="R228" s="210"/>
      <c r="S228" s="271"/>
      <c r="T228" s="275">
        <f t="shared" si="7"/>
        <v>80.952380952380949</v>
      </c>
      <c r="U228" s="153">
        <f t="shared" si="8"/>
        <v>80.952380952380949</v>
      </c>
      <c r="V228" s="61"/>
      <c r="W228" s="62"/>
      <c r="X228" s="73"/>
    </row>
    <row r="229" spans="1:24">
      <c r="A229" s="242" t="s">
        <v>202</v>
      </c>
      <c r="B229" s="94" t="s">
        <v>203</v>
      </c>
      <c r="C229" s="94" t="str" cm="1">
        <f t="array" ref="C229:D229">_xlfn.XLOOKUP(E229,Sheet1!A:A,Sheet1!E:F)</f>
        <v>R04</v>
      </c>
      <c r="D229" s="94" t="str">
        <v>D15</v>
      </c>
      <c r="E229" s="95">
        <v>210542</v>
      </c>
      <c r="F229" s="95" t="s">
        <v>221</v>
      </c>
      <c r="G229" s="199" t="s">
        <v>18</v>
      </c>
      <c r="H229" s="277"/>
      <c r="I229" s="209"/>
      <c r="J229" s="209">
        <v>84.415584415584419</v>
      </c>
      <c r="K229" s="213">
        <v>92.20779220779221</v>
      </c>
      <c r="L229" s="223"/>
      <c r="M229" s="211">
        <v>62.337662337662337</v>
      </c>
      <c r="N229" s="228">
        <v>80.519480519480524</v>
      </c>
      <c r="O229" s="164"/>
      <c r="P229" s="211">
        <v>90.909090909090907</v>
      </c>
      <c r="Q229" s="210">
        <v>90.909090909090907</v>
      </c>
      <c r="R229" s="210"/>
      <c r="S229" s="271"/>
      <c r="T229" s="275">
        <f t="shared" si="7"/>
        <v>83.549783549783555</v>
      </c>
      <c r="U229" s="153">
        <f t="shared" si="8"/>
        <v>83.549783549783555</v>
      </c>
      <c r="V229" s="72"/>
      <c r="W229" s="74"/>
      <c r="X229" s="78"/>
    </row>
    <row r="230" spans="1:24">
      <c r="A230" s="242" t="s">
        <v>202</v>
      </c>
      <c r="B230" s="94" t="s">
        <v>203</v>
      </c>
      <c r="C230" s="94" t="str" cm="1">
        <f t="array" ref="C230:D230">_xlfn.XLOOKUP(E230,Sheet1!A:A,Sheet1!E:F)</f>
        <v>R04</v>
      </c>
      <c r="D230" s="94" t="str">
        <v>D15</v>
      </c>
      <c r="E230" s="95">
        <v>213710</v>
      </c>
      <c r="F230" s="95" t="s">
        <v>222</v>
      </c>
      <c r="G230" s="199" t="s">
        <v>18</v>
      </c>
      <c r="H230" s="277"/>
      <c r="I230" s="209"/>
      <c r="J230" s="209">
        <v>93.506493506493499</v>
      </c>
      <c r="K230" s="212">
        <v>96.103896103896105</v>
      </c>
      <c r="L230" s="223"/>
      <c r="M230" s="211">
        <v>96.103896103896105</v>
      </c>
      <c r="N230" s="229">
        <v>81.818181818181827</v>
      </c>
      <c r="O230" s="164"/>
      <c r="P230" s="211">
        <v>92.20779220779221</v>
      </c>
      <c r="Q230" s="210">
        <v>92.20779220779221</v>
      </c>
      <c r="R230" s="210"/>
      <c r="S230" s="271"/>
      <c r="T230" s="275">
        <f t="shared" si="7"/>
        <v>91.991341991341983</v>
      </c>
      <c r="U230" s="153">
        <f t="shared" si="8"/>
        <v>91.991341991341983</v>
      </c>
      <c r="V230" s="61"/>
      <c r="W230" s="62"/>
      <c r="X230" s="63"/>
    </row>
    <row r="231" spans="1:24">
      <c r="A231" s="242" t="s">
        <v>202</v>
      </c>
      <c r="B231" s="94" t="s">
        <v>203</v>
      </c>
      <c r="C231" s="94" t="str" cm="1">
        <f t="array" ref="C231:D231">_xlfn.XLOOKUP(E231,Sheet1!A:A,Sheet1!E:F)</f>
        <v>R04</v>
      </c>
      <c r="D231" s="94" t="str">
        <v>D15</v>
      </c>
      <c r="E231" s="95">
        <v>210930</v>
      </c>
      <c r="F231" s="95" t="s">
        <v>225</v>
      </c>
      <c r="G231" s="199" t="s">
        <v>18</v>
      </c>
      <c r="H231" s="277"/>
      <c r="I231" s="209"/>
      <c r="J231" s="209">
        <v>84.415584415584419</v>
      </c>
      <c r="K231" s="213">
        <v>93.506493506493499</v>
      </c>
      <c r="L231" s="223"/>
      <c r="M231" s="211">
        <v>94.805194805194802</v>
      </c>
      <c r="N231" s="228">
        <v>71.428571428571431</v>
      </c>
      <c r="O231" s="164"/>
      <c r="P231" s="211">
        <v>92.20779220779221</v>
      </c>
      <c r="Q231" s="210">
        <v>98.701298701298697</v>
      </c>
      <c r="R231" s="210"/>
      <c r="S231" s="271"/>
      <c r="T231" s="275">
        <f t="shared" si="7"/>
        <v>89.177489177489178</v>
      </c>
      <c r="U231" s="153">
        <f t="shared" si="8"/>
        <v>89.177489177489178</v>
      </c>
      <c r="V231" s="61"/>
      <c r="W231" s="62"/>
      <c r="X231" s="63"/>
    </row>
    <row r="232" spans="1:24">
      <c r="A232" s="242" t="s">
        <v>202</v>
      </c>
      <c r="B232" s="94" t="s">
        <v>203</v>
      </c>
      <c r="C232" s="94" t="str" cm="1">
        <f t="array" ref="C232:D232">_xlfn.XLOOKUP(E232,Sheet1!A:A,Sheet1!E:F)</f>
        <v>R04</v>
      </c>
      <c r="D232" s="94" t="str">
        <v>D15</v>
      </c>
      <c r="E232" s="95">
        <v>214619</v>
      </c>
      <c r="F232" s="95" t="s">
        <v>229</v>
      </c>
      <c r="G232" s="199" t="s">
        <v>18</v>
      </c>
      <c r="H232" s="277"/>
      <c r="I232" s="209"/>
      <c r="J232" s="209">
        <v>90.909090909090907</v>
      </c>
      <c r="K232" s="214">
        <v>89.610389610389603</v>
      </c>
      <c r="L232" s="223"/>
      <c r="M232" s="211">
        <v>77.922077922077932</v>
      </c>
      <c r="N232" s="230">
        <v>97.402597402597408</v>
      </c>
      <c r="O232" s="164"/>
      <c r="P232" s="211">
        <v>103.89610389610388</v>
      </c>
      <c r="Q232" s="210">
        <v>71.428571428571431</v>
      </c>
      <c r="R232" s="210"/>
      <c r="S232" s="271"/>
      <c r="T232" s="275">
        <f t="shared" si="7"/>
        <v>88.528138528138527</v>
      </c>
      <c r="U232" s="153">
        <f t="shared" si="8"/>
        <v>88.528138528138527</v>
      </c>
      <c r="V232" s="61"/>
      <c r="W232" s="62"/>
      <c r="X232" s="63"/>
    </row>
    <row r="233" spans="1:24">
      <c r="A233" s="242" t="s">
        <v>202</v>
      </c>
      <c r="B233" s="94" t="s">
        <v>203</v>
      </c>
      <c r="C233" s="94" t="str" cm="1">
        <f t="array" ref="C233:D233">_xlfn.XLOOKUP(E233,Sheet1!A:A,Sheet1!E:F)</f>
        <v>R04</v>
      </c>
      <c r="D233" s="94" t="str">
        <v>D15</v>
      </c>
      <c r="E233" s="95">
        <v>215046</v>
      </c>
      <c r="F233" s="95" t="s">
        <v>231</v>
      </c>
      <c r="G233" s="199" t="s">
        <v>18</v>
      </c>
      <c r="H233" s="277"/>
      <c r="I233" s="209"/>
      <c r="J233" s="209">
        <v>83.116883116883116</v>
      </c>
      <c r="K233" s="212">
        <v>90.909090909090907</v>
      </c>
      <c r="L233" s="223"/>
      <c r="M233" s="211">
        <v>68.831168831168839</v>
      </c>
      <c r="N233" s="229">
        <v>81.818181818181827</v>
      </c>
      <c r="O233" s="164"/>
      <c r="P233" s="211">
        <v>72.727272727272734</v>
      </c>
      <c r="Q233" s="210">
        <v>88.311688311688314</v>
      </c>
      <c r="R233" s="210"/>
      <c r="S233" s="271"/>
      <c r="T233" s="275">
        <f t="shared" si="7"/>
        <v>80.952380952380963</v>
      </c>
      <c r="U233" s="153">
        <f t="shared" si="8"/>
        <v>80.952380952380963</v>
      </c>
      <c r="V233" s="61"/>
      <c r="W233" s="62"/>
      <c r="X233" s="63"/>
    </row>
    <row r="234" spans="1:24">
      <c r="A234" s="242" t="s">
        <v>202</v>
      </c>
      <c r="B234" s="94" t="s">
        <v>203</v>
      </c>
      <c r="C234" s="94" t="str" cm="1">
        <f t="array" ref="C234:D234">_xlfn.XLOOKUP(E234,Sheet1!A:A,Sheet1!E:F)</f>
        <v>R04</v>
      </c>
      <c r="D234" s="94" t="str">
        <v>D15</v>
      </c>
      <c r="E234" s="95">
        <v>215038</v>
      </c>
      <c r="F234" s="95" t="s">
        <v>230</v>
      </c>
      <c r="G234" s="199" t="s">
        <v>18</v>
      </c>
      <c r="H234" s="277"/>
      <c r="I234" s="209"/>
      <c r="J234" s="209">
        <v>93.506493506493499</v>
      </c>
      <c r="K234" s="213">
        <v>90.909090909090907</v>
      </c>
      <c r="L234" s="223"/>
      <c r="M234" s="211">
        <v>79.220779220779221</v>
      </c>
      <c r="N234" s="228">
        <v>74.025974025974023</v>
      </c>
      <c r="O234" s="164"/>
      <c r="P234" s="211">
        <v>96.103896103896105</v>
      </c>
      <c r="Q234" s="210">
        <v>83.116883116883116</v>
      </c>
      <c r="R234" s="210"/>
      <c r="S234" s="271"/>
      <c r="T234" s="275">
        <f t="shared" si="7"/>
        <v>86.147186147186133</v>
      </c>
      <c r="U234" s="153">
        <f t="shared" si="8"/>
        <v>86.147186147186133</v>
      </c>
      <c r="V234" s="61"/>
      <c r="W234" s="62"/>
      <c r="X234" s="63"/>
    </row>
    <row r="235" spans="1:24">
      <c r="A235" s="242" t="s">
        <v>202</v>
      </c>
      <c r="B235" s="162" t="s">
        <v>203</v>
      </c>
      <c r="C235" s="162" t="str" cm="1">
        <f t="array" ref="C235:D235">_xlfn.XLOOKUP(E235,Sheet1!A:A,Sheet1!E:F)</f>
        <v>R04</v>
      </c>
      <c r="D235" s="162" t="str">
        <v>D15</v>
      </c>
      <c r="E235" s="95">
        <v>211003</v>
      </c>
      <c r="F235" s="95" t="s">
        <v>234</v>
      </c>
      <c r="G235" s="200" t="s">
        <v>18</v>
      </c>
      <c r="H235" s="277"/>
      <c r="I235" s="209"/>
      <c r="J235" s="209">
        <v>74.025974025974037</v>
      </c>
      <c r="K235" s="212">
        <v>92.20779220779221</v>
      </c>
      <c r="L235" s="259"/>
      <c r="M235" s="211">
        <v>90.909090909090907</v>
      </c>
      <c r="N235" s="229">
        <v>94.805194805194802</v>
      </c>
      <c r="O235" s="163"/>
      <c r="P235" s="211">
        <v>76.623376623376629</v>
      </c>
      <c r="Q235" s="210">
        <v>84.415584415584405</v>
      </c>
      <c r="R235" s="210"/>
      <c r="S235" s="271"/>
      <c r="T235" s="275">
        <f t="shared" si="7"/>
        <v>85.497835497835482</v>
      </c>
      <c r="U235" s="153">
        <f t="shared" si="8"/>
        <v>85.497835497835482</v>
      </c>
      <c r="V235" s="61"/>
      <c r="W235" s="81"/>
      <c r="X235" s="63"/>
    </row>
    <row r="236" spans="1:24">
      <c r="A236" s="242" t="s">
        <v>202</v>
      </c>
      <c r="B236" s="94" t="s">
        <v>203</v>
      </c>
      <c r="C236" s="94" t="str" cm="1">
        <f t="array" ref="C236:D236">_xlfn.XLOOKUP(E236,Sheet1!A:A,Sheet1!E:F)</f>
        <v>R04</v>
      </c>
      <c r="D236" s="94" t="str">
        <v>D15</v>
      </c>
      <c r="E236" s="95">
        <v>214601</v>
      </c>
      <c r="F236" s="95" t="s">
        <v>320</v>
      </c>
      <c r="G236" s="199" t="s">
        <v>18</v>
      </c>
      <c r="H236" s="277"/>
      <c r="I236" s="209"/>
      <c r="J236" s="209">
        <v>90.909090909090907</v>
      </c>
      <c r="K236" s="214">
        <v>90.909090909090907</v>
      </c>
      <c r="L236" s="223"/>
      <c r="M236" s="211">
        <v>75.324675324675326</v>
      </c>
      <c r="N236" s="230">
        <v>92.20779220779221</v>
      </c>
      <c r="O236" s="164"/>
      <c r="P236" s="211">
        <v>94.805194805194802</v>
      </c>
      <c r="Q236" s="210">
        <v>85.714285714285708</v>
      </c>
      <c r="R236" s="210"/>
      <c r="S236" s="271"/>
      <c r="T236" s="275">
        <f t="shared" si="7"/>
        <v>88.311688311688286</v>
      </c>
      <c r="U236" s="153">
        <f t="shared" si="8"/>
        <v>88.311688311688286</v>
      </c>
      <c r="V236" s="72"/>
      <c r="W236" s="74"/>
      <c r="X236" s="78"/>
    </row>
    <row r="237" spans="1:24">
      <c r="A237" s="242" t="s">
        <v>202</v>
      </c>
      <c r="B237" s="94" t="s">
        <v>203</v>
      </c>
      <c r="C237" s="94" t="str" cm="1">
        <f t="array" ref="C237:D237">_xlfn.XLOOKUP(E237,Sheet1!A:A,Sheet1!E:F)</f>
        <v>R04</v>
      </c>
      <c r="D237" s="94" t="str">
        <v>D15</v>
      </c>
      <c r="E237" s="95">
        <v>212126</v>
      </c>
      <c r="F237" s="95" t="s">
        <v>228</v>
      </c>
      <c r="G237" s="199" t="s">
        <v>18</v>
      </c>
      <c r="H237" s="277"/>
      <c r="I237" s="209"/>
      <c r="J237" s="209">
        <v>84.415584415584419</v>
      </c>
      <c r="K237" s="212">
        <v>96.103896103896105</v>
      </c>
      <c r="L237" s="223"/>
      <c r="M237" s="211">
        <v>87.012987012987011</v>
      </c>
      <c r="N237" s="229">
        <v>89.610389610389603</v>
      </c>
      <c r="O237" s="164"/>
      <c r="P237" s="211">
        <v>89.610389610389603</v>
      </c>
      <c r="Q237" s="210">
        <v>79.220779220779221</v>
      </c>
      <c r="R237" s="210"/>
      <c r="S237" s="271"/>
      <c r="T237" s="275">
        <f t="shared" si="7"/>
        <v>87.662337662337663</v>
      </c>
      <c r="U237" s="153">
        <f t="shared" si="8"/>
        <v>87.662337662337663</v>
      </c>
      <c r="V237" s="61"/>
      <c r="W237" s="62"/>
      <c r="X237" s="63"/>
    </row>
    <row r="238" spans="1:24" ht="16.5" thickBot="1">
      <c r="A238" s="246" t="s">
        <v>202</v>
      </c>
      <c r="B238" s="103" t="s">
        <v>203</v>
      </c>
      <c r="C238" s="103" t="str" cm="1">
        <f t="array" ref="C238:D238">_xlfn.XLOOKUP(E238,Sheet1!A:A,Sheet1!E:F)</f>
        <v>R04</v>
      </c>
      <c r="D238" s="103" t="str">
        <v>D15</v>
      </c>
      <c r="E238" s="99">
        <v>215384</v>
      </c>
      <c r="F238" s="99" t="s">
        <v>224</v>
      </c>
      <c r="G238" s="201" t="s">
        <v>18</v>
      </c>
      <c r="H238" s="278"/>
      <c r="I238" s="250"/>
      <c r="J238" s="250">
        <v>77.922077922077918</v>
      </c>
      <c r="K238" s="267">
        <v>90.909090909090907</v>
      </c>
      <c r="L238" s="227"/>
      <c r="M238" s="233">
        <v>72.727272727272734</v>
      </c>
      <c r="N238" s="231">
        <v>77.922077922077932</v>
      </c>
      <c r="O238" s="105"/>
      <c r="P238" s="233">
        <v>81.818181818181827</v>
      </c>
      <c r="Q238" s="253">
        <v>94.805194805194802</v>
      </c>
      <c r="R238" s="253"/>
      <c r="S238" s="272"/>
      <c r="T238" s="193">
        <f t="shared" si="7"/>
        <v>82.683982683982691</v>
      </c>
      <c r="U238" s="154">
        <f t="shared" si="8"/>
        <v>82.683982683982691</v>
      </c>
      <c r="V238" s="83"/>
      <c r="W238" s="76"/>
      <c r="X238" s="84"/>
    </row>
    <row r="239" spans="1:24">
      <c r="A239" s="240" t="s">
        <v>202</v>
      </c>
      <c r="B239" s="94" t="s">
        <v>220</v>
      </c>
      <c r="C239" s="94" t="str" cm="1">
        <f t="array" ref="C239:D239">_xlfn.XLOOKUP(E239,Sheet1!A:A,Sheet1!E:F)</f>
        <v>R04</v>
      </c>
      <c r="D239" s="94" t="str">
        <v>D16</v>
      </c>
      <c r="E239" s="93">
        <v>212357</v>
      </c>
      <c r="F239" s="93" t="s">
        <v>239</v>
      </c>
      <c r="G239" s="199" t="s">
        <v>18</v>
      </c>
      <c r="H239" s="279"/>
      <c r="I239" s="255"/>
      <c r="J239" s="255">
        <v>83.116883116883116</v>
      </c>
      <c r="K239" s="213">
        <v>88.311688311688314</v>
      </c>
      <c r="L239" s="223"/>
      <c r="M239" s="234">
        <v>68.831168831168839</v>
      </c>
      <c r="N239" s="228">
        <v>87.012987012987011</v>
      </c>
      <c r="O239" s="164"/>
      <c r="P239" s="234">
        <v>88.311688311688314</v>
      </c>
      <c r="Q239" s="239">
        <v>80.519480519480524</v>
      </c>
      <c r="R239" s="239"/>
      <c r="S239" s="270"/>
      <c r="T239" s="9">
        <f t="shared" si="7"/>
        <v>82.683982683982691</v>
      </c>
      <c r="U239" s="152">
        <f t="shared" si="8"/>
        <v>82.683982683982691</v>
      </c>
      <c r="V239" s="61"/>
      <c r="W239" s="62"/>
      <c r="X239" s="63"/>
    </row>
    <row r="240" spans="1:24">
      <c r="A240" s="242" t="s">
        <v>202</v>
      </c>
      <c r="B240" s="162" t="s">
        <v>220</v>
      </c>
      <c r="C240" s="162" t="str" cm="1">
        <f t="array" ref="C240:D240">_xlfn.XLOOKUP(E240,Sheet1!A:A,Sheet1!E:F)</f>
        <v>R04</v>
      </c>
      <c r="D240" s="162" t="str">
        <v>D16</v>
      </c>
      <c r="E240" s="95">
        <v>215293</v>
      </c>
      <c r="F240" s="95" t="s">
        <v>245</v>
      </c>
      <c r="G240" s="200" t="s">
        <v>18</v>
      </c>
      <c r="H240" s="277"/>
      <c r="I240" s="209"/>
      <c r="J240" s="209">
        <v>72.72727272727272</v>
      </c>
      <c r="K240" s="212">
        <v>89.610389610389603</v>
      </c>
      <c r="L240" s="223"/>
      <c r="M240" s="211">
        <v>98.701298701298697</v>
      </c>
      <c r="N240" s="229">
        <v>87.012987012987011</v>
      </c>
      <c r="O240" s="164"/>
      <c r="P240" s="211">
        <v>94.805194805194802</v>
      </c>
      <c r="Q240" s="210">
        <v>87.012987012987011</v>
      </c>
      <c r="R240" s="210"/>
      <c r="S240" s="271"/>
      <c r="T240" s="275">
        <f t="shared" si="7"/>
        <v>88.311688311688314</v>
      </c>
      <c r="U240" s="153">
        <f t="shared" si="8"/>
        <v>88.311688311688314</v>
      </c>
      <c r="V240" s="61"/>
      <c r="W240" s="62"/>
      <c r="X240" s="63"/>
    </row>
    <row r="241" spans="1:24">
      <c r="A241" s="240" t="s">
        <v>202</v>
      </c>
      <c r="B241" s="94" t="s">
        <v>220</v>
      </c>
      <c r="C241" s="94" t="str" cm="1">
        <f t="array" ref="C241:D241">_xlfn.XLOOKUP(E241,Sheet1!A:A,Sheet1!E:F)</f>
        <v>R04</v>
      </c>
      <c r="D241" s="94" t="str">
        <v>D16</v>
      </c>
      <c r="E241" s="93">
        <v>214254</v>
      </c>
      <c r="F241" s="93" t="s">
        <v>242</v>
      </c>
      <c r="G241" s="199" t="s">
        <v>18</v>
      </c>
      <c r="H241" s="277">
        <v>77.922077922077918</v>
      </c>
      <c r="I241" s="209"/>
      <c r="J241" s="209">
        <v>93.506493506493499</v>
      </c>
      <c r="K241" s="213"/>
      <c r="L241" s="223">
        <v>75.324675324675326</v>
      </c>
      <c r="M241" s="211">
        <v>66.233766233766232</v>
      </c>
      <c r="N241" s="228"/>
      <c r="O241" s="164">
        <v>89.610389610389603</v>
      </c>
      <c r="P241" s="211">
        <v>75.324675324675326</v>
      </c>
      <c r="Q241" s="210"/>
      <c r="R241" s="210">
        <v>83.116883116883116</v>
      </c>
      <c r="S241" s="271">
        <v>90.909090909090907</v>
      </c>
      <c r="T241" s="275">
        <f t="shared" si="7"/>
        <v>81.493506493506501</v>
      </c>
      <c r="U241" s="153">
        <f t="shared" si="8"/>
        <v>81.493506493506501</v>
      </c>
      <c r="V241" s="61"/>
      <c r="W241" s="62"/>
      <c r="X241" s="63"/>
    </row>
    <row r="242" spans="1:24">
      <c r="A242" s="242" t="s">
        <v>202</v>
      </c>
      <c r="B242" s="94" t="s">
        <v>220</v>
      </c>
      <c r="C242" s="94" t="str" cm="1">
        <f t="array" ref="C242:D242">_xlfn.XLOOKUP(E242,Sheet1!A:A,Sheet1!E:F)</f>
        <v>R04</v>
      </c>
      <c r="D242" s="94" t="str">
        <v>D16</v>
      </c>
      <c r="E242" s="95">
        <v>211946</v>
      </c>
      <c r="F242" s="95" t="s">
        <v>238</v>
      </c>
      <c r="G242" s="199" t="s">
        <v>18</v>
      </c>
      <c r="H242" s="277"/>
      <c r="I242" s="209"/>
      <c r="J242" s="209">
        <v>87.012987012987011</v>
      </c>
      <c r="K242" s="214">
        <v>80.519480519480524</v>
      </c>
      <c r="L242" s="223"/>
      <c r="M242" s="211">
        <v>72.727272727272734</v>
      </c>
      <c r="N242" s="230">
        <v>89.610389610389603</v>
      </c>
      <c r="O242" s="164"/>
      <c r="P242" s="211">
        <v>89.610389610389603</v>
      </c>
      <c r="Q242" s="210">
        <v>74.025974025974023</v>
      </c>
      <c r="R242" s="210"/>
      <c r="S242" s="271"/>
      <c r="T242" s="275">
        <f t="shared" si="7"/>
        <v>82.251082251082252</v>
      </c>
      <c r="U242" s="153">
        <f t="shared" si="8"/>
        <v>82.251082251082252</v>
      </c>
      <c r="V242" s="66"/>
      <c r="W242" s="62"/>
      <c r="X242" s="68"/>
    </row>
    <row r="243" spans="1:24">
      <c r="A243" s="242" t="s">
        <v>202</v>
      </c>
      <c r="B243" s="94" t="s">
        <v>220</v>
      </c>
      <c r="C243" s="94" t="str" cm="1">
        <f t="array" ref="C243:D243">_xlfn.XLOOKUP(E243,Sheet1!A:A,Sheet1!E:F)</f>
        <v>R04</v>
      </c>
      <c r="D243" s="94" t="str">
        <v>D16</v>
      </c>
      <c r="E243" s="95">
        <v>213389</v>
      </c>
      <c r="F243" s="95" t="s">
        <v>241</v>
      </c>
      <c r="G243" s="199" t="s">
        <v>18</v>
      </c>
      <c r="H243" s="277"/>
      <c r="I243" s="209"/>
      <c r="J243" s="209">
        <v>92.20779220779221</v>
      </c>
      <c r="K243" s="214">
        <v>75.324675324675326</v>
      </c>
      <c r="L243" s="223"/>
      <c r="M243" s="211">
        <v>76.623376623376629</v>
      </c>
      <c r="N243" s="230">
        <v>87.012987012987011</v>
      </c>
      <c r="O243" s="164"/>
      <c r="P243" s="211">
        <v>97.402597402597408</v>
      </c>
      <c r="Q243" s="210">
        <v>85.714285714285708</v>
      </c>
      <c r="R243" s="210"/>
      <c r="S243" s="271"/>
      <c r="T243" s="275">
        <f t="shared" si="7"/>
        <v>85.714285714285708</v>
      </c>
      <c r="U243" s="153">
        <f t="shared" si="8"/>
        <v>85.714285714285708</v>
      </c>
      <c r="V243" s="61"/>
      <c r="W243" s="62"/>
      <c r="X243" s="73"/>
    </row>
    <row r="244" spans="1:24">
      <c r="A244" s="242" t="s">
        <v>202</v>
      </c>
      <c r="B244" s="94" t="s">
        <v>220</v>
      </c>
      <c r="C244" s="94" t="str" cm="1">
        <f t="array" ref="C244:D244">_xlfn.XLOOKUP(E244,Sheet1!A:A,Sheet1!E:F)</f>
        <v>R04</v>
      </c>
      <c r="D244" s="94" t="str">
        <v>D16</v>
      </c>
      <c r="E244" s="95">
        <v>213140</v>
      </c>
      <c r="F244" s="95" t="s">
        <v>240</v>
      </c>
      <c r="G244" s="199" t="s">
        <v>18</v>
      </c>
      <c r="H244" s="277"/>
      <c r="I244" s="209"/>
      <c r="J244" s="209">
        <v>75.324675324675326</v>
      </c>
      <c r="K244" s="212">
        <v>77.922077922077932</v>
      </c>
      <c r="L244" s="223"/>
      <c r="M244" s="211">
        <v>76.623376623376629</v>
      </c>
      <c r="N244" s="229">
        <v>90.909090909090907</v>
      </c>
      <c r="O244" s="164"/>
      <c r="P244" s="211">
        <v>90.909090909090907</v>
      </c>
      <c r="Q244" s="210">
        <v>77.922077922077932</v>
      </c>
      <c r="R244" s="210"/>
      <c r="S244" s="271"/>
      <c r="T244" s="275">
        <f t="shared" si="7"/>
        <v>81.601731601731615</v>
      </c>
      <c r="U244" s="153">
        <f t="shared" si="8"/>
        <v>81.601731601731615</v>
      </c>
      <c r="V244" s="72"/>
      <c r="W244" s="74"/>
      <c r="X244" s="78"/>
    </row>
    <row r="245" spans="1:24">
      <c r="A245" s="242" t="s">
        <v>202</v>
      </c>
      <c r="B245" s="94" t="s">
        <v>220</v>
      </c>
      <c r="C245" s="94" t="str" cm="1">
        <f t="array" ref="C245:D245">_xlfn.XLOOKUP(E245,Sheet1!A:A,Sheet1!E:F)</f>
        <v>R04</v>
      </c>
      <c r="D245" s="94" t="str">
        <v>D16</v>
      </c>
      <c r="E245" s="95">
        <v>210716</v>
      </c>
      <c r="F245" s="95" t="s">
        <v>236</v>
      </c>
      <c r="G245" s="199" t="s">
        <v>18</v>
      </c>
      <c r="H245" s="277"/>
      <c r="I245" s="209"/>
      <c r="J245" s="209">
        <v>75.324675324675326</v>
      </c>
      <c r="K245" s="212">
        <v>83.116883116883116</v>
      </c>
      <c r="L245" s="223"/>
      <c r="M245" s="211">
        <v>71.428571428571431</v>
      </c>
      <c r="N245" s="229">
        <v>89.610389610389603</v>
      </c>
      <c r="O245" s="164"/>
      <c r="P245" s="211">
        <v>81.818181818181827</v>
      </c>
      <c r="Q245" s="210">
        <v>89.610389610389603</v>
      </c>
      <c r="R245" s="210"/>
      <c r="S245" s="271"/>
      <c r="T245" s="275">
        <f t="shared" si="7"/>
        <v>81.818181818181813</v>
      </c>
      <c r="U245" s="153">
        <f t="shared" si="8"/>
        <v>81.818181818181813</v>
      </c>
      <c r="V245" s="61"/>
      <c r="W245" s="62"/>
      <c r="X245" s="63"/>
    </row>
    <row r="246" spans="1:24">
      <c r="A246" s="242" t="s">
        <v>202</v>
      </c>
      <c r="B246" s="94" t="s">
        <v>220</v>
      </c>
      <c r="C246" s="94" t="str" cm="1">
        <f t="array" ref="C246:D246">_xlfn.XLOOKUP(E246,Sheet1!A:A,Sheet1!E:F)</f>
        <v>R04</v>
      </c>
      <c r="D246" s="94" t="str">
        <v>D16</v>
      </c>
      <c r="E246" s="95">
        <v>215814</v>
      </c>
      <c r="F246" s="95" t="s">
        <v>306</v>
      </c>
      <c r="G246" s="199" t="s">
        <v>18</v>
      </c>
      <c r="H246" s="277"/>
      <c r="I246" s="209"/>
      <c r="J246" s="209">
        <v>100</v>
      </c>
      <c r="K246" s="212">
        <v>81.818181818181827</v>
      </c>
      <c r="L246" s="223"/>
      <c r="M246" s="211">
        <v>71.428571428571431</v>
      </c>
      <c r="N246" s="229">
        <v>88.311688311688314</v>
      </c>
      <c r="O246" s="164"/>
      <c r="P246" s="211">
        <v>76.623376623376629</v>
      </c>
      <c r="Q246" s="210">
        <v>94.805194805194802</v>
      </c>
      <c r="R246" s="210"/>
      <c r="S246" s="271"/>
      <c r="T246" s="275">
        <f t="shared" si="7"/>
        <v>85.49783549783551</v>
      </c>
      <c r="U246" s="153">
        <f t="shared" si="8"/>
        <v>85.49783549783551</v>
      </c>
      <c r="V246" s="61"/>
      <c r="W246" s="62"/>
      <c r="X246" s="63"/>
    </row>
    <row r="247" spans="1:24">
      <c r="A247" s="242" t="s">
        <v>202</v>
      </c>
      <c r="B247" s="94" t="s">
        <v>220</v>
      </c>
      <c r="C247" s="94" t="str" cm="1">
        <f t="array" ref="C247:D247">_xlfn.XLOOKUP(E247,Sheet1!A:A,Sheet1!E:F)</f>
        <v>R04</v>
      </c>
      <c r="D247" s="94" t="str">
        <v>D16</v>
      </c>
      <c r="E247" s="95">
        <v>214510</v>
      </c>
      <c r="F247" s="95" t="s">
        <v>243</v>
      </c>
      <c r="G247" s="199" t="s">
        <v>18</v>
      </c>
      <c r="H247" s="277"/>
      <c r="I247" s="209"/>
      <c r="J247" s="209">
        <v>89.610389610389618</v>
      </c>
      <c r="K247" s="212">
        <v>84.415584415584405</v>
      </c>
      <c r="L247" s="223"/>
      <c r="M247" s="211">
        <v>83.116883116883116</v>
      </c>
      <c r="N247" s="229">
        <v>85.714285714285708</v>
      </c>
      <c r="O247" s="164"/>
      <c r="P247" s="211">
        <v>71.428571428571431</v>
      </c>
      <c r="Q247" s="210">
        <v>92.20779220779221</v>
      </c>
      <c r="R247" s="210"/>
      <c r="S247" s="271"/>
      <c r="T247" s="275">
        <f t="shared" si="7"/>
        <v>84.415584415584419</v>
      </c>
      <c r="U247" s="153">
        <f t="shared" si="8"/>
        <v>84.415584415584419</v>
      </c>
      <c r="V247" s="61"/>
      <c r="W247" s="62"/>
      <c r="X247" s="63"/>
    </row>
    <row r="248" spans="1:24">
      <c r="A248" s="243" t="s">
        <v>202</v>
      </c>
      <c r="B248" s="117" t="s">
        <v>220</v>
      </c>
      <c r="C248" s="117" t="str" cm="1">
        <f t="array" ref="C248:D248">_xlfn.XLOOKUP(E248,Sheet1!A:A,Sheet1!E:F)</f>
        <v>R04</v>
      </c>
      <c r="D248" s="117" t="str">
        <v>D16</v>
      </c>
      <c r="E248" s="116">
        <v>213033</v>
      </c>
      <c r="F248" s="116" t="s">
        <v>321</v>
      </c>
      <c r="G248" s="202" t="s">
        <v>18</v>
      </c>
      <c r="H248" s="277">
        <v>83.116883116883116</v>
      </c>
      <c r="I248" s="209"/>
      <c r="J248" s="209">
        <v>98.701298701298711</v>
      </c>
      <c r="K248" s="213"/>
      <c r="L248" s="223">
        <v>80.519480519480524</v>
      </c>
      <c r="M248" s="211">
        <v>67.532467532467535</v>
      </c>
      <c r="N248" s="228"/>
      <c r="O248" s="164">
        <v>74.025974025974023</v>
      </c>
      <c r="P248" s="211">
        <v>75.324675324675326</v>
      </c>
      <c r="Q248" s="210"/>
      <c r="R248" s="210">
        <v>80.519480519480524</v>
      </c>
      <c r="S248" s="271">
        <v>93.506493506493499</v>
      </c>
      <c r="T248" s="275">
        <f t="shared" si="7"/>
        <v>81.655844155844164</v>
      </c>
      <c r="U248" s="153">
        <f t="shared" si="8"/>
        <v>81.655844155844164</v>
      </c>
      <c r="V248" s="61"/>
      <c r="W248" s="62"/>
      <c r="X248" s="63"/>
    </row>
    <row r="249" spans="1:24">
      <c r="A249" s="242" t="s">
        <v>202</v>
      </c>
      <c r="B249" s="162" t="s">
        <v>220</v>
      </c>
      <c r="C249" s="162" t="str" cm="1">
        <f t="array" ref="C249:D249">_xlfn.XLOOKUP(E249,Sheet1!A:A,Sheet1!E:F)</f>
        <v>R04</v>
      </c>
      <c r="D249" s="162" t="str">
        <v>D16</v>
      </c>
      <c r="E249" s="95">
        <v>211714</v>
      </c>
      <c r="F249" s="95" t="s">
        <v>237</v>
      </c>
      <c r="G249" s="200" t="s">
        <v>18</v>
      </c>
      <c r="H249" s="277"/>
      <c r="I249" s="209"/>
      <c r="J249" s="209">
        <v>92.20779220779221</v>
      </c>
      <c r="K249" s="212">
        <v>80.519480519480524</v>
      </c>
      <c r="L249" s="259"/>
      <c r="M249" s="211">
        <v>71.428571428571431</v>
      </c>
      <c r="N249" s="229">
        <v>68.831168831168839</v>
      </c>
      <c r="O249" s="163"/>
      <c r="P249" s="211">
        <v>90.909090909090907</v>
      </c>
      <c r="Q249" s="210">
        <v>94.805194805194802</v>
      </c>
      <c r="R249" s="210"/>
      <c r="S249" s="271"/>
      <c r="T249" s="275">
        <f t="shared" si="7"/>
        <v>83.116883116883116</v>
      </c>
      <c r="U249" s="153">
        <f t="shared" si="8"/>
        <v>83.116883116883116</v>
      </c>
      <c r="V249" s="61"/>
      <c r="W249" s="62"/>
      <c r="X249" s="63"/>
    </row>
    <row r="250" spans="1:24">
      <c r="A250" s="242" t="s">
        <v>202</v>
      </c>
      <c r="B250" s="94" t="s">
        <v>220</v>
      </c>
      <c r="C250" s="94" t="str" cm="1">
        <f t="array" ref="C250:D250">_xlfn.XLOOKUP(E250,Sheet1!A:A,Sheet1!E:F)</f>
        <v>R04</v>
      </c>
      <c r="D250" s="94" t="str">
        <v>D16</v>
      </c>
      <c r="E250" s="95">
        <v>215459</v>
      </c>
      <c r="F250" s="95" t="s">
        <v>246</v>
      </c>
      <c r="G250" s="199" t="s">
        <v>18</v>
      </c>
      <c r="H250" s="277"/>
      <c r="I250" s="209"/>
      <c r="J250" s="209">
        <v>88.3116883116883</v>
      </c>
      <c r="K250" s="213">
        <v>94.805194805194802</v>
      </c>
      <c r="L250" s="223"/>
      <c r="M250" s="211">
        <v>77.922077922077932</v>
      </c>
      <c r="N250" s="228">
        <v>87.012987012987011</v>
      </c>
      <c r="O250" s="164"/>
      <c r="P250" s="211">
        <v>101.29870129870129</v>
      </c>
      <c r="Q250" s="210">
        <v>80.519480519480524</v>
      </c>
      <c r="R250" s="210"/>
      <c r="S250" s="271"/>
      <c r="T250" s="275">
        <f t="shared" si="7"/>
        <v>88.311688311688314</v>
      </c>
      <c r="U250" s="153">
        <f t="shared" si="8"/>
        <v>88.311688311688314</v>
      </c>
      <c r="V250" s="61"/>
      <c r="W250" s="81"/>
      <c r="X250" s="63"/>
    </row>
    <row r="251" spans="1:24" ht="16.5" thickBot="1">
      <c r="A251" s="308" t="s">
        <v>202</v>
      </c>
      <c r="B251" s="309" t="s">
        <v>220</v>
      </c>
      <c r="C251" s="309" t="e" cm="1">
        <f t="array" ref="C251">_xlfn.XLOOKUP(E251,Sheet1!A:A,Sheet1!E:F)</f>
        <v>#N/A</v>
      </c>
      <c r="D251" s="309"/>
      <c r="E251" s="310">
        <v>215251</v>
      </c>
      <c r="F251" s="310" t="s">
        <v>244</v>
      </c>
      <c r="G251" s="311" t="s">
        <v>18</v>
      </c>
      <c r="H251" s="278"/>
      <c r="I251" s="250"/>
      <c r="J251" s="250">
        <v>71.428571428571431</v>
      </c>
      <c r="K251" s="301"/>
      <c r="L251" s="302"/>
      <c r="M251" s="303"/>
      <c r="N251" s="304"/>
      <c r="O251" s="305"/>
      <c r="P251" s="303"/>
      <c r="Q251" s="306"/>
      <c r="R251" s="306"/>
      <c r="S251" s="307"/>
      <c r="T251" s="193">
        <f t="shared" si="7"/>
        <v>71.428571428571431</v>
      </c>
      <c r="U251" s="154">
        <f t="shared" si="8"/>
        <v>71.428571428571431</v>
      </c>
      <c r="V251" s="83"/>
      <c r="W251" s="76"/>
      <c r="X251" s="84"/>
    </row>
    <row r="252" spans="1:24">
      <c r="A252" s="240" t="s">
        <v>202</v>
      </c>
      <c r="B252" s="94" t="s">
        <v>235</v>
      </c>
      <c r="C252" s="94" t="str" cm="1">
        <f t="array" ref="C252:D252">_xlfn.XLOOKUP(E252,Sheet1!A:A,Sheet1!E:F)</f>
        <v>R04</v>
      </c>
      <c r="D252" s="94" t="str">
        <v>D17</v>
      </c>
      <c r="E252" s="93">
        <v>214460</v>
      </c>
      <c r="F252" s="93" t="s">
        <v>255</v>
      </c>
      <c r="G252" s="199" t="s">
        <v>18</v>
      </c>
      <c r="H252" s="279"/>
      <c r="I252" s="255"/>
      <c r="J252" s="255">
        <v>87.012987012987011</v>
      </c>
      <c r="K252" s="217">
        <v>79.220779220779221</v>
      </c>
      <c r="L252" s="223"/>
      <c r="M252" s="216">
        <v>93.506493506493499</v>
      </c>
      <c r="N252" s="232">
        <v>67.532467532467535</v>
      </c>
      <c r="O252" s="164"/>
      <c r="P252" s="216">
        <v>84.415584415584405</v>
      </c>
      <c r="Q252" s="239">
        <v>94.805194805194802</v>
      </c>
      <c r="R252" s="239"/>
      <c r="S252" s="270"/>
      <c r="T252" s="9">
        <f t="shared" si="7"/>
        <v>84.415584415584405</v>
      </c>
      <c r="U252" s="152">
        <f t="shared" si="8"/>
        <v>84.415584415584405</v>
      </c>
      <c r="V252" s="72"/>
      <c r="W252" s="62"/>
      <c r="X252" s="63"/>
    </row>
    <row r="253" spans="1:24">
      <c r="A253" s="242" t="s">
        <v>202</v>
      </c>
      <c r="B253" s="94" t="s">
        <v>235</v>
      </c>
      <c r="C253" s="94" t="str" cm="1">
        <f t="array" ref="C253:D253">_xlfn.XLOOKUP(E253,Sheet1!A:A,Sheet1!E:F)</f>
        <v>R04</v>
      </c>
      <c r="D253" s="94" t="str">
        <v>D17</v>
      </c>
      <c r="E253" s="95">
        <v>213983</v>
      </c>
      <c r="F253" s="95" t="s">
        <v>254</v>
      </c>
      <c r="G253" s="199" t="s">
        <v>18</v>
      </c>
      <c r="H253" s="277"/>
      <c r="I253" s="209"/>
      <c r="J253" s="209">
        <v>76.623376623376629</v>
      </c>
      <c r="K253" s="212">
        <v>89.610389610389603</v>
      </c>
      <c r="L253" s="223"/>
      <c r="M253" s="211">
        <v>96.103896103896105</v>
      </c>
      <c r="N253" s="229">
        <v>98.701298701298697</v>
      </c>
      <c r="O253" s="164"/>
      <c r="P253" s="211">
        <v>93.506493506493499</v>
      </c>
      <c r="Q253" s="210">
        <v>92.20779220779221</v>
      </c>
      <c r="R253" s="210"/>
      <c r="S253" s="271"/>
      <c r="T253" s="275">
        <f t="shared" si="7"/>
        <v>91.125541125541119</v>
      </c>
      <c r="U253" s="153">
        <f t="shared" si="8"/>
        <v>91.125541125541119</v>
      </c>
      <c r="V253" s="61"/>
      <c r="W253" s="62"/>
      <c r="X253" s="63"/>
    </row>
    <row r="254" spans="1:24">
      <c r="A254" s="242" t="s">
        <v>202</v>
      </c>
      <c r="B254" s="162" t="s">
        <v>235</v>
      </c>
      <c r="C254" s="162" t="str" cm="1">
        <f t="array" ref="C254:D254">_xlfn.XLOOKUP(E254,Sheet1!A:A,Sheet1!E:F)</f>
        <v>R04</v>
      </c>
      <c r="D254" s="162" t="str">
        <v>D17</v>
      </c>
      <c r="E254" s="95">
        <v>211375</v>
      </c>
      <c r="F254" s="95" t="s">
        <v>250</v>
      </c>
      <c r="G254" s="200" t="s">
        <v>18</v>
      </c>
      <c r="H254" s="277"/>
      <c r="I254" s="209"/>
      <c r="J254" s="209">
        <v>81.818181818181827</v>
      </c>
      <c r="K254" s="212">
        <v>79.220779220779221</v>
      </c>
      <c r="L254" s="223"/>
      <c r="M254" s="211">
        <v>96.103896103896105</v>
      </c>
      <c r="N254" s="229">
        <v>92.20779220779221</v>
      </c>
      <c r="O254" s="164"/>
      <c r="P254" s="211">
        <v>84.415584415584405</v>
      </c>
      <c r="Q254" s="210">
        <v>94.805194805194802</v>
      </c>
      <c r="R254" s="210"/>
      <c r="S254" s="271"/>
      <c r="T254" s="275">
        <f t="shared" si="7"/>
        <v>88.095238095238116</v>
      </c>
      <c r="U254" s="153">
        <f t="shared" si="8"/>
        <v>88.095238095238116</v>
      </c>
      <c r="V254" s="61"/>
      <c r="W254" s="62"/>
      <c r="X254" s="63"/>
    </row>
    <row r="255" spans="1:24">
      <c r="A255" s="240" t="s">
        <v>202</v>
      </c>
      <c r="B255" s="94" t="s">
        <v>235</v>
      </c>
      <c r="C255" s="94" t="str" cm="1">
        <f t="array" ref="C255:D255">_xlfn.XLOOKUP(E255,Sheet1!A:A,Sheet1!E:F)</f>
        <v>R04</v>
      </c>
      <c r="D255" s="94" t="str">
        <v>D17</v>
      </c>
      <c r="E255" s="93">
        <v>212324</v>
      </c>
      <c r="F255" s="93" t="s">
        <v>252</v>
      </c>
      <c r="G255" s="199" t="s">
        <v>18</v>
      </c>
      <c r="H255" s="277"/>
      <c r="I255" s="209"/>
      <c r="J255" s="209">
        <v>83.116883116883116</v>
      </c>
      <c r="K255" s="212">
        <v>89.610389610389603</v>
      </c>
      <c r="L255" s="223"/>
      <c r="M255" s="211">
        <v>83.116883116883116</v>
      </c>
      <c r="N255" s="229">
        <v>89.610389610389603</v>
      </c>
      <c r="O255" s="164"/>
      <c r="P255" s="211">
        <v>81.818181818181827</v>
      </c>
      <c r="Q255" s="210">
        <v>76.623376623376629</v>
      </c>
      <c r="R255" s="210"/>
      <c r="S255" s="271"/>
      <c r="T255" s="275">
        <f t="shared" si="7"/>
        <v>83.98268398268398</v>
      </c>
      <c r="U255" s="153">
        <f t="shared" si="8"/>
        <v>83.98268398268398</v>
      </c>
      <c r="V255" s="61"/>
      <c r="W255" s="62"/>
      <c r="X255" s="63"/>
    </row>
    <row r="256" spans="1:24">
      <c r="A256" s="242" t="s">
        <v>202</v>
      </c>
      <c r="B256" s="94" t="s">
        <v>235</v>
      </c>
      <c r="C256" s="94" t="str" cm="1">
        <f t="array" ref="C256:D256">_xlfn.XLOOKUP(E256,Sheet1!A:A,Sheet1!E:F)</f>
        <v>R04</v>
      </c>
      <c r="D256" s="94" t="str">
        <v>D17</v>
      </c>
      <c r="E256" s="95">
        <v>210336</v>
      </c>
      <c r="F256" s="95" t="s">
        <v>322</v>
      </c>
      <c r="G256" s="199" t="s">
        <v>18</v>
      </c>
      <c r="H256" s="277"/>
      <c r="I256" s="209"/>
      <c r="J256" s="209">
        <v>79.220779220779221</v>
      </c>
      <c r="K256" s="212">
        <v>71.428571428571431</v>
      </c>
      <c r="L256" s="223"/>
      <c r="M256" s="211">
        <v>87.012987012987011</v>
      </c>
      <c r="N256" s="229">
        <v>88.311688311688314</v>
      </c>
      <c r="O256" s="164"/>
      <c r="P256" s="211">
        <v>84.415584415584405</v>
      </c>
      <c r="Q256" s="210">
        <v>90.909090909090907</v>
      </c>
      <c r="R256" s="210"/>
      <c r="S256" s="271"/>
      <c r="T256" s="275">
        <f t="shared" si="7"/>
        <v>83.549783549783555</v>
      </c>
      <c r="U256" s="153">
        <f t="shared" si="8"/>
        <v>83.549783549783555</v>
      </c>
      <c r="V256" s="61"/>
      <c r="W256" s="62"/>
      <c r="X256" s="63"/>
    </row>
    <row r="257" spans="1:25">
      <c r="A257" s="242" t="s">
        <v>202</v>
      </c>
      <c r="B257" s="94" t="s">
        <v>235</v>
      </c>
      <c r="C257" s="94" t="str" cm="1">
        <f t="array" ref="C257:D257">_xlfn.XLOOKUP(E257,Sheet1!A:A,Sheet1!E:F)</f>
        <v>R04</v>
      </c>
      <c r="D257" s="94" t="str">
        <v>D17</v>
      </c>
      <c r="E257" s="95">
        <v>215673</v>
      </c>
      <c r="F257" s="95" t="s">
        <v>249</v>
      </c>
      <c r="G257" s="199" t="s">
        <v>18</v>
      </c>
      <c r="H257" s="277"/>
      <c r="I257" s="209"/>
      <c r="J257" s="209">
        <v>98.701298701298711</v>
      </c>
      <c r="K257" s="213">
        <v>81.818181818181827</v>
      </c>
      <c r="L257" s="223"/>
      <c r="M257" s="211">
        <v>96.103896103896105</v>
      </c>
      <c r="N257" s="228">
        <v>97.402597402597408</v>
      </c>
      <c r="O257" s="164"/>
      <c r="P257" s="211">
        <v>85.714285714285708</v>
      </c>
      <c r="Q257" s="210">
        <v>98.701298701298697</v>
      </c>
      <c r="R257" s="210"/>
      <c r="S257" s="271"/>
      <c r="T257" s="275">
        <f t="shared" si="7"/>
        <v>93.073593073593088</v>
      </c>
      <c r="U257" s="153">
        <f t="shared" si="8"/>
        <v>93.073593073593088</v>
      </c>
      <c r="V257" s="61"/>
      <c r="W257" s="62"/>
      <c r="X257" s="73"/>
      <c r="Y257" s="11"/>
    </row>
    <row r="258" spans="1:25">
      <c r="A258" s="242" t="s">
        <v>202</v>
      </c>
      <c r="B258" s="94" t="s">
        <v>235</v>
      </c>
      <c r="C258" s="94" t="str" cm="1">
        <f t="array" ref="C258:D258">_xlfn.XLOOKUP(E258,Sheet1!A:A,Sheet1!E:F)</f>
        <v>R04</v>
      </c>
      <c r="D258" s="94" t="str">
        <v>D17</v>
      </c>
      <c r="E258" s="95">
        <v>212902</v>
      </c>
      <c r="F258" s="95" t="s">
        <v>253</v>
      </c>
      <c r="G258" s="199" t="s">
        <v>18</v>
      </c>
      <c r="H258" s="277"/>
      <c r="I258" s="209"/>
      <c r="J258" s="209">
        <v>84.415584415584419</v>
      </c>
      <c r="K258" s="212">
        <v>68.831168831168839</v>
      </c>
      <c r="L258" s="223"/>
      <c r="M258" s="211">
        <v>83.116883116883116</v>
      </c>
      <c r="N258" s="229">
        <v>84.415584415584405</v>
      </c>
      <c r="O258" s="164"/>
      <c r="P258" s="211">
        <v>84.415584415584405</v>
      </c>
      <c r="Q258" s="210">
        <v>92.20779220779221</v>
      </c>
      <c r="R258" s="210"/>
      <c r="S258" s="271"/>
      <c r="T258" s="275">
        <f t="shared" si="7"/>
        <v>82.900432900432904</v>
      </c>
      <c r="U258" s="153">
        <f t="shared" si="8"/>
        <v>82.900432900432904</v>
      </c>
      <c r="V258" s="88"/>
      <c r="W258" s="112"/>
      <c r="X258" s="113"/>
      <c r="Y258" s="11"/>
    </row>
    <row r="259" spans="1:25">
      <c r="A259" s="242" t="s">
        <v>202</v>
      </c>
      <c r="B259" s="94" t="s">
        <v>235</v>
      </c>
      <c r="C259" s="94" t="str" cm="1">
        <f t="array" ref="C259:D259">_xlfn.XLOOKUP(E259,Sheet1!A:A,Sheet1!E:F)</f>
        <v>R04</v>
      </c>
      <c r="D259" s="94" t="str">
        <v>D17</v>
      </c>
      <c r="E259" s="95">
        <v>214270</v>
      </c>
      <c r="F259" s="95" t="s">
        <v>307</v>
      </c>
      <c r="G259" s="199" t="s">
        <v>18</v>
      </c>
      <c r="H259" s="277"/>
      <c r="I259" s="209"/>
      <c r="J259" s="209">
        <v>83.116883116883116</v>
      </c>
      <c r="K259" s="213">
        <v>93.506493506493499</v>
      </c>
      <c r="L259" s="223"/>
      <c r="M259" s="211">
        <v>81.818181818181827</v>
      </c>
      <c r="N259" s="228">
        <v>83.116883116883116</v>
      </c>
      <c r="O259" s="164"/>
      <c r="P259" s="211">
        <v>100</v>
      </c>
      <c r="Q259" s="210">
        <v>90.909090909090907</v>
      </c>
      <c r="R259" s="210"/>
      <c r="S259" s="271"/>
      <c r="T259" s="275">
        <f t="shared" si="7"/>
        <v>88.744588744588739</v>
      </c>
      <c r="U259" s="153">
        <f t="shared" si="8"/>
        <v>88.744588744588739</v>
      </c>
      <c r="V259" s="88"/>
      <c r="W259" s="89"/>
      <c r="X259" s="90"/>
      <c r="Y259" s="11"/>
    </row>
    <row r="260" spans="1:25">
      <c r="A260" s="242" t="s">
        <v>202</v>
      </c>
      <c r="B260" s="94" t="s">
        <v>235</v>
      </c>
      <c r="C260" s="94" t="str" cm="1">
        <f t="array" ref="C260:D260">_xlfn.XLOOKUP(E260,Sheet1!A:A,Sheet1!E:F)</f>
        <v>R04</v>
      </c>
      <c r="D260" s="94" t="str">
        <v>D17</v>
      </c>
      <c r="E260" s="95">
        <v>215137</v>
      </c>
      <c r="F260" s="95" t="s">
        <v>248</v>
      </c>
      <c r="G260" s="199" t="s">
        <v>18</v>
      </c>
      <c r="H260" s="277"/>
      <c r="I260" s="209"/>
      <c r="J260" s="209">
        <v>81.818181818181827</v>
      </c>
      <c r="K260" s="212">
        <v>94.805194805194802</v>
      </c>
      <c r="L260" s="223"/>
      <c r="M260" s="211">
        <v>80.519480519480524</v>
      </c>
      <c r="N260" s="229">
        <v>94.805194805194802</v>
      </c>
      <c r="O260" s="164"/>
      <c r="P260" s="211">
        <v>79.220779220779221</v>
      </c>
      <c r="Q260" s="210">
        <v>97.402597402597408</v>
      </c>
      <c r="R260" s="210"/>
      <c r="S260" s="271"/>
      <c r="T260" s="275">
        <f t="shared" si="7"/>
        <v>88.095238095238088</v>
      </c>
      <c r="U260" s="153">
        <f t="shared" si="8"/>
        <v>88.095238095238088</v>
      </c>
      <c r="V260" s="88"/>
      <c r="W260" s="89"/>
      <c r="X260" s="90"/>
      <c r="Y260" s="11"/>
    </row>
    <row r="261" spans="1:25">
      <c r="A261" s="243" t="s">
        <v>202</v>
      </c>
      <c r="B261" s="117" t="s">
        <v>235</v>
      </c>
      <c r="C261" s="117" t="str" cm="1">
        <f t="array" ref="C261:D261">_xlfn.XLOOKUP(E261,Sheet1!A:A,Sheet1!E:F)</f>
        <v>R04</v>
      </c>
      <c r="D261" s="117" t="str">
        <v>D17</v>
      </c>
      <c r="E261" s="116">
        <v>215640</v>
      </c>
      <c r="F261" s="116" t="s">
        <v>259</v>
      </c>
      <c r="G261" s="202" t="s">
        <v>18</v>
      </c>
      <c r="H261" s="277"/>
      <c r="I261" s="209"/>
      <c r="J261" s="209">
        <v>98.701298701298711</v>
      </c>
      <c r="K261" s="212">
        <v>90.909090909090907</v>
      </c>
      <c r="L261" s="223"/>
      <c r="M261" s="211">
        <v>98.701298701298697</v>
      </c>
      <c r="N261" s="229">
        <v>94.805194805194802</v>
      </c>
      <c r="O261" s="164"/>
      <c r="P261" s="211">
        <v>90.909090909090907</v>
      </c>
      <c r="Q261" s="210">
        <v>96.103896103896105</v>
      </c>
      <c r="R261" s="210"/>
      <c r="S261" s="271"/>
      <c r="T261" s="275">
        <f t="shared" si="7"/>
        <v>95.021645021645028</v>
      </c>
      <c r="U261" s="153">
        <f t="shared" si="8"/>
        <v>95.021645021645028</v>
      </c>
      <c r="V261" s="72"/>
      <c r="W261" s="74"/>
      <c r="X261" s="78"/>
      <c r="Y261" s="11"/>
    </row>
    <row r="262" spans="1:25">
      <c r="A262" s="243" t="s">
        <v>202</v>
      </c>
      <c r="B262" s="117" t="s">
        <v>235</v>
      </c>
      <c r="C262" s="117" t="str" cm="1">
        <f t="array" ref="C262:D262">_xlfn.XLOOKUP(E262,Sheet1!A:A,Sheet1!E:F)</f>
        <v>R04</v>
      </c>
      <c r="D262" s="117" t="str">
        <v>D18</v>
      </c>
      <c r="E262" s="116">
        <v>211680</v>
      </c>
      <c r="F262" s="116" t="s">
        <v>251</v>
      </c>
      <c r="G262" s="202" t="s">
        <v>18</v>
      </c>
      <c r="H262" s="277"/>
      <c r="I262" s="209"/>
      <c r="J262" s="209">
        <v>90.909090909090907</v>
      </c>
      <c r="K262" s="212">
        <v>80.519480519480524</v>
      </c>
      <c r="L262" s="223"/>
      <c r="M262" s="211">
        <v>97.402597402597408</v>
      </c>
      <c r="N262" s="229">
        <v>72.727272727272734</v>
      </c>
      <c r="O262" s="164"/>
      <c r="P262" s="211">
        <v>84.415584415584405</v>
      </c>
      <c r="Q262" s="210">
        <v>100</v>
      </c>
      <c r="R262" s="210"/>
      <c r="S262" s="271"/>
      <c r="T262" s="275">
        <f t="shared" si="7"/>
        <v>87.662337662337677</v>
      </c>
      <c r="U262" s="153">
        <f t="shared" si="8"/>
        <v>87.662337662337677</v>
      </c>
      <c r="V262" s="72"/>
      <c r="W262" s="74"/>
      <c r="X262" s="78"/>
    </row>
    <row r="263" spans="1:25">
      <c r="A263" s="243" t="s">
        <v>202</v>
      </c>
      <c r="B263" s="205" t="s">
        <v>235</v>
      </c>
      <c r="C263" s="205" t="str" cm="1">
        <f t="array" ref="C263:D263">_xlfn.XLOOKUP(E263,Sheet1!A:A,Sheet1!E:F)</f>
        <v>R04</v>
      </c>
      <c r="D263" s="205" t="str">
        <v>D18</v>
      </c>
      <c r="E263" s="116">
        <v>214825</v>
      </c>
      <c r="F263" s="116" t="s">
        <v>256</v>
      </c>
      <c r="G263" s="268" t="s">
        <v>18</v>
      </c>
      <c r="H263" s="277"/>
      <c r="I263" s="209"/>
      <c r="J263" s="209">
        <v>75.324675324675326</v>
      </c>
      <c r="K263" s="214">
        <v>62.337662337662337</v>
      </c>
      <c r="L263" s="259"/>
      <c r="M263" s="211">
        <v>98.701298701298697</v>
      </c>
      <c r="N263" s="230">
        <v>97.402597402597408</v>
      </c>
      <c r="O263" s="163"/>
      <c r="P263" s="211">
        <v>79.220779220779221</v>
      </c>
      <c r="Q263" s="210">
        <v>101.29870129870129</v>
      </c>
      <c r="R263" s="210"/>
      <c r="S263" s="271"/>
      <c r="T263" s="275">
        <f t="shared" si="7"/>
        <v>85.714285714285708</v>
      </c>
      <c r="U263" s="153">
        <f t="shared" si="8"/>
        <v>85.714285714285708</v>
      </c>
      <c r="V263" s="61"/>
      <c r="W263" s="62"/>
      <c r="X263" s="63"/>
    </row>
    <row r="264" spans="1:25">
      <c r="A264" s="242" t="s">
        <v>202</v>
      </c>
      <c r="B264" s="94" t="s">
        <v>235</v>
      </c>
      <c r="C264" s="94" t="str" cm="1">
        <f t="array" ref="C264:D264">_xlfn.XLOOKUP(E264,Sheet1!A:A,Sheet1!E:F)</f>
        <v>R04</v>
      </c>
      <c r="D264" s="94" t="str">
        <v>D16</v>
      </c>
      <c r="E264" s="95">
        <v>211870</v>
      </c>
      <c r="F264" s="95" t="s">
        <v>258</v>
      </c>
      <c r="G264" s="199" t="s">
        <v>18</v>
      </c>
      <c r="H264" s="277"/>
      <c r="I264" s="209"/>
      <c r="J264" s="209">
        <v>80.51948051948051</v>
      </c>
      <c r="K264" s="214">
        <v>85.714285714285708</v>
      </c>
      <c r="L264" s="223"/>
      <c r="M264" s="211">
        <v>71.428571428571431</v>
      </c>
      <c r="N264" s="230">
        <v>87.012987012987011</v>
      </c>
      <c r="O264" s="164"/>
      <c r="P264" s="211">
        <v>88.311688311688314</v>
      </c>
      <c r="Q264" s="210">
        <v>75.324675324675326</v>
      </c>
      <c r="R264" s="210"/>
      <c r="S264" s="271"/>
      <c r="T264" s="275">
        <f t="shared" si="7"/>
        <v>81.385281385281402</v>
      </c>
      <c r="U264" s="153">
        <f t="shared" si="8"/>
        <v>81.385281385281402</v>
      </c>
      <c r="V264" s="61"/>
      <c r="W264" s="62"/>
      <c r="X264" s="63"/>
    </row>
    <row r="265" spans="1:25" ht="16.5" thickBot="1">
      <c r="A265" s="246" t="s">
        <v>202</v>
      </c>
      <c r="B265" s="103" t="s">
        <v>235</v>
      </c>
      <c r="C265" s="103" t="str" cm="1">
        <f t="array" ref="C265:D265">_xlfn.XLOOKUP(E265,Sheet1!A:A,Sheet1!E:F)</f>
        <v>R04</v>
      </c>
      <c r="D265" s="103" t="str">
        <v>D17</v>
      </c>
      <c r="E265" s="99">
        <v>215418</v>
      </c>
      <c r="F265" s="99" t="s">
        <v>257</v>
      </c>
      <c r="G265" s="201" t="s">
        <v>18</v>
      </c>
      <c r="H265" s="278"/>
      <c r="I265" s="250"/>
      <c r="J265" s="250">
        <v>98.701298701298711</v>
      </c>
      <c r="K265" s="218">
        <v>79.220779220779221</v>
      </c>
      <c r="L265" s="251"/>
      <c r="M265" s="215">
        <v>89.610389610389603</v>
      </c>
      <c r="N265" s="231">
        <v>87.012987012987011</v>
      </c>
      <c r="O265" s="105"/>
      <c r="P265" s="215">
        <v>79.220779220779221</v>
      </c>
      <c r="Q265" s="253">
        <v>96.103896103896105</v>
      </c>
      <c r="R265" s="253"/>
      <c r="S265" s="272"/>
      <c r="T265" s="193">
        <f t="shared" si="7"/>
        <v>88.311688311688314</v>
      </c>
      <c r="U265" s="154">
        <f t="shared" si="8"/>
        <v>88.311688311688314</v>
      </c>
      <c r="V265" s="83"/>
      <c r="W265" s="76"/>
      <c r="X265" s="84"/>
    </row>
    <row r="266" spans="1:25">
      <c r="A266" s="240" t="s">
        <v>202</v>
      </c>
      <c r="B266" s="94" t="s">
        <v>247</v>
      </c>
      <c r="C266" s="94" t="str" cm="1">
        <f t="array" ref="C266:D266">_xlfn.XLOOKUP(E266,Sheet1!A:A,Sheet1!E:F)</f>
        <v>R04</v>
      </c>
      <c r="D266" s="94" t="str">
        <v>D18</v>
      </c>
      <c r="E266" s="93">
        <v>214288</v>
      </c>
      <c r="F266" s="93" t="s">
        <v>268</v>
      </c>
      <c r="G266" s="199" t="s">
        <v>18</v>
      </c>
      <c r="H266" s="279"/>
      <c r="I266" s="255"/>
      <c r="J266" s="255">
        <v>88.3116883116883</v>
      </c>
      <c r="K266" s="213">
        <v>80.519480519480524</v>
      </c>
      <c r="L266" s="223"/>
      <c r="M266" s="216">
        <v>101.29870129870129</v>
      </c>
      <c r="N266" s="228">
        <v>77.922077922077932</v>
      </c>
      <c r="O266" s="164"/>
      <c r="P266" s="216">
        <v>87.012987012987011</v>
      </c>
      <c r="Q266" s="239">
        <v>76.623376623376629</v>
      </c>
      <c r="R266" s="239"/>
      <c r="S266" s="270"/>
      <c r="T266" s="9">
        <f t="shared" si="7"/>
        <v>85.281385281385283</v>
      </c>
      <c r="U266" s="152">
        <f t="shared" si="8"/>
        <v>85.281385281385283</v>
      </c>
      <c r="V266" s="61"/>
      <c r="W266" s="62"/>
      <c r="X266" s="63"/>
    </row>
    <row r="267" spans="1:25">
      <c r="A267" s="242" t="s">
        <v>202</v>
      </c>
      <c r="B267" s="94" t="s">
        <v>247</v>
      </c>
      <c r="C267" s="94" t="str" cm="1">
        <f t="array" ref="C267:D267">_xlfn.XLOOKUP(E267,Sheet1!A:A,Sheet1!E:F)</f>
        <v>R04</v>
      </c>
      <c r="D267" s="94" t="str">
        <v>D18</v>
      </c>
      <c r="E267" s="95">
        <v>213090</v>
      </c>
      <c r="F267" s="95" t="s">
        <v>264</v>
      </c>
      <c r="G267" s="199" t="s">
        <v>18</v>
      </c>
      <c r="H267" s="277"/>
      <c r="I267" s="209"/>
      <c r="J267" s="209">
        <v>83.116883116883116</v>
      </c>
      <c r="K267" s="212">
        <v>67.532467532467535</v>
      </c>
      <c r="L267" s="223"/>
      <c r="M267" s="211">
        <v>79.220779220779221</v>
      </c>
      <c r="N267" s="229">
        <v>94.805194805194802</v>
      </c>
      <c r="O267" s="164"/>
      <c r="P267" s="211">
        <v>94.805194805194802</v>
      </c>
      <c r="Q267" s="210">
        <v>98.701298701298697</v>
      </c>
      <c r="R267" s="210"/>
      <c r="S267" s="271"/>
      <c r="T267" s="275">
        <f t="shared" si="7"/>
        <v>86.36363636363636</v>
      </c>
      <c r="U267" s="153">
        <f t="shared" si="8"/>
        <v>86.36363636363636</v>
      </c>
      <c r="V267" s="61"/>
      <c r="W267" s="62"/>
      <c r="X267" s="63"/>
    </row>
    <row r="268" spans="1:25">
      <c r="A268" s="242" t="s">
        <v>202</v>
      </c>
      <c r="B268" s="162" t="s">
        <v>247</v>
      </c>
      <c r="C268" s="162" t="str" cm="1">
        <f t="array" ref="C268:D268">_xlfn.XLOOKUP(E268,Sheet1!A:A,Sheet1!E:F)</f>
        <v>R03</v>
      </c>
      <c r="D268" s="162" t="str">
        <v>D13</v>
      </c>
      <c r="E268" s="95">
        <v>215871</v>
      </c>
      <c r="F268" s="95" t="s">
        <v>312</v>
      </c>
      <c r="G268" s="200" t="s">
        <v>18</v>
      </c>
      <c r="H268" s="277"/>
      <c r="I268" s="209"/>
      <c r="J268" s="209">
        <v>76.623376623376629</v>
      </c>
      <c r="K268" s="213">
        <v>79.220779220779221</v>
      </c>
      <c r="L268" s="223"/>
      <c r="M268" s="211">
        <v>92.20779220779221</v>
      </c>
      <c r="N268" s="228">
        <v>96.103896103896105</v>
      </c>
      <c r="O268" s="164"/>
      <c r="P268" s="211">
        <v>72.727272727272734</v>
      </c>
      <c r="Q268" s="210">
        <v>74.025974025974023</v>
      </c>
      <c r="R268" s="210"/>
      <c r="S268" s="271"/>
      <c r="T268" s="275">
        <f t="shared" si="7"/>
        <v>81.818181818181827</v>
      </c>
      <c r="U268" s="153">
        <f t="shared" si="8"/>
        <v>81.818181818181827</v>
      </c>
      <c r="V268" s="61"/>
      <c r="W268" s="62"/>
      <c r="X268" s="63"/>
    </row>
    <row r="269" spans="1:25">
      <c r="A269" s="240" t="s">
        <v>202</v>
      </c>
      <c r="B269" s="94" t="s">
        <v>247</v>
      </c>
      <c r="C269" s="94" t="str" cm="1">
        <f t="array" ref="C269:D269">_xlfn.XLOOKUP(E269,Sheet1!A:A,Sheet1!E:F)</f>
        <v>R03</v>
      </c>
      <c r="D269" s="94" t="str">
        <v>D13</v>
      </c>
      <c r="E269" s="93">
        <v>211813</v>
      </c>
      <c r="F269" s="93" t="s">
        <v>263</v>
      </c>
      <c r="G269" s="199" t="s">
        <v>18</v>
      </c>
      <c r="H269" s="277"/>
      <c r="I269" s="209"/>
      <c r="J269" s="209">
        <v>77.922077922077918</v>
      </c>
      <c r="K269" s="212">
        <v>92.20779220779221</v>
      </c>
      <c r="L269" s="223"/>
      <c r="M269" s="211">
        <v>98.701298701298697</v>
      </c>
      <c r="N269" s="229">
        <v>81.818181818181827</v>
      </c>
      <c r="O269" s="164"/>
      <c r="P269" s="211">
        <v>87.012987012987011</v>
      </c>
      <c r="Q269" s="210">
        <v>83.116883116883116</v>
      </c>
      <c r="R269" s="210"/>
      <c r="S269" s="271"/>
      <c r="T269" s="275">
        <f t="shared" si="7"/>
        <v>86.796536796536813</v>
      </c>
      <c r="U269" s="153">
        <f t="shared" si="8"/>
        <v>86.796536796536813</v>
      </c>
      <c r="V269" s="61"/>
      <c r="W269" s="62"/>
      <c r="X269" s="63"/>
    </row>
    <row r="270" spans="1:25">
      <c r="A270" s="242" t="s">
        <v>202</v>
      </c>
      <c r="B270" s="94" t="s">
        <v>247</v>
      </c>
      <c r="C270" s="94" t="str" cm="1">
        <f t="array" ref="C270:D270">_xlfn.XLOOKUP(E270,Sheet1!A:A,Sheet1!E:F)</f>
        <v>R03</v>
      </c>
      <c r="D270" s="94" t="str">
        <v>D13</v>
      </c>
      <c r="E270" s="95">
        <v>215152</v>
      </c>
      <c r="F270" s="95" t="s">
        <v>270</v>
      </c>
      <c r="G270" s="199" t="s">
        <v>18</v>
      </c>
      <c r="H270" s="277"/>
      <c r="I270" s="209"/>
      <c r="J270" s="209">
        <v>87.012987012987011</v>
      </c>
      <c r="K270" s="212">
        <v>81.818181818181827</v>
      </c>
      <c r="L270" s="223"/>
      <c r="M270" s="211">
        <v>100</v>
      </c>
      <c r="N270" s="229">
        <v>76.623376623376629</v>
      </c>
      <c r="O270" s="164"/>
      <c r="P270" s="211">
        <v>94.805194805194802</v>
      </c>
      <c r="Q270" s="210">
        <v>81.818181818181827</v>
      </c>
      <c r="R270" s="210"/>
      <c r="S270" s="271"/>
      <c r="T270" s="275">
        <f t="shared" ref="T270:T333" si="9">AVERAGE(H270:S270)</f>
        <v>87.012987012987026</v>
      </c>
      <c r="U270" s="153">
        <f t="shared" ref="U270:U333" si="10">T270</f>
        <v>87.012987012987026</v>
      </c>
      <c r="V270" s="61"/>
      <c r="W270" s="62"/>
      <c r="X270" s="63"/>
    </row>
    <row r="271" spans="1:25">
      <c r="A271" s="242" t="s">
        <v>202</v>
      </c>
      <c r="B271" s="94" t="s">
        <v>247</v>
      </c>
      <c r="C271" s="94" t="str" cm="1">
        <f t="array" ref="C271:D271">_xlfn.XLOOKUP(E271,Sheet1!A:A,Sheet1!E:F)</f>
        <v>R03</v>
      </c>
      <c r="D271" s="94" t="str">
        <v>D13</v>
      </c>
      <c r="E271" s="95">
        <v>214247</v>
      </c>
      <c r="F271" s="95" t="s">
        <v>267</v>
      </c>
      <c r="G271" s="199" t="s">
        <v>18</v>
      </c>
      <c r="H271" s="277"/>
      <c r="I271" s="209"/>
      <c r="J271" s="209">
        <v>75.324675324675326</v>
      </c>
      <c r="K271" s="213">
        <v>83.116883116883116</v>
      </c>
      <c r="L271" s="223"/>
      <c r="M271" s="211">
        <v>92.20779220779221</v>
      </c>
      <c r="N271" s="228">
        <v>89.610389610389603</v>
      </c>
      <c r="O271" s="164"/>
      <c r="P271" s="211">
        <v>76.623376623376629</v>
      </c>
      <c r="Q271" s="210">
        <v>85.714285714285708</v>
      </c>
      <c r="R271" s="210"/>
      <c r="S271" s="271"/>
      <c r="T271" s="275">
        <f t="shared" si="9"/>
        <v>83.766233766233782</v>
      </c>
      <c r="U271" s="153">
        <f t="shared" si="10"/>
        <v>83.766233766233782</v>
      </c>
      <c r="V271" s="61"/>
      <c r="W271" s="62"/>
      <c r="X271" s="63"/>
    </row>
    <row r="272" spans="1:25">
      <c r="A272" s="242" t="s">
        <v>202</v>
      </c>
      <c r="B272" s="94" t="s">
        <v>247</v>
      </c>
      <c r="C272" s="94" t="str" cm="1">
        <f t="array" ref="C272:D272">_xlfn.XLOOKUP(E272,Sheet1!A:A,Sheet1!E:F)</f>
        <v>R04</v>
      </c>
      <c r="D272" s="94" t="str">
        <v>D18</v>
      </c>
      <c r="E272" s="95">
        <v>215061</v>
      </c>
      <c r="F272" s="95" t="s">
        <v>269</v>
      </c>
      <c r="G272" s="199" t="s">
        <v>18</v>
      </c>
      <c r="H272" s="277"/>
      <c r="I272" s="209"/>
      <c r="J272" s="209">
        <v>81.818181818181827</v>
      </c>
      <c r="K272" s="212">
        <v>74.025974025974023</v>
      </c>
      <c r="L272" s="223"/>
      <c r="M272" s="211">
        <v>98.701298701298697</v>
      </c>
      <c r="N272" s="229">
        <v>89.610389610389603</v>
      </c>
      <c r="O272" s="164"/>
      <c r="P272" s="211">
        <v>83.116883116883116</v>
      </c>
      <c r="Q272" s="210">
        <v>94.805194805194802</v>
      </c>
      <c r="R272" s="210"/>
      <c r="S272" s="271"/>
      <c r="T272" s="275">
        <f t="shared" si="9"/>
        <v>87.012987012987026</v>
      </c>
      <c r="U272" s="153">
        <f t="shared" si="10"/>
        <v>87.012987012987026</v>
      </c>
      <c r="V272" s="66"/>
      <c r="W272" s="75"/>
      <c r="X272" s="178"/>
    </row>
    <row r="273" spans="1:25">
      <c r="A273" s="242" t="s">
        <v>202</v>
      </c>
      <c r="B273" s="94" t="s">
        <v>247</v>
      </c>
      <c r="C273" s="94" t="str" cm="1">
        <f t="array" ref="C273:D273">_xlfn.XLOOKUP(E273,Sheet1!A:A,Sheet1!E:F)</f>
        <v>R04</v>
      </c>
      <c r="D273" s="94" t="str">
        <v>D18</v>
      </c>
      <c r="E273" s="95">
        <v>215541</v>
      </c>
      <c r="F273" s="95" t="s">
        <v>272</v>
      </c>
      <c r="G273" s="199" t="s">
        <v>18</v>
      </c>
      <c r="H273" s="277"/>
      <c r="I273" s="209"/>
      <c r="J273" s="209">
        <v>81.818181818181827</v>
      </c>
      <c r="K273" s="213">
        <v>76.623376623376629</v>
      </c>
      <c r="L273" s="223"/>
      <c r="M273" s="211">
        <v>76.623376623376629</v>
      </c>
      <c r="N273" s="228">
        <v>101.29870129870129</v>
      </c>
      <c r="O273" s="164"/>
      <c r="P273" s="211">
        <v>98.701298701298697</v>
      </c>
      <c r="Q273" s="210">
        <v>83.116883116883116</v>
      </c>
      <c r="R273" s="210"/>
      <c r="S273" s="271"/>
      <c r="T273" s="275">
        <f t="shared" si="9"/>
        <v>86.363636363636374</v>
      </c>
      <c r="U273" s="153">
        <f t="shared" si="10"/>
        <v>86.363636363636374</v>
      </c>
      <c r="V273" s="61"/>
      <c r="W273" s="62"/>
      <c r="X273" s="73"/>
    </row>
    <row r="274" spans="1:25">
      <c r="A274" s="242" t="s">
        <v>202</v>
      </c>
      <c r="B274" s="94" t="s">
        <v>247</v>
      </c>
      <c r="C274" s="94" t="str" cm="1">
        <f t="array" ref="C274:D274">_xlfn.XLOOKUP(E274,Sheet1!A:A,Sheet1!E:F)</f>
        <v>R03</v>
      </c>
      <c r="D274" s="94" t="str">
        <v>D13</v>
      </c>
      <c r="E274" s="95">
        <v>211078</v>
      </c>
      <c r="F274" s="95" t="s">
        <v>261</v>
      </c>
      <c r="G274" s="199" t="s">
        <v>18</v>
      </c>
      <c r="H274" s="277"/>
      <c r="I274" s="209"/>
      <c r="J274" s="209">
        <v>72.72727272727272</v>
      </c>
      <c r="K274" s="214">
        <v>80.519480519480524</v>
      </c>
      <c r="L274" s="223"/>
      <c r="M274" s="211">
        <v>80.519480519480524</v>
      </c>
      <c r="N274" s="230">
        <v>96.103896103896105</v>
      </c>
      <c r="O274" s="164"/>
      <c r="P274" s="211">
        <v>71.428571428571431</v>
      </c>
      <c r="Q274" s="210">
        <v>81.818181818181827</v>
      </c>
      <c r="R274" s="210"/>
      <c r="S274" s="271"/>
      <c r="T274" s="275">
        <f t="shared" si="9"/>
        <v>80.519480519480524</v>
      </c>
      <c r="U274" s="153">
        <f t="shared" si="10"/>
        <v>80.519480519480524</v>
      </c>
      <c r="V274" s="61"/>
      <c r="W274" s="62"/>
      <c r="X274" s="63"/>
    </row>
    <row r="275" spans="1:25">
      <c r="A275" s="242" t="s">
        <v>202</v>
      </c>
      <c r="B275" s="94" t="s">
        <v>247</v>
      </c>
      <c r="C275" s="94" t="str" cm="1">
        <f t="array" ref="C275:D275">_xlfn.XLOOKUP(E275,Sheet1!A:A,Sheet1!E:F)</f>
        <v>R04</v>
      </c>
      <c r="D275" s="94" t="str">
        <v>D18</v>
      </c>
      <c r="E275" s="95">
        <v>213223</v>
      </c>
      <c r="F275" s="95" t="s">
        <v>265</v>
      </c>
      <c r="G275" s="199" t="s">
        <v>18</v>
      </c>
      <c r="H275" s="277">
        <v>66.233766233766232</v>
      </c>
      <c r="I275" s="209"/>
      <c r="J275" s="209">
        <v>81.818181818181827</v>
      </c>
      <c r="K275" s="212"/>
      <c r="L275" s="223">
        <v>71.428571428571431</v>
      </c>
      <c r="M275" s="211">
        <v>80.519480519480524</v>
      </c>
      <c r="N275" s="229"/>
      <c r="O275" s="164">
        <v>80.519480519480524</v>
      </c>
      <c r="P275" s="211">
        <v>93.506493506493499</v>
      </c>
      <c r="Q275" s="210"/>
      <c r="R275" s="210">
        <v>83.116883116883116</v>
      </c>
      <c r="S275" s="271">
        <v>70.129870129870127</v>
      </c>
      <c r="T275" s="275">
        <f t="shared" si="9"/>
        <v>78.409090909090907</v>
      </c>
      <c r="U275" s="153">
        <f t="shared" si="10"/>
        <v>78.409090909090907</v>
      </c>
      <c r="V275" s="61"/>
      <c r="W275" s="62"/>
      <c r="X275" s="63"/>
    </row>
    <row r="276" spans="1:25">
      <c r="A276" s="242" t="s">
        <v>202</v>
      </c>
      <c r="B276" s="94" t="s">
        <v>247</v>
      </c>
      <c r="C276" s="94" t="str" cm="1">
        <f t="array" ref="C276:D276">_xlfn.XLOOKUP(E276,Sheet1!A:A,Sheet1!E:F)</f>
        <v>R04</v>
      </c>
      <c r="D276" s="94" t="str">
        <v>D18</v>
      </c>
      <c r="E276" s="95">
        <v>213892</v>
      </c>
      <c r="F276" s="95" t="s">
        <v>266</v>
      </c>
      <c r="G276" s="199" t="s">
        <v>18</v>
      </c>
      <c r="H276" s="277"/>
      <c r="I276" s="209"/>
      <c r="J276" s="209">
        <v>92.20779220779221</v>
      </c>
      <c r="K276" s="213">
        <v>85.714285714285708</v>
      </c>
      <c r="L276" s="223"/>
      <c r="M276" s="211">
        <v>77.922077922077932</v>
      </c>
      <c r="N276" s="228">
        <v>97.402597402597408</v>
      </c>
      <c r="O276" s="164"/>
      <c r="P276" s="211">
        <v>92.20779220779221</v>
      </c>
      <c r="Q276" s="210">
        <v>90.909090909090907</v>
      </c>
      <c r="R276" s="210"/>
      <c r="S276" s="271"/>
      <c r="T276" s="275">
        <f t="shared" si="9"/>
        <v>89.393939393939391</v>
      </c>
      <c r="U276" s="153">
        <f t="shared" si="10"/>
        <v>89.393939393939391</v>
      </c>
      <c r="V276" s="61"/>
      <c r="W276" s="62"/>
      <c r="X276" s="63"/>
    </row>
    <row r="277" spans="1:25">
      <c r="A277" s="242" t="s">
        <v>202</v>
      </c>
      <c r="B277" s="162" t="s">
        <v>247</v>
      </c>
      <c r="C277" s="162" t="str" cm="1">
        <f t="array" ref="C277:D277">_xlfn.XLOOKUP(E277,Sheet1!A:A,Sheet1!E:F)</f>
        <v>R04</v>
      </c>
      <c r="D277" s="162" t="str">
        <v>D18</v>
      </c>
      <c r="E277" s="95">
        <v>215228</v>
      </c>
      <c r="F277" s="95" t="s">
        <v>271</v>
      </c>
      <c r="G277" s="200" t="s">
        <v>18</v>
      </c>
      <c r="H277" s="277"/>
      <c r="I277" s="209"/>
      <c r="J277" s="209">
        <v>79.220779220779221</v>
      </c>
      <c r="K277" s="212">
        <v>81.818181818181827</v>
      </c>
      <c r="L277" s="259"/>
      <c r="M277" s="211">
        <v>80.519480519480524</v>
      </c>
      <c r="N277" s="229">
        <v>98.701298701298697</v>
      </c>
      <c r="O277" s="163"/>
      <c r="P277" s="211">
        <v>92.20779220779221</v>
      </c>
      <c r="Q277" s="210">
        <v>97.402597402597408</v>
      </c>
      <c r="R277" s="210"/>
      <c r="S277" s="271"/>
      <c r="T277" s="275">
        <f t="shared" si="9"/>
        <v>88.311688311688314</v>
      </c>
      <c r="U277" s="153">
        <f t="shared" si="10"/>
        <v>88.311688311688314</v>
      </c>
      <c r="V277" s="61"/>
      <c r="W277" s="62"/>
      <c r="X277" s="63"/>
    </row>
    <row r="278" spans="1:25" ht="16.5" thickBot="1">
      <c r="A278" s="245" t="s">
        <v>202</v>
      </c>
      <c r="B278" s="104" t="s">
        <v>247</v>
      </c>
      <c r="C278" s="104" t="str" cm="1">
        <f t="array" ref="C278:D278">_xlfn.XLOOKUP(E278,Sheet1!A:A,Sheet1!E:F)</f>
        <v>R04</v>
      </c>
      <c r="D278" s="104" t="str">
        <v>D18</v>
      </c>
      <c r="E278" s="100">
        <v>211664</v>
      </c>
      <c r="F278" s="100" t="s">
        <v>262</v>
      </c>
      <c r="G278" s="204" t="s">
        <v>18</v>
      </c>
      <c r="H278" s="280"/>
      <c r="I278" s="262"/>
      <c r="J278" s="262">
        <v>80.51948051948051</v>
      </c>
      <c r="K278" s="222">
        <v>71.428571428571431</v>
      </c>
      <c r="L278" s="225"/>
      <c r="M278" s="219">
        <v>83.116883116883116</v>
      </c>
      <c r="N278" s="235">
        <v>72.727272727272734</v>
      </c>
      <c r="O278" s="106"/>
      <c r="P278" s="219">
        <v>90.909090909090907</v>
      </c>
      <c r="Q278" s="264">
        <v>80.519480519480524</v>
      </c>
      <c r="R278" s="264"/>
      <c r="S278" s="273"/>
      <c r="T278" s="194">
        <f t="shared" si="9"/>
        <v>79.870129870129873</v>
      </c>
      <c r="U278" s="155">
        <f t="shared" si="10"/>
        <v>79.870129870129873</v>
      </c>
      <c r="V278" s="181">
        <f>AVERAGE(H207:S278)</f>
        <v>84.643531987642803</v>
      </c>
      <c r="W278" s="85">
        <f t="shared" ref="W278" si="11">ROUND(V278,0)</f>
        <v>85</v>
      </c>
      <c r="X278" s="115">
        <f>IF(W278&gt;=$J$4,$L$4,IF(AND(W278&gt;=75,W278&lt;=79),0,$L$3))</f>
        <v>4</v>
      </c>
    </row>
    <row r="279" spans="1:25" ht="16.5" thickTop="1">
      <c r="A279" s="240" t="s">
        <v>273</v>
      </c>
      <c r="B279" s="94" t="s">
        <v>260</v>
      </c>
      <c r="C279" s="94" t="str" cm="1">
        <f t="array" ref="C279:D279">_xlfn.XLOOKUP(E279,Sheet1!A:A,Sheet1!E:F)</f>
        <v>R05</v>
      </c>
      <c r="D279" s="94" t="str">
        <v>D23</v>
      </c>
      <c r="E279" s="93">
        <v>213819</v>
      </c>
      <c r="F279" s="93" t="s">
        <v>278</v>
      </c>
      <c r="G279" s="199" t="s">
        <v>279</v>
      </c>
      <c r="H279" s="279">
        <v>77.922077922077918</v>
      </c>
      <c r="I279" s="255"/>
      <c r="J279" s="255">
        <v>90.909090909090907</v>
      </c>
      <c r="K279" s="213"/>
      <c r="L279" s="223">
        <v>85.714285714285708</v>
      </c>
      <c r="M279" s="216">
        <v>85.714285714285708</v>
      </c>
      <c r="N279" s="228"/>
      <c r="O279" s="164">
        <v>85.714285714285708</v>
      </c>
      <c r="P279" s="216">
        <v>88.311688311688314</v>
      </c>
      <c r="Q279" s="239"/>
      <c r="R279" s="239">
        <v>75.324675324675326</v>
      </c>
      <c r="S279" s="270">
        <v>85.714285714285708</v>
      </c>
      <c r="T279" s="9">
        <f t="shared" si="9"/>
        <v>84.415584415584419</v>
      </c>
      <c r="U279" s="152">
        <f t="shared" si="10"/>
        <v>84.415584415584419</v>
      </c>
      <c r="V279" s="61"/>
      <c r="W279" s="62"/>
      <c r="X279" s="63"/>
    </row>
    <row r="280" spans="1:25">
      <c r="A280" s="242" t="s">
        <v>273</v>
      </c>
      <c r="B280" s="94" t="s">
        <v>260</v>
      </c>
      <c r="C280" s="94" t="str" cm="1">
        <f t="array" ref="C280:D280">_xlfn.XLOOKUP(E280,Sheet1!A:A,Sheet1!E:F)</f>
        <v>R05</v>
      </c>
      <c r="D280" s="94" t="str">
        <v>D19</v>
      </c>
      <c r="E280" s="95">
        <v>211136</v>
      </c>
      <c r="F280" s="95" t="s">
        <v>323</v>
      </c>
      <c r="G280" s="199" t="s">
        <v>324</v>
      </c>
      <c r="H280" s="277"/>
      <c r="I280" s="209"/>
      <c r="J280" s="209">
        <v>94.805194805194802</v>
      </c>
      <c r="K280" s="212">
        <v>80.519480519480524</v>
      </c>
      <c r="L280" s="223"/>
      <c r="M280" s="211">
        <v>88.311688311688314</v>
      </c>
      <c r="N280" s="229">
        <v>81.818181818181827</v>
      </c>
      <c r="O280" s="164"/>
      <c r="P280" s="211">
        <v>89.610389610389603</v>
      </c>
      <c r="Q280" s="210">
        <v>87.012987012987011</v>
      </c>
      <c r="R280" s="210"/>
      <c r="S280" s="271"/>
      <c r="T280" s="275">
        <f t="shared" si="9"/>
        <v>87.012987012987011</v>
      </c>
      <c r="U280" s="153">
        <f t="shared" si="10"/>
        <v>87.012987012987011</v>
      </c>
      <c r="V280" s="61"/>
      <c r="W280" s="62"/>
      <c r="X280" s="63"/>
    </row>
    <row r="281" spans="1:25">
      <c r="A281" s="242" t="s">
        <v>273</v>
      </c>
      <c r="B281" s="162" t="s">
        <v>260</v>
      </c>
      <c r="C281" s="162" t="str" cm="1">
        <f t="array" ref="C281:D281">_xlfn.XLOOKUP(E281,Sheet1!A:A,Sheet1!E:F)</f>
        <v>R05</v>
      </c>
      <c r="D281" s="162" t="str">
        <v>D19</v>
      </c>
      <c r="E281" s="95">
        <v>210831</v>
      </c>
      <c r="F281" s="95" t="s">
        <v>325</v>
      </c>
      <c r="G281" s="199" t="s">
        <v>18</v>
      </c>
      <c r="H281" s="277"/>
      <c r="I281" s="209"/>
      <c r="J281" s="209">
        <v>74.025974025974037</v>
      </c>
      <c r="K281" s="213">
        <v>72.727272727272734</v>
      </c>
      <c r="L281" s="223"/>
      <c r="M281" s="211">
        <v>81.818181818181827</v>
      </c>
      <c r="N281" s="228">
        <v>83.116883116883116</v>
      </c>
      <c r="O281" s="164"/>
      <c r="P281" s="211">
        <v>79.220779220779221</v>
      </c>
      <c r="Q281" s="210">
        <v>83.116883116883116</v>
      </c>
      <c r="R281" s="210"/>
      <c r="S281" s="271"/>
      <c r="T281" s="275">
        <f t="shared" si="9"/>
        <v>79.004329004329009</v>
      </c>
      <c r="U281" s="153">
        <f t="shared" si="10"/>
        <v>79.004329004329009</v>
      </c>
      <c r="V281" s="61"/>
      <c r="W281" s="62"/>
      <c r="X281" s="63"/>
    </row>
    <row r="282" spans="1:25">
      <c r="A282" s="240" t="s">
        <v>273</v>
      </c>
      <c r="B282" s="94" t="s">
        <v>260</v>
      </c>
      <c r="C282" s="94" t="str" cm="1">
        <f t="array" ref="C282:D282">_xlfn.XLOOKUP(E282,Sheet1!A:A,Sheet1!E:F)</f>
        <v>R05</v>
      </c>
      <c r="D282" s="94" t="str">
        <v>D19</v>
      </c>
      <c r="E282" s="93">
        <v>213231</v>
      </c>
      <c r="F282" s="93" t="s">
        <v>326</v>
      </c>
      <c r="G282" s="199" t="s">
        <v>324</v>
      </c>
      <c r="H282" s="277"/>
      <c r="I282" s="209"/>
      <c r="J282" s="209">
        <v>77.922077922077918</v>
      </c>
      <c r="K282" s="214">
        <v>79.220779220779221</v>
      </c>
      <c r="L282" s="223"/>
      <c r="M282" s="211">
        <v>80.519480519480524</v>
      </c>
      <c r="N282" s="230">
        <v>77.922077922077932</v>
      </c>
      <c r="O282" s="164"/>
      <c r="P282" s="211">
        <v>80.519480519480524</v>
      </c>
      <c r="Q282" s="210">
        <v>85.714285714285708</v>
      </c>
      <c r="R282" s="210"/>
      <c r="S282" s="271"/>
      <c r="T282" s="275">
        <f t="shared" si="9"/>
        <v>80.303030303030312</v>
      </c>
      <c r="U282" s="153">
        <f t="shared" si="10"/>
        <v>80.303030303030312</v>
      </c>
      <c r="V282" s="86"/>
      <c r="W282" s="87"/>
      <c r="X282" s="77"/>
    </row>
    <row r="283" spans="1:25">
      <c r="A283" s="242" t="s">
        <v>273</v>
      </c>
      <c r="B283" s="94" t="s">
        <v>260</v>
      </c>
      <c r="C283" s="94" t="str" cm="1">
        <f t="array" ref="C283:D283">_xlfn.XLOOKUP(E283,Sheet1!A:A,Sheet1!E:F)</f>
        <v>R05</v>
      </c>
      <c r="D283" s="94" t="str">
        <v>D19</v>
      </c>
      <c r="E283" s="95">
        <v>214296</v>
      </c>
      <c r="F283" s="95" t="s">
        <v>277</v>
      </c>
      <c r="G283" s="199" t="s">
        <v>324</v>
      </c>
      <c r="H283" s="277"/>
      <c r="I283" s="209"/>
      <c r="J283" s="209">
        <v>93.506493506493499</v>
      </c>
      <c r="K283" s="214">
        <v>83.116883116883116</v>
      </c>
      <c r="L283" s="223"/>
      <c r="M283" s="211">
        <v>84.415584415584405</v>
      </c>
      <c r="N283" s="230">
        <v>90.909090909090907</v>
      </c>
      <c r="O283" s="164"/>
      <c r="P283" s="211">
        <v>89.610389610389603</v>
      </c>
      <c r="Q283" s="210">
        <v>85.714285714285708</v>
      </c>
      <c r="R283" s="210"/>
      <c r="S283" s="271"/>
      <c r="T283" s="275">
        <f t="shared" si="9"/>
        <v>87.878787878787861</v>
      </c>
      <c r="U283" s="153">
        <f t="shared" si="10"/>
        <v>87.878787878787861</v>
      </c>
      <c r="V283" s="92"/>
      <c r="W283" s="47"/>
      <c r="X283" s="48"/>
    </row>
    <row r="284" spans="1:25">
      <c r="A284" s="242" t="s">
        <v>273</v>
      </c>
      <c r="B284" s="94" t="s">
        <v>260</v>
      </c>
      <c r="C284" s="94" t="str" cm="1">
        <f t="array" ref="C284:D284">_xlfn.XLOOKUP(E284,Sheet1!A:A,Sheet1!E:F)</f>
        <v>R05</v>
      </c>
      <c r="D284" s="94" t="str">
        <v>D19</v>
      </c>
      <c r="E284" s="95">
        <v>214957</v>
      </c>
      <c r="F284" s="95" t="s">
        <v>327</v>
      </c>
      <c r="G284" s="199" t="s">
        <v>275</v>
      </c>
      <c r="H284" s="277"/>
      <c r="I284" s="209"/>
      <c r="J284" s="209">
        <v>79.220779220779221</v>
      </c>
      <c r="K284" s="214">
        <v>88.311688311688314</v>
      </c>
      <c r="L284" s="223"/>
      <c r="M284" s="211">
        <v>84.415584415584405</v>
      </c>
      <c r="N284" s="230">
        <v>87.012987012987011</v>
      </c>
      <c r="O284" s="164"/>
      <c r="P284" s="211">
        <v>67.532467532467535</v>
      </c>
      <c r="Q284" s="210">
        <v>76.623376623376629</v>
      </c>
      <c r="R284" s="210"/>
      <c r="S284" s="271"/>
      <c r="T284" s="275">
        <f t="shared" si="9"/>
        <v>80.519480519480524</v>
      </c>
      <c r="U284" s="153">
        <f t="shared" si="10"/>
        <v>80.519480519480524</v>
      </c>
      <c r="V284" s="92"/>
      <c r="W284" s="10"/>
      <c r="Y284" s="46"/>
    </row>
    <row r="285" spans="1:25">
      <c r="A285" s="242" t="s">
        <v>273</v>
      </c>
      <c r="B285" s="94" t="s">
        <v>260</v>
      </c>
      <c r="C285" s="94" t="str" cm="1">
        <f t="array" ref="C285:D285">_xlfn.XLOOKUP(E285,Sheet1!A:A,Sheet1!E:F)</f>
        <v>R05</v>
      </c>
      <c r="D285" s="94" t="str">
        <v>D19</v>
      </c>
      <c r="E285" s="95">
        <v>212266</v>
      </c>
      <c r="F285" s="95" t="s">
        <v>328</v>
      </c>
      <c r="G285" s="199" t="s">
        <v>324</v>
      </c>
      <c r="H285" s="277"/>
      <c r="I285" s="209"/>
      <c r="J285" s="209">
        <v>87.012987012987011</v>
      </c>
      <c r="K285" s="214">
        <v>77.922077922077932</v>
      </c>
      <c r="L285" s="223"/>
      <c r="M285" s="211">
        <v>81.818181818181827</v>
      </c>
      <c r="N285" s="230">
        <v>85.714285714285708</v>
      </c>
      <c r="O285" s="164"/>
      <c r="P285" s="211">
        <v>87.012987012987011</v>
      </c>
      <c r="Q285" s="210">
        <v>90.909090909090907</v>
      </c>
      <c r="R285" s="210"/>
      <c r="S285" s="271"/>
      <c r="T285" s="275">
        <f t="shared" si="9"/>
        <v>85.064935064935071</v>
      </c>
      <c r="U285" s="153">
        <f t="shared" si="10"/>
        <v>85.064935064935071</v>
      </c>
      <c r="V285" s="72"/>
      <c r="W285" s="62"/>
      <c r="X285" s="73"/>
    </row>
    <row r="286" spans="1:25">
      <c r="A286" s="242" t="s">
        <v>273</v>
      </c>
      <c r="B286" s="94" t="s">
        <v>260</v>
      </c>
      <c r="C286" s="94" t="str" cm="1">
        <f t="array" ref="C286:D286">_xlfn.XLOOKUP(E286,Sheet1!A:A,Sheet1!E:F)</f>
        <v>R05</v>
      </c>
      <c r="D286" s="94" t="str">
        <v>D19</v>
      </c>
      <c r="E286" s="95">
        <v>213959</v>
      </c>
      <c r="F286" s="95" t="s">
        <v>329</v>
      </c>
      <c r="G286" s="199" t="s">
        <v>324</v>
      </c>
      <c r="H286" s="277"/>
      <c r="I286" s="209"/>
      <c r="J286" s="209">
        <v>74.025974025974037</v>
      </c>
      <c r="K286" s="214">
        <v>84.415584415584405</v>
      </c>
      <c r="L286" s="223"/>
      <c r="M286" s="211">
        <v>81.818181818181827</v>
      </c>
      <c r="N286" s="230">
        <v>81.818181818181827</v>
      </c>
      <c r="O286" s="164"/>
      <c r="P286" s="211">
        <v>63.636363636363633</v>
      </c>
      <c r="Q286" s="210">
        <v>93.506493506493499</v>
      </c>
      <c r="R286" s="210"/>
      <c r="S286" s="271"/>
      <c r="T286" s="275">
        <f t="shared" si="9"/>
        <v>79.870129870129873</v>
      </c>
      <c r="U286" s="153">
        <f t="shared" si="10"/>
        <v>79.870129870129873</v>
      </c>
      <c r="V286" s="61"/>
      <c r="W286" s="62"/>
      <c r="X286" s="63"/>
    </row>
    <row r="287" spans="1:25">
      <c r="A287" s="242" t="s">
        <v>273</v>
      </c>
      <c r="B287" s="94" t="s">
        <v>260</v>
      </c>
      <c r="C287" s="94" t="str" cm="1">
        <f t="array" ref="C287:D287">_xlfn.XLOOKUP(E287,Sheet1!A:A,Sheet1!E:F)</f>
        <v>R05</v>
      </c>
      <c r="D287" s="94" t="str">
        <v>D19</v>
      </c>
      <c r="E287" s="95">
        <v>212738</v>
      </c>
      <c r="F287" s="95" t="s">
        <v>330</v>
      </c>
      <c r="G287" s="199" t="s">
        <v>276</v>
      </c>
      <c r="H287" s="277">
        <v>88.3116883116883</v>
      </c>
      <c r="I287" s="209"/>
      <c r="J287" s="209">
        <v>84.415584415584419</v>
      </c>
      <c r="K287" s="212"/>
      <c r="L287" s="223">
        <v>90.909090909090907</v>
      </c>
      <c r="M287" s="211">
        <v>87.012987012987011</v>
      </c>
      <c r="N287" s="229"/>
      <c r="O287" s="164">
        <v>87.012987012987011</v>
      </c>
      <c r="P287" s="211">
        <v>85.714285714285708</v>
      </c>
      <c r="Q287" s="210"/>
      <c r="R287" s="210">
        <v>83.116883116883116</v>
      </c>
      <c r="S287" s="271">
        <v>92.20779220779221</v>
      </c>
      <c r="T287" s="275">
        <f t="shared" si="9"/>
        <v>87.337662337662323</v>
      </c>
      <c r="U287" s="153">
        <f t="shared" si="10"/>
        <v>87.337662337662323</v>
      </c>
      <c r="V287" s="61"/>
      <c r="W287" s="62"/>
      <c r="X287" s="63"/>
    </row>
    <row r="288" spans="1:25">
      <c r="A288" s="242" t="s">
        <v>273</v>
      </c>
      <c r="B288" s="94" t="s">
        <v>260</v>
      </c>
      <c r="C288" s="94" t="str" cm="1">
        <f t="array" ref="C288:D288">_xlfn.XLOOKUP(E288,Sheet1!A:A,Sheet1!E:F)</f>
        <v>R05</v>
      </c>
      <c r="D288" s="94" t="str">
        <v>D19</v>
      </c>
      <c r="E288" s="95">
        <v>211482</v>
      </c>
      <c r="F288" s="95" t="s">
        <v>331</v>
      </c>
      <c r="G288" s="199" t="s">
        <v>324</v>
      </c>
      <c r="H288" s="277"/>
      <c r="I288" s="209"/>
      <c r="J288" s="209">
        <v>80.51948051948051</v>
      </c>
      <c r="K288" s="212">
        <v>85.714285714285708</v>
      </c>
      <c r="L288" s="223"/>
      <c r="M288" s="211">
        <v>81.818181818181827</v>
      </c>
      <c r="N288" s="229">
        <v>87.012987012987011</v>
      </c>
      <c r="O288" s="164"/>
      <c r="P288" s="211">
        <v>93.506493506493499</v>
      </c>
      <c r="Q288" s="210">
        <v>88.311688311688314</v>
      </c>
      <c r="R288" s="210"/>
      <c r="S288" s="271"/>
      <c r="T288" s="275">
        <f t="shared" si="9"/>
        <v>86.147186147186133</v>
      </c>
      <c r="U288" s="153">
        <f t="shared" si="10"/>
        <v>86.147186147186133</v>
      </c>
      <c r="V288" s="61"/>
      <c r="W288" s="62"/>
      <c r="X288" s="63"/>
    </row>
    <row r="289" spans="1:24">
      <c r="A289" s="242" t="s">
        <v>273</v>
      </c>
      <c r="B289" s="162" t="s">
        <v>260</v>
      </c>
      <c r="C289" s="162" t="str" cm="1">
        <f t="array" ref="C289:D289">_xlfn.XLOOKUP(E289,Sheet1!A:A,Sheet1!E:F)</f>
        <v>R05</v>
      </c>
      <c r="D289" s="162" t="str">
        <v>D19</v>
      </c>
      <c r="E289" s="95">
        <v>212282</v>
      </c>
      <c r="F289" s="95" t="s">
        <v>332</v>
      </c>
      <c r="G289" s="200" t="s">
        <v>324</v>
      </c>
      <c r="H289" s="277"/>
      <c r="I289" s="209"/>
      <c r="J289" s="209">
        <v>88.3116883116883</v>
      </c>
      <c r="K289" s="214">
        <v>83.116883116883116</v>
      </c>
      <c r="L289" s="259"/>
      <c r="M289" s="211">
        <v>75.324675324675326</v>
      </c>
      <c r="N289" s="230">
        <v>83.116883116883116</v>
      </c>
      <c r="O289" s="163"/>
      <c r="P289" s="211">
        <v>89.610389610389603</v>
      </c>
      <c r="Q289" s="210">
        <v>84.415584415584405</v>
      </c>
      <c r="R289" s="210"/>
      <c r="S289" s="271"/>
      <c r="T289" s="275">
        <f t="shared" si="9"/>
        <v>83.98268398268398</v>
      </c>
      <c r="U289" s="153">
        <f t="shared" si="10"/>
        <v>83.98268398268398</v>
      </c>
      <c r="V289" s="61"/>
      <c r="W289" s="62"/>
      <c r="X289" s="63"/>
    </row>
    <row r="290" spans="1:24">
      <c r="A290" s="242" t="s">
        <v>273</v>
      </c>
      <c r="B290" s="94" t="s">
        <v>260</v>
      </c>
      <c r="C290" s="94" t="str" cm="1">
        <f t="array" ref="C290:D290">_xlfn.XLOOKUP(E290,Sheet1!A:A,Sheet1!E:F)</f>
        <v>R05</v>
      </c>
      <c r="D290" s="94" t="str">
        <v>D19</v>
      </c>
      <c r="E290" s="95">
        <v>212191</v>
      </c>
      <c r="F290" s="95" t="s">
        <v>333</v>
      </c>
      <c r="G290" s="199" t="s">
        <v>18</v>
      </c>
      <c r="H290" s="277"/>
      <c r="I290" s="209"/>
      <c r="J290" s="209">
        <v>71.428571428571431</v>
      </c>
      <c r="K290" s="214">
        <v>75.324675324675326</v>
      </c>
      <c r="L290" s="223"/>
      <c r="M290" s="211">
        <v>76.623376623376629</v>
      </c>
      <c r="N290" s="230">
        <v>79.220779220779221</v>
      </c>
      <c r="O290" s="164"/>
      <c r="P290" s="211">
        <v>84.415584415584405</v>
      </c>
      <c r="Q290" s="210">
        <v>87.012987012987011</v>
      </c>
      <c r="R290" s="210"/>
      <c r="S290" s="271"/>
      <c r="T290" s="275">
        <f t="shared" si="9"/>
        <v>79.004329004329009</v>
      </c>
      <c r="U290" s="153">
        <f t="shared" si="10"/>
        <v>79.004329004329009</v>
      </c>
      <c r="V290" s="61"/>
      <c r="W290" s="62"/>
      <c r="X290" s="63"/>
    </row>
    <row r="291" spans="1:24" ht="16.5" thickBot="1">
      <c r="A291" s="246" t="s">
        <v>273</v>
      </c>
      <c r="B291" s="103" t="s">
        <v>260</v>
      </c>
      <c r="C291" s="103" t="str" cm="1">
        <f t="array" ref="C291:D291">_xlfn.XLOOKUP(E291,Sheet1!A:A,Sheet1!E:F)</f>
        <v>R05</v>
      </c>
      <c r="D291" s="103" t="str">
        <v>D19</v>
      </c>
      <c r="E291" s="99">
        <v>210153</v>
      </c>
      <c r="F291" s="99" t="s">
        <v>334</v>
      </c>
      <c r="G291" s="201" t="s">
        <v>18</v>
      </c>
      <c r="H291" s="278"/>
      <c r="I291" s="250"/>
      <c r="J291" s="250">
        <v>81.818181818181827</v>
      </c>
      <c r="K291" s="218">
        <v>85.714285714285708</v>
      </c>
      <c r="L291" s="227"/>
      <c r="M291" s="233">
        <v>72.727272727272734</v>
      </c>
      <c r="N291" s="231">
        <v>90.909090909090907</v>
      </c>
      <c r="O291" s="105"/>
      <c r="P291" s="233">
        <v>76.623376623376629</v>
      </c>
      <c r="Q291" s="253">
        <v>87.012987012987011</v>
      </c>
      <c r="R291" s="253"/>
      <c r="S291" s="272"/>
      <c r="T291" s="193">
        <f t="shared" si="9"/>
        <v>82.467532467532479</v>
      </c>
      <c r="U291" s="154">
        <f t="shared" si="10"/>
        <v>82.467532467532479</v>
      </c>
      <c r="V291" s="83"/>
      <c r="W291" s="76"/>
      <c r="X291" s="84"/>
    </row>
    <row r="292" spans="1:24">
      <c r="A292" s="240" t="s">
        <v>273</v>
      </c>
      <c r="B292" s="94" t="s">
        <v>274</v>
      </c>
      <c r="C292" s="94" t="str" cm="1">
        <f t="array" ref="C292:D292">_xlfn.XLOOKUP(E292,Sheet1!A:A,Sheet1!E:F)</f>
        <v>R05</v>
      </c>
      <c r="D292" s="94" t="str">
        <v>D22</v>
      </c>
      <c r="E292" s="93">
        <v>214767</v>
      </c>
      <c r="F292" s="93" t="s">
        <v>335</v>
      </c>
      <c r="G292" s="199" t="s">
        <v>275</v>
      </c>
      <c r="H292" s="279"/>
      <c r="I292" s="255"/>
      <c r="J292" s="255">
        <v>74.025974025974037</v>
      </c>
      <c r="K292" s="213">
        <v>84.415584415584405</v>
      </c>
      <c r="L292" s="223"/>
      <c r="M292" s="234">
        <v>97.402597402597408</v>
      </c>
      <c r="N292" s="228">
        <v>87.012987012987011</v>
      </c>
      <c r="O292" s="164"/>
      <c r="P292" s="234">
        <v>81.818181818181827</v>
      </c>
      <c r="Q292" s="239">
        <v>83.116883116883116</v>
      </c>
      <c r="R292" s="239"/>
      <c r="S292" s="270"/>
      <c r="T292" s="9">
        <f t="shared" si="9"/>
        <v>84.632034632034632</v>
      </c>
      <c r="U292" s="152">
        <f t="shared" si="10"/>
        <v>84.632034632034632</v>
      </c>
      <c r="V292" s="61"/>
      <c r="W292" s="62"/>
      <c r="X292" s="63"/>
    </row>
    <row r="293" spans="1:24">
      <c r="A293" s="242" t="s">
        <v>273</v>
      </c>
      <c r="B293" s="94" t="s">
        <v>274</v>
      </c>
      <c r="C293" s="94" t="str" cm="1">
        <f t="array" ref="C293:D293">_xlfn.XLOOKUP(E293,Sheet1!A:A,Sheet1!E:F)</f>
        <v>R05</v>
      </c>
      <c r="D293" s="94" t="str">
        <v>D23</v>
      </c>
      <c r="E293" s="95">
        <v>214163</v>
      </c>
      <c r="F293" s="95" t="s">
        <v>282</v>
      </c>
      <c r="G293" s="199" t="s">
        <v>275</v>
      </c>
      <c r="H293" s="277"/>
      <c r="I293" s="209"/>
      <c r="J293" s="209">
        <v>79.220779220779221</v>
      </c>
      <c r="K293" s="212">
        <v>75.324675324675326</v>
      </c>
      <c r="L293" s="223"/>
      <c r="M293" s="211">
        <v>83.116883116883116</v>
      </c>
      <c r="N293" s="229">
        <v>89.610389610389603</v>
      </c>
      <c r="O293" s="164"/>
      <c r="P293" s="211">
        <v>72.727272727272734</v>
      </c>
      <c r="Q293" s="210">
        <v>68.831168831168839</v>
      </c>
      <c r="R293" s="210"/>
      <c r="S293" s="271"/>
      <c r="T293" s="275">
        <f t="shared" si="9"/>
        <v>78.138528138528144</v>
      </c>
      <c r="U293" s="153">
        <f t="shared" si="10"/>
        <v>78.138528138528144</v>
      </c>
      <c r="V293" s="61"/>
      <c r="W293" s="62"/>
      <c r="X293" s="63"/>
    </row>
    <row r="294" spans="1:24">
      <c r="A294" s="242" t="s">
        <v>273</v>
      </c>
      <c r="B294" s="162" t="s">
        <v>274</v>
      </c>
      <c r="C294" s="162" t="str" cm="1">
        <f t="array" ref="C294:D294">_xlfn.XLOOKUP(E294,Sheet1!A:A,Sheet1!E:F)</f>
        <v>R05</v>
      </c>
      <c r="D294" s="162" t="str">
        <v>D23</v>
      </c>
      <c r="E294" s="95">
        <v>214106</v>
      </c>
      <c r="F294" s="95" t="s">
        <v>281</v>
      </c>
      <c r="G294" s="199" t="s">
        <v>324</v>
      </c>
      <c r="H294" s="277">
        <v>72.72727272727272</v>
      </c>
      <c r="I294" s="209"/>
      <c r="J294" s="209">
        <v>97.402597402597408</v>
      </c>
      <c r="K294" s="212"/>
      <c r="L294" s="282">
        <v>79.220779220779221</v>
      </c>
      <c r="M294" s="211">
        <v>89.610389610389603</v>
      </c>
      <c r="N294" s="229"/>
      <c r="O294" s="164">
        <v>71.428571428571431</v>
      </c>
      <c r="P294" s="211">
        <v>93.506493506493499</v>
      </c>
      <c r="Q294" s="210"/>
      <c r="R294" s="210">
        <v>77.922077922077932</v>
      </c>
      <c r="S294" s="271">
        <v>79.220779220779221</v>
      </c>
      <c r="T294" s="275">
        <f t="shared" si="9"/>
        <v>82.629870129870142</v>
      </c>
      <c r="U294" s="153">
        <f t="shared" si="10"/>
        <v>82.629870129870142</v>
      </c>
      <c r="V294" s="61"/>
      <c r="W294" s="62"/>
      <c r="X294" s="63"/>
    </row>
    <row r="295" spans="1:24">
      <c r="A295" s="240" t="s">
        <v>273</v>
      </c>
      <c r="B295" s="94" t="s">
        <v>274</v>
      </c>
      <c r="C295" s="94" t="str" cm="1">
        <f t="array" ref="C295:D295">_xlfn.XLOOKUP(E295,Sheet1!A:A,Sheet1!E:F)</f>
        <v>R05</v>
      </c>
      <c r="D295" s="94" t="str">
        <v>D23</v>
      </c>
      <c r="E295" s="93">
        <v>213850</v>
      </c>
      <c r="F295" s="93" t="s">
        <v>336</v>
      </c>
      <c r="G295" s="199" t="s">
        <v>324</v>
      </c>
      <c r="H295" s="277">
        <v>90.909090909090907</v>
      </c>
      <c r="I295" s="209"/>
      <c r="J295" s="209">
        <v>81.818181818181827</v>
      </c>
      <c r="K295" s="213"/>
      <c r="L295" s="223">
        <v>74.025974025974023</v>
      </c>
      <c r="M295" s="211">
        <v>81.818181818181827</v>
      </c>
      <c r="N295" s="228"/>
      <c r="O295" s="164">
        <v>67.532467532467535</v>
      </c>
      <c r="P295" s="211">
        <v>87.012987012987011</v>
      </c>
      <c r="Q295" s="210"/>
      <c r="R295" s="210">
        <v>74.025974025974023</v>
      </c>
      <c r="S295" s="271">
        <v>85.714285714285708</v>
      </c>
      <c r="T295" s="275">
        <f t="shared" si="9"/>
        <v>80.357142857142861</v>
      </c>
      <c r="U295" s="153">
        <f t="shared" si="10"/>
        <v>80.357142857142861</v>
      </c>
      <c r="V295" s="61"/>
      <c r="W295" s="62"/>
      <c r="X295" s="63"/>
    </row>
    <row r="296" spans="1:24">
      <c r="A296" s="242" t="s">
        <v>273</v>
      </c>
      <c r="B296" s="94" t="s">
        <v>274</v>
      </c>
      <c r="C296" s="94" t="str" cm="1">
        <f t="array" ref="C296:D296">_xlfn.XLOOKUP(E296,Sheet1!A:A,Sheet1!E:F)</f>
        <v>R05</v>
      </c>
      <c r="D296" s="94" t="str">
        <v>D23</v>
      </c>
      <c r="E296" s="95">
        <v>214668</v>
      </c>
      <c r="F296" s="95" t="s">
        <v>337</v>
      </c>
      <c r="G296" s="199" t="s">
        <v>324</v>
      </c>
      <c r="H296" s="277"/>
      <c r="I296" s="209"/>
      <c r="J296" s="209">
        <v>83.116883116883116</v>
      </c>
      <c r="K296" s="214">
        <v>87.012987012987011</v>
      </c>
      <c r="L296" s="223"/>
      <c r="M296" s="211">
        <v>85.714285714285708</v>
      </c>
      <c r="N296" s="230">
        <v>81.818181818181827</v>
      </c>
      <c r="O296" s="164"/>
      <c r="P296" s="211">
        <v>89.610389610389603</v>
      </c>
      <c r="Q296" s="210">
        <v>76.623376623376629</v>
      </c>
      <c r="R296" s="210"/>
      <c r="S296" s="271"/>
      <c r="T296" s="275">
        <f t="shared" si="9"/>
        <v>83.98268398268398</v>
      </c>
      <c r="U296" s="153">
        <f t="shared" si="10"/>
        <v>83.98268398268398</v>
      </c>
      <c r="V296" s="72"/>
      <c r="W296" s="74"/>
      <c r="X296" s="77"/>
    </row>
    <row r="297" spans="1:24">
      <c r="A297" s="242" t="s">
        <v>273</v>
      </c>
      <c r="B297" s="94" t="s">
        <v>274</v>
      </c>
      <c r="C297" s="94" t="str" cm="1">
        <f t="array" ref="C297:D297">_xlfn.XLOOKUP(E297,Sheet1!A:A,Sheet1!E:F)</f>
        <v>R05</v>
      </c>
      <c r="D297" s="94" t="str">
        <v>D23</v>
      </c>
      <c r="E297" s="95">
        <v>215376</v>
      </c>
      <c r="F297" s="95" t="s">
        <v>338</v>
      </c>
      <c r="G297" s="199" t="s">
        <v>324</v>
      </c>
      <c r="H297" s="277">
        <v>88.3116883116883</v>
      </c>
      <c r="I297" s="209"/>
      <c r="J297" s="209">
        <v>83.116883116883116</v>
      </c>
      <c r="K297" s="214"/>
      <c r="L297" s="223">
        <v>83.116883116883116</v>
      </c>
      <c r="M297" s="211">
        <v>88.311688311688314</v>
      </c>
      <c r="N297" s="230"/>
      <c r="O297" s="164">
        <v>80.519480519480524</v>
      </c>
      <c r="P297" s="211">
        <v>87.012987012987011</v>
      </c>
      <c r="Q297" s="210"/>
      <c r="R297" s="210">
        <v>71.428571428571431</v>
      </c>
      <c r="S297" s="271">
        <v>74.025974025974023</v>
      </c>
      <c r="T297" s="275">
        <f t="shared" si="9"/>
        <v>81.980519480519476</v>
      </c>
      <c r="U297" s="153">
        <f t="shared" si="10"/>
        <v>81.980519480519476</v>
      </c>
      <c r="V297" s="61"/>
      <c r="W297" s="62"/>
      <c r="X297" s="73"/>
    </row>
    <row r="298" spans="1:24">
      <c r="A298" s="242" t="s">
        <v>273</v>
      </c>
      <c r="B298" s="94" t="s">
        <v>274</v>
      </c>
      <c r="C298" s="94" t="str" cm="1">
        <f t="array" ref="C298:D298">_xlfn.XLOOKUP(E298,Sheet1!A:A,Sheet1!E:F)</f>
        <v>R05</v>
      </c>
      <c r="D298" s="94" t="str">
        <v>D22</v>
      </c>
      <c r="E298" s="95">
        <v>215350</v>
      </c>
      <c r="F298" s="95" t="s">
        <v>339</v>
      </c>
      <c r="G298" s="199" t="s">
        <v>324</v>
      </c>
      <c r="H298" s="277">
        <v>84.415584415584419</v>
      </c>
      <c r="I298" s="209"/>
      <c r="J298" s="209">
        <v>80.51948051948051</v>
      </c>
      <c r="K298" s="214"/>
      <c r="L298" s="223">
        <v>72.727272727272734</v>
      </c>
      <c r="M298" s="211">
        <v>85.714285714285708</v>
      </c>
      <c r="N298" s="230"/>
      <c r="O298" s="164">
        <v>80.519480519480524</v>
      </c>
      <c r="P298" s="211">
        <v>80.519480519480524</v>
      </c>
      <c r="Q298" s="210"/>
      <c r="R298" s="210">
        <v>88.311688311688314</v>
      </c>
      <c r="S298" s="271">
        <v>85.714285714285708</v>
      </c>
      <c r="T298" s="275">
        <f t="shared" si="9"/>
        <v>82.305194805194802</v>
      </c>
      <c r="U298" s="153">
        <f t="shared" si="10"/>
        <v>82.305194805194802</v>
      </c>
      <c r="V298" s="72"/>
      <c r="W298" s="74"/>
      <c r="X298" s="78"/>
    </row>
    <row r="299" spans="1:24">
      <c r="A299" s="242" t="s">
        <v>273</v>
      </c>
      <c r="B299" s="94" t="s">
        <v>274</v>
      </c>
      <c r="C299" s="94" t="str" cm="1">
        <f t="array" ref="C299:D299">_xlfn.XLOOKUP(E299,Sheet1!A:A,Sheet1!E:F)</f>
        <v>R05</v>
      </c>
      <c r="D299" s="94" t="str">
        <v>D23</v>
      </c>
      <c r="E299" s="95">
        <v>213926</v>
      </c>
      <c r="F299" s="95" t="s">
        <v>340</v>
      </c>
      <c r="G299" s="199" t="s">
        <v>324</v>
      </c>
      <c r="H299" s="277"/>
      <c r="I299" s="209"/>
      <c r="J299" s="209">
        <v>93.506493506493499</v>
      </c>
      <c r="K299" s="212">
        <v>77.922077922077932</v>
      </c>
      <c r="L299" s="223"/>
      <c r="M299" s="211">
        <v>96.103896103896105</v>
      </c>
      <c r="N299" s="229">
        <v>92.20779220779221</v>
      </c>
      <c r="O299" s="164"/>
      <c r="P299" s="211">
        <v>85.714285714285708</v>
      </c>
      <c r="Q299" s="210">
        <v>100</v>
      </c>
      <c r="R299" s="210"/>
      <c r="S299" s="271"/>
      <c r="T299" s="275">
        <f t="shared" si="9"/>
        <v>90.909090909090921</v>
      </c>
      <c r="U299" s="153">
        <f t="shared" si="10"/>
        <v>90.909090909090921</v>
      </c>
      <c r="V299" s="61"/>
      <c r="W299" s="81"/>
      <c r="X299" s="63"/>
    </row>
    <row r="300" spans="1:24">
      <c r="A300" s="242" t="s">
        <v>273</v>
      </c>
      <c r="B300" s="162" t="s">
        <v>274</v>
      </c>
      <c r="C300" s="162" t="str" cm="1">
        <f t="array" ref="C300:D300">_xlfn.XLOOKUP(E300,Sheet1!A:A,Sheet1!E:F)</f>
        <v>R05</v>
      </c>
      <c r="D300" s="162" t="str">
        <v>D22</v>
      </c>
      <c r="E300" s="95">
        <v>215905</v>
      </c>
      <c r="F300" s="95" t="s">
        <v>341</v>
      </c>
      <c r="G300" s="200" t="s">
        <v>324</v>
      </c>
      <c r="H300" s="277">
        <v>94.805194805194802</v>
      </c>
      <c r="I300" s="209"/>
      <c r="J300" s="209">
        <v>89.610389610389618</v>
      </c>
      <c r="K300" s="214"/>
      <c r="L300" s="259">
        <v>79.220779220779221</v>
      </c>
      <c r="M300" s="211">
        <v>75.324675324675326</v>
      </c>
      <c r="N300" s="230"/>
      <c r="O300" s="163">
        <v>74.025974025974023</v>
      </c>
      <c r="P300" s="211">
        <v>81.818181818181827</v>
      </c>
      <c r="Q300" s="210"/>
      <c r="R300" s="210">
        <v>79.220779220779221</v>
      </c>
      <c r="S300" s="271">
        <v>79.220779220779221</v>
      </c>
      <c r="T300" s="275">
        <f t="shared" si="9"/>
        <v>81.655844155844164</v>
      </c>
      <c r="U300" s="153">
        <f t="shared" si="10"/>
        <v>81.655844155844164</v>
      </c>
      <c r="V300" s="72"/>
      <c r="W300" s="74"/>
      <c r="X300" s="78"/>
    </row>
    <row r="301" spans="1:24">
      <c r="A301" s="242" t="s">
        <v>273</v>
      </c>
      <c r="B301" s="94" t="s">
        <v>274</v>
      </c>
      <c r="C301" s="94" t="str" cm="1">
        <f t="array" ref="C301:D301">_xlfn.XLOOKUP(E301,Sheet1!A:A,Sheet1!E:F)</f>
        <v>R05</v>
      </c>
      <c r="D301" s="94" t="str">
        <v>D22</v>
      </c>
      <c r="E301" s="95">
        <v>214148</v>
      </c>
      <c r="F301" s="95" t="s">
        <v>342</v>
      </c>
      <c r="G301" s="199" t="s">
        <v>324</v>
      </c>
      <c r="H301" s="277"/>
      <c r="I301" s="209"/>
      <c r="J301" s="209">
        <v>83.116883116883116</v>
      </c>
      <c r="K301" s="214">
        <v>85.714285714285708</v>
      </c>
      <c r="L301" s="223"/>
      <c r="M301" s="211">
        <v>92.20779220779221</v>
      </c>
      <c r="N301" s="230">
        <v>83.116883116883116</v>
      </c>
      <c r="O301" s="164"/>
      <c r="P301" s="211">
        <v>77.922077922077932</v>
      </c>
      <c r="Q301" s="210">
        <v>75.324675324675326</v>
      </c>
      <c r="R301" s="210"/>
      <c r="S301" s="271"/>
      <c r="T301" s="275">
        <f t="shared" si="9"/>
        <v>82.900432900432904</v>
      </c>
      <c r="U301" s="153">
        <f t="shared" si="10"/>
        <v>82.900432900432904</v>
      </c>
      <c r="V301" s="72"/>
      <c r="W301" s="74"/>
      <c r="X301" s="63"/>
    </row>
    <row r="302" spans="1:24" ht="16.5" thickBot="1">
      <c r="A302" s="246" t="s">
        <v>273</v>
      </c>
      <c r="B302" s="103" t="s">
        <v>274</v>
      </c>
      <c r="C302" s="103" t="str" cm="1">
        <f t="array" ref="C302:D302">_xlfn.XLOOKUP(E302,Sheet1!A:A,Sheet1!E:F)</f>
        <v>R05</v>
      </c>
      <c r="D302" s="103" t="str">
        <v>D23</v>
      </c>
      <c r="E302" s="99">
        <v>215590</v>
      </c>
      <c r="F302" s="99" t="s">
        <v>343</v>
      </c>
      <c r="G302" s="201" t="s">
        <v>324</v>
      </c>
      <c r="H302" s="278"/>
      <c r="I302" s="250"/>
      <c r="J302" s="250">
        <v>85.714285714285708</v>
      </c>
      <c r="K302" s="218">
        <v>92.20779220779221</v>
      </c>
      <c r="L302" s="251"/>
      <c r="M302" s="233">
        <v>87.012987012987011</v>
      </c>
      <c r="N302" s="231">
        <v>85.714285714285708</v>
      </c>
      <c r="O302" s="105"/>
      <c r="P302" s="233">
        <v>81.818181818181827</v>
      </c>
      <c r="Q302" s="253">
        <v>80.519480519480524</v>
      </c>
      <c r="R302" s="253"/>
      <c r="S302" s="272"/>
      <c r="T302" s="193">
        <f t="shared" si="9"/>
        <v>85.49783549783551</v>
      </c>
      <c r="U302" s="154">
        <f t="shared" si="10"/>
        <v>85.49783549783551</v>
      </c>
      <c r="V302" s="83"/>
      <c r="W302" s="76"/>
      <c r="X302" s="84"/>
    </row>
    <row r="303" spans="1:24">
      <c r="A303" s="240" t="s">
        <v>273</v>
      </c>
      <c r="B303" s="94" t="s">
        <v>280</v>
      </c>
      <c r="C303" s="94" t="str" cm="1">
        <f t="array" ref="C303:D303">_xlfn.XLOOKUP(E303,Sheet1!A:A,Sheet1!E:F)</f>
        <v>R05</v>
      </c>
      <c r="D303" s="94" t="str">
        <v>D20</v>
      </c>
      <c r="E303" s="93">
        <v>215855</v>
      </c>
      <c r="F303" s="93" t="s">
        <v>308</v>
      </c>
      <c r="G303" s="199" t="s">
        <v>324</v>
      </c>
      <c r="H303" s="279"/>
      <c r="I303" s="255"/>
      <c r="J303" s="255">
        <v>81.818181818181827</v>
      </c>
      <c r="K303" s="213">
        <v>87.012987012987011</v>
      </c>
      <c r="L303" s="223"/>
      <c r="M303" s="234">
        <v>88.311688311688314</v>
      </c>
      <c r="N303" s="228">
        <v>83.116883116883116</v>
      </c>
      <c r="O303" s="164"/>
      <c r="P303" s="234">
        <v>75.324675324675326</v>
      </c>
      <c r="Q303" s="239">
        <v>77.922077922077932</v>
      </c>
      <c r="R303" s="239"/>
      <c r="S303" s="270"/>
      <c r="T303" s="9">
        <f t="shared" si="9"/>
        <v>82.251082251082266</v>
      </c>
      <c r="U303" s="152">
        <f t="shared" si="10"/>
        <v>82.251082251082266</v>
      </c>
      <c r="V303" s="61"/>
      <c r="W303" s="62"/>
      <c r="X303" s="63"/>
    </row>
    <row r="304" spans="1:24">
      <c r="A304" s="242" t="s">
        <v>273</v>
      </c>
      <c r="B304" s="162" t="s">
        <v>280</v>
      </c>
      <c r="C304" s="162" t="str" cm="1">
        <f t="array" ref="C304:D304">_xlfn.XLOOKUP(E304,Sheet1!A:A,Sheet1!E:F)</f>
        <v>R05</v>
      </c>
      <c r="D304" s="162" t="str">
        <v>D20</v>
      </c>
      <c r="E304" s="95">
        <v>210195</v>
      </c>
      <c r="F304" s="95" t="s">
        <v>344</v>
      </c>
      <c r="G304" s="199" t="s">
        <v>18</v>
      </c>
      <c r="H304" s="277"/>
      <c r="I304" s="209"/>
      <c r="J304" s="209">
        <v>83.116883116883116</v>
      </c>
      <c r="K304" s="212">
        <v>84.415584415584405</v>
      </c>
      <c r="L304" s="223"/>
      <c r="M304" s="211">
        <v>83.116883116883116</v>
      </c>
      <c r="N304" s="229">
        <v>92.20779220779221</v>
      </c>
      <c r="O304" s="164"/>
      <c r="P304" s="211">
        <v>83.116883116883116</v>
      </c>
      <c r="Q304" s="210">
        <v>88.311688311688314</v>
      </c>
      <c r="R304" s="210"/>
      <c r="S304" s="271"/>
      <c r="T304" s="275">
        <f t="shared" si="9"/>
        <v>85.714285714285722</v>
      </c>
      <c r="U304" s="153">
        <f t="shared" si="10"/>
        <v>85.714285714285722</v>
      </c>
      <c r="V304" s="61"/>
      <c r="W304" s="62"/>
      <c r="X304" s="63"/>
    </row>
    <row r="305" spans="1:24">
      <c r="A305" s="240" t="s">
        <v>273</v>
      </c>
      <c r="B305" s="94" t="s">
        <v>280</v>
      </c>
      <c r="C305" s="94" t="str" cm="1">
        <f t="array" ref="C305:D305">_xlfn.XLOOKUP(E305,Sheet1!A:A,Sheet1!E:F)</f>
        <v>R05</v>
      </c>
      <c r="D305" s="94" t="str">
        <v>D20</v>
      </c>
      <c r="E305" s="93">
        <v>210179</v>
      </c>
      <c r="F305" s="93" t="s">
        <v>345</v>
      </c>
      <c r="G305" s="199" t="s">
        <v>324</v>
      </c>
      <c r="H305" s="277"/>
      <c r="I305" s="209"/>
      <c r="J305" s="209">
        <v>81.818181818181827</v>
      </c>
      <c r="K305" s="213">
        <v>76.623376623376629</v>
      </c>
      <c r="L305" s="223"/>
      <c r="M305" s="211">
        <v>89.610389610389603</v>
      </c>
      <c r="N305" s="228">
        <v>88.311688311688314</v>
      </c>
      <c r="O305" s="164"/>
      <c r="P305" s="211">
        <v>85.714285714285708</v>
      </c>
      <c r="Q305" s="210">
        <v>94.805194805194802</v>
      </c>
      <c r="R305" s="210"/>
      <c r="S305" s="271"/>
      <c r="T305" s="275">
        <f t="shared" si="9"/>
        <v>86.147186147186162</v>
      </c>
      <c r="U305" s="153">
        <f t="shared" si="10"/>
        <v>86.147186147186162</v>
      </c>
      <c r="V305" s="61"/>
      <c r="W305" s="62"/>
      <c r="X305" s="63"/>
    </row>
    <row r="306" spans="1:24">
      <c r="A306" s="297" t="s">
        <v>273</v>
      </c>
      <c r="B306" s="298" t="s">
        <v>280</v>
      </c>
      <c r="C306" s="298" t="e" cm="1">
        <f t="array" ref="C306">_xlfn.XLOOKUP(E306,Sheet1!A:A,Sheet1!E:F)</f>
        <v>#N/A</v>
      </c>
      <c r="D306" s="298"/>
      <c r="E306" s="299">
        <v>214866</v>
      </c>
      <c r="F306" s="299" t="s">
        <v>346</v>
      </c>
      <c r="G306" s="300" t="s">
        <v>275</v>
      </c>
      <c r="H306" s="277"/>
      <c r="I306" s="209"/>
      <c r="J306" s="209">
        <v>74.025974025974037</v>
      </c>
      <c r="K306" s="214">
        <v>77.922077922077932</v>
      </c>
      <c r="L306" s="223"/>
      <c r="M306" s="292"/>
      <c r="N306" s="312"/>
      <c r="O306" s="294"/>
      <c r="P306" s="292"/>
      <c r="Q306" s="295"/>
      <c r="R306" s="295"/>
      <c r="S306" s="296"/>
      <c r="T306" s="275">
        <f t="shared" si="9"/>
        <v>75.974025974025977</v>
      </c>
      <c r="U306" s="153">
        <f t="shared" si="10"/>
        <v>75.974025974025977</v>
      </c>
      <c r="V306" s="61"/>
      <c r="W306" s="62"/>
      <c r="X306" s="63"/>
    </row>
    <row r="307" spans="1:24">
      <c r="A307" s="242" t="s">
        <v>273</v>
      </c>
      <c r="B307" s="94" t="s">
        <v>280</v>
      </c>
      <c r="C307" s="94" t="str" cm="1">
        <f t="array" ref="C307:D307">_xlfn.XLOOKUP(E307,Sheet1!A:A,Sheet1!E:F)</f>
        <v>R05</v>
      </c>
      <c r="D307" s="94" t="str">
        <v>D20</v>
      </c>
      <c r="E307" s="95">
        <v>213728</v>
      </c>
      <c r="F307" s="95" t="s">
        <v>347</v>
      </c>
      <c r="G307" s="199" t="s">
        <v>18</v>
      </c>
      <c r="H307" s="277"/>
      <c r="I307" s="209"/>
      <c r="J307" s="209">
        <v>79.220779220779221</v>
      </c>
      <c r="K307" s="214">
        <v>89.610389610389603</v>
      </c>
      <c r="L307" s="223"/>
      <c r="M307" s="211">
        <v>88.311688311688314</v>
      </c>
      <c r="N307" s="230">
        <v>72.727272727272734</v>
      </c>
      <c r="O307" s="164"/>
      <c r="P307" s="211">
        <v>87.012987012987011</v>
      </c>
      <c r="Q307" s="210">
        <v>76.623376623376629</v>
      </c>
      <c r="R307" s="210"/>
      <c r="S307" s="271"/>
      <c r="T307" s="275">
        <f t="shared" si="9"/>
        <v>82.251082251082266</v>
      </c>
      <c r="U307" s="153">
        <f t="shared" si="10"/>
        <v>82.251082251082266</v>
      </c>
      <c r="V307" s="61"/>
      <c r="W307" s="62"/>
      <c r="X307" s="63"/>
    </row>
    <row r="308" spans="1:24">
      <c r="A308" s="243" t="s">
        <v>273</v>
      </c>
      <c r="B308" s="117" t="s">
        <v>280</v>
      </c>
      <c r="C308" s="117" t="str" cm="1">
        <f t="array" ref="C308:D308">_xlfn.XLOOKUP(E308,Sheet1!A:A,Sheet1!E:F)</f>
        <v>R05</v>
      </c>
      <c r="D308" s="117" t="str">
        <v>D20</v>
      </c>
      <c r="E308" s="116">
        <v>211201</v>
      </c>
      <c r="F308" s="116" t="s">
        <v>348</v>
      </c>
      <c r="G308" s="199" t="s">
        <v>18</v>
      </c>
      <c r="H308" s="277"/>
      <c r="I308" s="209"/>
      <c r="J308" s="209">
        <v>88.3116883116883</v>
      </c>
      <c r="K308" s="212">
        <v>90.909090909090907</v>
      </c>
      <c r="L308" s="223"/>
      <c r="M308" s="211">
        <v>81.818181818181827</v>
      </c>
      <c r="N308" s="229">
        <v>88.311688311688314</v>
      </c>
      <c r="O308" s="164"/>
      <c r="P308" s="211">
        <v>84.415584415584405</v>
      </c>
      <c r="Q308" s="210">
        <v>83.116883116883116</v>
      </c>
      <c r="R308" s="210"/>
      <c r="S308" s="271"/>
      <c r="T308" s="275">
        <f t="shared" si="9"/>
        <v>86.147186147186133</v>
      </c>
      <c r="U308" s="153">
        <f t="shared" si="10"/>
        <v>86.147186147186133</v>
      </c>
      <c r="V308" s="72"/>
      <c r="W308" s="74"/>
      <c r="X308" s="77"/>
    </row>
    <row r="309" spans="1:24">
      <c r="A309" s="242" t="s">
        <v>273</v>
      </c>
      <c r="B309" s="94" t="s">
        <v>280</v>
      </c>
      <c r="C309" s="94" t="str" cm="1">
        <f t="array" ref="C309:D309">_xlfn.XLOOKUP(E309,Sheet1!A:A,Sheet1!E:F)</f>
        <v>R05</v>
      </c>
      <c r="D309" s="94" t="str">
        <v>D19</v>
      </c>
      <c r="E309" s="95">
        <v>211623</v>
      </c>
      <c r="F309" s="95" t="s">
        <v>349</v>
      </c>
      <c r="G309" s="199" t="s">
        <v>324</v>
      </c>
      <c r="H309" s="277"/>
      <c r="I309" s="209"/>
      <c r="J309" s="209">
        <v>98.701298701298711</v>
      </c>
      <c r="K309" s="212">
        <v>92.20779220779221</v>
      </c>
      <c r="L309" s="223"/>
      <c r="M309" s="211">
        <v>87.012987012987011</v>
      </c>
      <c r="N309" s="229">
        <v>88.311688311688314</v>
      </c>
      <c r="O309" s="164"/>
      <c r="P309" s="211">
        <v>81.818181818181827</v>
      </c>
      <c r="Q309" s="210">
        <v>100</v>
      </c>
      <c r="R309" s="210"/>
      <c r="S309" s="271"/>
      <c r="T309" s="275">
        <f t="shared" si="9"/>
        <v>91.341991341991346</v>
      </c>
      <c r="U309" s="153">
        <f t="shared" si="10"/>
        <v>91.341991341991346</v>
      </c>
      <c r="V309" s="72"/>
      <c r="W309" s="74"/>
      <c r="X309" s="78"/>
    </row>
    <row r="310" spans="1:24">
      <c r="A310" s="242" t="s">
        <v>273</v>
      </c>
      <c r="B310" s="94" t="s">
        <v>280</v>
      </c>
      <c r="C310" s="94" t="str" cm="1">
        <f t="array" ref="C310:D310">_xlfn.XLOOKUP(E310,Sheet1!A:A,Sheet1!E:F)</f>
        <v>R05</v>
      </c>
      <c r="D310" s="94" t="str">
        <v>D20</v>
      </c>
      <c r="E310" s="95">
        <v>212530</v>
      </c>
      <c r="F310" s="95" t="s">
        <v>350</v>
      </c>
      <c r="G310" s="199" t="s">
        <v>18</v>
      </c>
      <c r="H310" s="277"/>
      <c r="I310" s="209"/>
      <c r="J310" s="209">
        <v>84.415584415584419</v>
      </c>
      <c r="K310" s="213">
        <v>90.909090909090907</v>
      </c>
      <c r="L310" s="223"/>
      <c r="M310" s="211">
        <v>83.116883116883116</v>
      </c>
      <c r="N310" s="228">
        <v>92.20779220779221</v>
      </c>
      <c r="O310" s="164"/>
      <c r="P310" s="211">
        <v>79.220779220779221</v>
      </c>
      <c r="Q310" s="210">
        <v>84.415584415584405</v>
      </c>
      <c r="R310" s="210"/>
      <c r="S310" s="271"/>
      <c r="T310" s="275">
        <f t="shared" si="9"/>
        <v>85.714285714285708</v>
      </c>
      <c r="U310" s="153">
        <f t="shared" si="10"/>
        <v>85.714285714285708</v>
      </c>
      <c r="V310" s="61"/>
      <c r="W310" s="81"/>
      <c r="X310" s="63"/>
    </row>
    <row r="311" spans="1:24">
      <c r="A311" s="242" t="s">
        <v>273</v>
      </c>
      <c r="B311" s="94" t="s">
        <v>280</v>
      </c>
      <c r="C311" s="94" t="str" cm="1">
        <f t="array" ref="C311:D311">_xlfn.XLOOKUP(E311,Sheet1!A:A,Sheet1!E:F)</f>
        <v>R05</v>
      </c>
      <c r="D311" s="94" t="str">
        <v>D20</v>
      </c>
      <c r="E311" s="95">
        <v>211466</v>
      </c>
      <c r="F311" s="95" t="s">
        <v>351</v>
      </c>
      <c r="G311" s="199" t="s">
        <v>324</v>
      </c>
      <c r="H311" s="277">
        <v>80.51948051948051</v>
      </c>
      <c r="I311" s="209"/>
      <c r="J311" s="209">
        <v>92.20779220779221</v>
      </c>
      <c r="K311" s="214"/>
      <c r="L311" s="223">
        <v>100</v>
      </c>
      <c r="M311" s="211">
        <v>74.025974025974023</v>
      </c>
      <c r="N311" s="230"/>
      <c r="O311" s="164">
        <v>101.29870129870129</v>
      </c>
      <c r="P311" s="211">
        <v>85.714285714285708</v>
      </c>
      <c r="Q311" s="210"/>
      <c r="R311" s="210">
        <v>89.610389610389603</v>
      </c>
      <c r="S311" s="271">
        <v>85.714285714285708</v>
      </c>
      <c r="T311" s="275">
        <f t="shared" si="9"/>
        <v>88.636363636363626</v>
      </c>
      <c r="U311" s="153">
        <f t="shared" si="10"/>
        <v>88.636363636363626</v>
      </c>
      <c r="V311" s="72"/>
      <c r="W311" s="74"/>
      <c r="X311" s="78"/>
    </row>
    <row r="312" spans="1:24" s="11" customFormat="1">
      <c r="A312" s="242" t="s">
        <v>273</v>
      </c>
      <c r="B312" s="162" t="s">
        <v>280</v>
      </c>
      <c r="C312" s="162" t="str" cm="1">
        <f t="array" ref="C312:D312">_xlfn.XLOOKUP(E312,Sheet1!A:A,Sheet1!E:F)</f>
        <v>R05</v>
      </c>
      <c r="D312" s="162" t="str">
        <v>D20</v>
      </c>
      <c r="E312" s="95">
        <v>212837</v>
      </c>
      <c r="F312" s="95" t="s">
        <v>352</v>
      </c>
      <c r="G312" s="200" t="s">
        <v>18</v>
      </c>
      <c r="H312" s="277"/>
      <c r="I312" s="209"/>
      <c r="J312" s="209">
        <v>98.701298701298711</v>
      </c>
      <c r="K312" s="214">
        <v>96.103896103896105</v>
      </c>
      <c r="L312" s="259"/>
      <c r="M312" s="211">
        <v>93.506493506493499</v>
      </c>
      <c r="N312" s="230">
        <v>96.103896103896105</v>
      </c>
      <c r="O312" s="163"/>
      <c r="P312" s="211">
        <v>90.909090909090907</v>
      </c>
      <c r="Q312" s="210">
        <v>90.909090909090907</v>
      </c>
      <c r="R312" s="210"/>
      <c r="S312" s="271"/>
      <c r="T312" s="275">
        <f t="shared" si="9"/>
        <v>94.372294372294377</v>
      </c>
      <c r="U312" s="153">
        <f t="shared" si="10"/>
        <v>94.372294372294377</v>
      </c>
      <c r="V312" s="72"/>
      <c r="W312" s="74"/>
      <c r="X312" s="78"/>
    </row>
    <row r="313" spans="1:24">
      <c r="A313" s="242" t="s">
        <v>273</v>
      </c>
      <c r="B313" s="94" t="s">
        <v>280</v>
      </c>
      <c r="C313" s="94" t="str" cm="1">
        <f t="array" ref="C313:D313">_xlfn.XLOOKUP(E313,Sheet1!A:A,Sheet1!E:F)</f>
        <v>R05</v>
      </c>
      <c r="D313" s="94" t="str">
        <v>D20</v>
      </c>
      <c r="E313" s="95">
        <v>215327</v>
      </c>
      <c r="F313" s="95" t="s">
        <v>353</v>
      </c>
      <c r="G313" s="199" t="s">
        <v>279</v>
      </c>
      <c r="H313" s="277">
        <v>77.922077922077918</v>
      </c>
      <c r="I313" s="209"/>
      <c r="J313" s="209">
        <v>81.818181818181827</v>
      </c>
      <c r="K313" s="214"/>
      <c r="L313" s="223">
        <v>80.519480519480524</v>
      </c>
      <c r="M313" s="211">
        <v>80.519480519480524</v>
      </c>
      <c r="N313" s="230"/>
      <c r="O313" s="164">
        <v>89.610389610389603</v>
      </c>
      <c r="P313" s="211">
        <v>79.220779220779221</v>
      </c>
      <c r="Q313" s="210"/>
      <c r="R313" s="210">
        <v>97.402597402597408</v>
      </c>
      <c r="S313" s="271">
        <v>75.324675324675326</v>
      </c>
      <c r="T313" s="275">
        <f t="shared" si="9"/>
        <v>82.792207792207805</v>
      </c>
      <c r="U313" s="153">
        <f t="shared" si="10"/>
        <v>82.792207792207805</v>
      </c>
      <c r="V313" s="61"/>
      <c r="W313" s="62"/>
      <c r="X313" s="63"/>
    </row>
    <row r="314" spans="1:24" ht="16.5" thickBot="1">
      <c r="A314" s="246" t="s">
        <v>273</v>
      </c>
      <c r="B314" s="103" t="s">
        <v>280</v>
      </c>
      <c r="C314" s="103" t="str" cm="1">
        <f t="array" ref="C314:D314">_xlfn.XLOOKUP(E314,Sheet1!A:A,Sheet1!E:F)</f>
        <v>R05</v>
      </c>
      <c r="D314" s="103" t="str">
        <v>D20</v>
      </c>
      <c r="E314" s="99">
        <v>211300</v>
      </c>
      <c r="F314" s="99" t="s">
        <v>354</v>
      </c>
      <c r="G314" s="201" t="s">
        <v>324</v>
      </c>
      <c r="H314" s="278"/>
      <c r="I314" s="250"/>
      <c r="J314" s="250">
        <v>75.324675324675326</v>
      </c>
      <c r="K314" s="218">
        <v>81.818181818181827</v>
      </c>
      <c r="L314" s="227"/>
      <c r="M314" s="215">
        <v>98.701298701298697</v>
      </c>
      <c r="N314" s="231">
        <v>88.311688311688314</v>
      </c>
      <c r="O314" s="105"/>
      <c r="P314" s="215">
        <v>77.922077922077932</v>
      </c>
      <c r="Q314" s="253">
        <v>83.116883116883116</v>
      </c>
      <c r="R314" s="253"/>
      <c r="S314" s="272"/>
      <c r="T314" s="193">
        <f t="shared" si="9"/>
        <v>84.199134199134207</v>
      </c>
      <c r="U314" s="154">
        <f t="shared" si="10"/>
        <v>84.199134199134207</v>
      </c>
      <c r="V314" s="83"/>
      <c r="W314" s="76"/>
      <c r="X314" s="84"/>
    </row>
    <row r="315" spans="1:24">
      <c r="A315" s="240" t="s">
        <v>273</v>
      </c>
      <c r="B315" s="94" t="s">
        <v>283</v>
      </c>
      <c r="C315" s="94" t="str" cm="1">
        <f t="array" ref="C315:D315">_xlfn.XLOOKUP(E315,Sheet1!A:A,Sheet1!E:F)</f>
        <v>R05</v>
      </c>
      <c r="D315" s="94" t="str">
        <v>D22</v>
      </c>
      <c r="E315" s="93">
        <v>214205</v>
      </c>
      <c r="F315" s="93" t="s">
        <v>285</v>
      </c>
      <c r="G315" s="199" t="s">
        <v>18</v>
      </c>
      <c r="H315" s="279"/>
      <c r="I315" s="255"/>
      <c r="J315" s="255">
        <v>87.012987012987011</v>
      </c>
      <c r="K315" s="217">
        <v>98.701298701298697</v>
      </c>
      <c r="L315" s="223"/>
      <c r="M315" s="216">
        <v>80.519480519480524</v>
      </c>
      <c r="N315" s="232">
        <v>90.909090909090907</v>
      </c>
      <c r="O315" s="164"/>
      <c r="P315" s="216">
        <v>85.714285714285708</v>
      </c>
      <c r="Q315" s="239">
        <v>87.012987012987011</v>
      </c>
      <c r="R315" s="239"/>
      <c r="S315" s="270"/>
      <c r="T315" s="9">
        <f t="shared" si="9"/>
        <v>88.311688311688314</v>
      </c>
      <c r="U315" s="152">
        <f t="shared" si="10"/>
        <v>88.311688311688314</v>
      </c>
      <c r="V315" s="61"/>
      <c r="W315" s="62"/>
      <c r="X315" s="63"/>
    </row>
    <row r="316" spans="1:24">
      <c r="A316" s="242" t="s">
        <v>273</v>
      </c>
      <c r="B316" s="162" t="s">
        <v>283</v>
      </c>
      <c r="C316" s="162" t="str" cm="1">
        <f t="array" ref="C316:D316">_xlfn.XLOOKUP(E316,Sheet1!A:A,Sheet1!E:F)</f>
        <v>R05</v>
      </c>
      <c r="D316" s="162" t="str">
        <v>D22</v>
      </c>
      <c r="E316" s="95">
        <v>214544</v>
      </c>
      <c r="F316" s="95" t="s">
        <v>355</v>
      </c>
      <c r="G316" s="199" t="s">
        <v>324</v>
      </c>
      <c r="H316" s="277"/>
      <c r="I316" s="209"/>
      <c r="J316" s="209">
        <v>88.3116883116883</v>
      </c>
      <c r="K316" s="213">
        <v>84.415584415584405</v>
      </c>
      <c r="L316" s="223"/>
      <c r="M316" s="211">
        <v>75.324675324675326</v>
      </c>
      <c r="N316" s="228">
        <v>89.610389610389603</v>
      </c>
      <c r="O316" s="164"/>
      <c r="P316" s="211">
        <v>81.818181818181827</v>
      </c>
      <c r="Q316" s="210">
        <v>76.623376623376629</v>
      </c>
      <c r="R316" s="210"/>
      <c r="S316" s="271"/>
      <c r="T316" s="275">
        <f t="shared" si="9"/>
        <v>82.683982683982677</v>
      </c>
      <c r="U316" s="153">
        <f t="shared" si="10"/>
        <v>82.683982683982677</v>
      </c>
      <c r="V316" s="61"/>
      <c r="W316" s="62"/>
      <c r="X316" s="63"/>
    </row>
    <row r="317" spans="1:24">
      <c r="A317" s="240" t="s">
        <v>273</v>
      </c>
      <c r="B317" s="94" t="s">
        <v>283</v>
      </c>
      <c r="C317" s="94" t="str" cm="1">
        <f t="array" ref="C317:D317">_xlfn.XLOOKUP(E317,Sheet1!A:A,Sheet1!E:F)</f>
        <v>R05</v>
      </c>
      <c r="D317" s="94" t="str">
        <v>D22</v>
      </c>
      <c r="E317" s="93">
        <v>213082</v>
      </c>
      <c r="F317" s="93" t="s">
        <v>356</v>
      </c>
      <c r="G317" s="199" t="s">
        <v>324</v>
      </c>
      <c r="H317" s="277"/>
      <c r="I317" s="209"/>
      <c r="J317" s="209">
        <v>85.714285714285708</v>
      </c>
      <c r="K317" s="214">
        <v>80.519480519480524</v>
      </c>
      <c r="L317" s="223"/>
      <c r="M317" s="211">
        <v>85.714285714285708</v>
      </c>
      <c r="N317" s="230">
        <v>80.519480519480524</v>
      </c>
      <c r="O317" s="164"/>
      <c r="P317" s="211">
        <v>93.506493506493499</v>
      </c>
      <c r="Q317" s="210">
        <v>100</v>
      </c>
      <c r="R317" s="210"/>
      <c r="S317" s="271"/>
      <c r="T317" s="275">
        <f t="shared" si="9"/>
        <v>87.662337662337663</v>
      </c>
      <c r="U317" s="153">
        <f t="shared" si="10"/>
        <v>87.662337662337663</v>
      </c>
      <c r="V317" s="61"/>
      <c r="W317" s="62"/>
      <c r="X317" s="63"/>
    </row>
    <row r="318" spans="1:24">
      <c r="A318" s="242" t="s">
        <v>273</v>
      </c>
      <c r="B318" s="94" t="s">
        <v>283</v>
      </c>
      <c r="C318" s="94" t="str" cm="1">
        <f t="array" ref="C318:D318">_xlfn.XLOOKUP(E318,Sheet1!A:A,Sheet1!E:F)</f>
        <v>R05</v>
      </c>
      <c r="D318" s="94" t="str">
        <v>D22</v>
      </c>
      <c r="E318" s="95">
        <v>210815</v>
      </c>
      <c r="F318" s="95" t="s">
        <v>357</v>
      </c>
      <c r="G318" s="199" t="s">
        <v>275</v>
      </c>
      <c r="H318" s="277"/>
      <c r="I318" s="209"/>
      <c r="J318" s="209">
        <v>88.3116883116883</v>
      </c>
      <c r="K318" s="214">
        <v>88.311688311688314</v>
      </c>
      <c r="L318" s="223"/>
      <c r="M318" s="211">
        <v>75.324675324675326</v>
      </c>
      <c r="N318" s="230">
        <v>72.727272727272734</v>
      </c>
      <c r="O318" s="164"/>
      <c r="P318" s="211">
        <v>72.727272727272734</v>
      </c>
      <c r="Q318" s="210">
        <v>90.909090909090907</v>
      </c>
      <c r="R318" s="210"/>
      <c r="S318" s="271"/>
      <c r="T318" s="275">
        <f t="shared" si="9"/>
        <v>81.385281385281374</v>
      </c>
      <c r="U318" s="153">
        <f t="shared" si="10"/>
        <v>81.385281385281374</v>
      </c>
      <c r="V318" s="61"/>
      <c r="W318" s="62"/>
      <c r="X318" s="63"/>
    </row>
    <row r="319" spans="1:24">
      <c r="A319" s="242" t="s">
        <v>273</v>
      </c>
      <c r="B319" s="94" t="s">
        <v>283</v>
      </c>
      <c r="C319" s="94" t="str" cm="1">
        <f t="array" ref="C319:D319">_xlfn.XLOOKUP(E319,Sheet1!A:A,Sheet1!E:F)</f>
        <v>R05</v>
      </c>
      <c r="D319" s="94" t="str">
        <v>D21</v>
      </c>
      <c r="E319" s="95">
        <v>210047</v>
      </c>
      <c r="F319" s="95" t="s">
        <v>358</v>
      </c>
      <c r="G319" s="199" t="s">
        <v>324</v>
      </c>
      <c r="H319" s="277"/>
      <c r="I319" s="209"/>
      <c r="J319" s="209">
        <v>88.3116883116883</v>
      </c>
      <c r="K319" s="214">
        <v>97.402597402597408</v>
      </c>
      <c r="L319" s="223"/>
      <c r="M319" s="211">
        <v>79.220779220779221</v>
      </c>
      <c r="N319" s="230">
        <v>89.610389610389603</v>
      </c>
      <c r="O319" s="164"/>
      <c r="P319" s="211">
        <v>80.519480519480524</v>
      </c>
      <c r="Q319" s="210">
        <v>90.909090909090907</v>
      </c>
      <c r="R319" s="210"/>
      <c r="S319" s="271"/>
      <c r="T319" s="275">
        <f t="shared" si="9"/>
        <v>87.662337662337663</v>
      </c>
      <c r="U319" s="153">
        <f t="shared" si="10"/>
        <v>87.662337662337663</v>
      </c>
      <c r="V319" s="72"/>
      <c r="W319" s="74"/>
      <c r="X319" s="78"/>
    </row>
    <row r="320" spans="1:24">
      <c r="A320" s="242" t="s">
        <v>273</v>
      </c>
      <c r="B320" s="94" t="s">
        <v>283</v>
      </c>
      <c r="C320" s="94" t="str" cm="1">
        <f t="array" ref="C320:D320">_xlfn.XLOOKUP(E320,Sheet1!A:A,Sheet1!E:F)</f>
        <v>R05</v>
      </c>
      <c r="D320" s="94" t="str">
        <v>D22</v>
      </c>
      <c r="E320" s="95">
        <v>215079</v>
      </c>
      <c r="F320" s="95" t="s">
        <v>359</v>
      </c>
      <c r="G320" s="199" t="s">
        <v>324</v>
      </c>
      <c r="H320" s="277"/>
      <c r="I320" s="209"/>
      <c r="J320" s="209">
        <v>89.610389610389618</v>
      </c>
      <c r="K320" s="214">
        <v>85.714285714285708</v>
      </c>
      <c r="L320" s="223"/>
      <c r="M320" s="211">
        <v>90.909090909090907</v>
      </c>
      <c r="N320" s="230">
        <v>76.623376623376629</v>
      </c>
      <c r="O320" s="164"/>
      <c r="P320" s="211">
        <v>90.909090909090907</v>
      </c>
      <c r="Q320" s="210">
        <v>88.311688311688314</v>
      </c>
      <c r="R320" s="210"/>
      <c r="S320" s="271"/>
      <c r="T320" s="275">
        <f t="shared" si="9"/>
        <v>87.012987012987011</v>
      </c>
      <c r="U320" s="153">
        <f t="shared" si="10"/>
        <v>87.012987012987011</v>
      </c>
      <c r="V320" s="61"/>
      <c r="W320" s="62"/>
      <c r="X320" s="63"/>
    </row>
    <row r="321" spans="1:25">
      <c r="A321" s="242" t="s">
        <v>273</v>
      </c>
      <c r="B321" s="94" t="s">
        <v>283</v>
      </c>
      <c r="C321" s="94" t="str" cm="1">
        <f t="array" ref="C321:D321">_xlfn.XLOOKUP(E321,Sheet1!A:A,Sheet1!E:F)</f>
        <v>R05</v>
      </c>
      <c r="D321" s="94" t="str">
        <v>D22</v>
      </c>
      <c r="E321" s="95">
        <v>213504</v>
      </c>
      <c r="F321" s="95" t="s">
        <v>360</v>
      </c>
      <c r="G321" s="199" t="s">
        <v>324</v>
      </c>
      <c r="H321" s="277">
        <v>79.220779220779221</v>
      </c>
      <c r="I321" s="209"/>
      <c r="J321" s="209">
        <v>79.220779220779221</v>
      </c>
      <c r="K321" s="214"/>
      <c r="L321" s="223">
        <v>75.324675324675326</v>
      </c>
      <c r="M321" s="211">
        <v>79.220779220779221</v>
      </c>
      <c r="N321" s="230"/>
      <c r="O321" s="164">
        <v>75.324675324675326</v>
      </c>
      <c r="P321" s="211">
        <v>80.519480519480524</v>
      </c>
      <c r="Q321" s="210"/>
      <c r="R321" s="210">
        <v>72.727272727272734</v>
      </c>
      <c r="S321" s="271">
        <v>84.415584415584405</v>
      </c>
      <c r="T321" s="275">
        <f t="shared" si="9"/>
        <v>78.246753246753229</v>
      </c>
      <c r="U321" s="153">
        <f t="shared" si="10"/>
        <v>78.246753246753229</v>
      </c>
      <c r="V321" s="72"/>
      <c r="W321" s="74"/>
      <c r="X321" s="78"/>
    </row>
    <row r="322" spans="1:25">
      <c r="A322" s="242" t="s">
        <v>273</v>
      </c>
      <c r="B322" s="162" t="s">
        <v>283</v>
      </c>
      <c r="C322" s="162" t="str" cm="1">
        <f t="array" ref="C322:D322">_xlfn.XLOOKUP(E322,Sheet1!A:A,Sheet1!E:F)</f>
        <v>R05</v>
      </c>
      <c r="D322" s="162" t="str">
        <v>D22</v>
      </c>
      <c r="E322" s="95">
        <v>214536</v>
      </c>
      <c r="F322" s="95" t="s">
        <v>361</v>
      </c>
      <c r="G322" s="200" t="s">
        <v>324</v>
      </c>
      <c r="H322" s="277">
        <v>83.116883116883116</v>
      </c>
      <c r="I322" s="209"/>
      <c r="J322" s="209">
        <v>87.012987012987011</v>
      </c>
      <c r="K322" s="212"/>
      <c r="L322" s="259">
        <v>84.415584415584405</v>
      </c>
      <c r="M322" s="211">
        <v>80.519480519480524</v>
      </c>
      <c r="N322" s="229"/>
      <c r="O322" s="163">
        <v>76.623376623376629</v>
      </c>
      <c r="P322" s="211">
        <v>77.922077922077932</v>
      </c>
      <c r="Q322" s="210"/>
      <c r="R322" s="210">
        <v>70.129870129870127</v>
      </c>
      <c r="S322" s="271">
        <v>83.116883116883116</v>
      </c>
      <c r="T322" s="275">
        <f t="shared" si="9"/>
        <v>80.357142857142861</v>
      </c>
      <c r="U322" s="153">
        <f t="shared" si="10"/>
        <v>80.357142857142861</v>
      </c>
      <c r="V322" s="61"/>
      <c r="W322" s="75"/>
      <c r="X322" s="68"/>
    </row>
    <row r="323" spans="1:25">
      <c r="A323" s="242" t="s">
        <v>273</v>
      </c>
      <c r="B323" s="94" t="s">
        <v>283</v>
      </c>
      <c r="C323" s="94" t="str" cm="1">
        <f t="array" ref="C323:D323">_xlfn.XLOOKUP(E323,Sheet1!A:A,Sheet1!E:F)</f>
        <v>R05</v>
      </c>
      <c r="D323" s="94" t="str">
        <v>D22</v>
      </c>
      <c r="E323" s="95">
        <v>210492</v>
      </c>
      <c r="F323" s="95" t="s">
        <v>362</v>
      </c>
      <c r="G323" s="199" t="s">
        <v>324</v>
      </c>
      <c r="H323" s="277"/>
      <c r="I323" s="209"/>
      <c r="J323" s="209">
        <v>87.012987012987011</v>
      </c>
      <c r="K323" s="212">
        <v>87.012987012987011</v>
      </c>
      <c r="L323" s="223"/>
      <c r="M323" s="211">
        <v>81.818181818181827</v>
      </c>
      <c r="N323" s="229">
        <v>81.818181818181827</v>
      </c>
      <c r="O323" s="164"/>
      <c r="P323" s="211">
        <v>87.012987012987011</v>
      </c>
      <c r="Q323" s="210">
        <v>93.506493506493499</v>
      </c>
      <c r="R323" s="210"/>
      <c r="S323" s="271"/>
      <c r="T323" s="275">
        <f t="shared" si="9"/>
        <v>86.363636363636374</v>
      </c>
      <c r="U323" s="153">
        <f t="shared" si="10"/>
        <v>86.363636363636374</v>
      </c>
      <c r="V323" s="72"/>
      <c r="W323" s="62"/>
      <c r="X323" s="73"/>
    </row>
    <row r="324" spans="1:25">
      <c r="A324" s="242" t="s">
        <v>273</v>
      </c>
      <c r="B324" s="94" t="s">
        <v>283</v>
      </c>
      <c r="C324" s="94" t="str" cm="1">
        <f t="array" ref="C324:D324">_xlfn.XLOOKUP(E324,Sheet1!A:A,Sheet1!E:F)</f>
        <v>R05</v>
      </c>
      <c r="D324" s="94" t="str">
        <v>D21</v>
      </c>
      <c r="E324" s="95">
        <v>213801</v>
      </c>
      <c r="F324" s="95" t="s">
        <v>363</v>
      </c>
      <c r="G324" s="199" t="s">
        <v>324</v>
      </c>
      <c r="H324" s="277">
        <v>66.233766233766232</v>
      </c>
      <c r="I324" s="209"/>
      <c r="J324" s="209">
        <v>96.103896103896091</v>
      </c>
      <c r="K324" s="213"/>
      <c r="L324" s="223">
        <v>80.519480519480524</v>
      </c>
      <c r="M324" s="211">
        <v>80.519480519480524</v>
      </c>
      <c r="N324" s="228"/>
      <c r="O324" s="164">
        <v>98.701298701298697</v>
      </c>
      <c r="P324" s="211">
        <v>94.805194805194802</v>
      </c>
      <c r="Q324" s="210"/>
      <c r="R324" s="210">
        <v>80.519480519480524</v>
      </c>
      <c r="S324" s="271">
        <v>83.116883116883116</v>
      </c>
      <c r="T324" s="275">
        <f t="shared" si="9"/>
        <v>85.064935064935071</v>
      </c>
      <c r="U324" s="153">
        <f t="shared" si="10"/>
        <v>85.064935064935071</v>
      </c>
      <c r="V324" s="61"/>
      <c r="W324" s="62"/>
      <c r="X324" s="63"/>
    </row>
    <row r="325" spans="1:25">
      <c r="A325" s="242" t="s">
        <v>273</v>
      </c>
      <c r="B325" s="94" t="s">
        <v>283</v>
      </c>
      <c r="C325" s="94" t="str" cm="1">
        <f t="array" ref="C325:D325">_xlfn.XLOOKUP(E325,Sheet1!A:A,Sheet1!E:F)</f>
        <v>R05</v>
      </c>
      <c r="D325" s="94" t="str">
        <v>D21</v>
      </c>
      <c r="E325" s="95">
        <v>215178</v>
      </c>
      <c r="F325" s="95" t="s">
        <v>364</v>
      </c>
      <c r="G325" s="199" t="s">
        <v>18</v>
      </c>
      <c r="H325" s="277"/>
      <c r="I325" s="209"/>
      <c r="J325" s="209">
        <v>70.129870129870127</v>
      </c>
      <c r="K325" s="214">
        <v>63.636363636363633</v>
      </c>
      <c r="L325" s="223"/>
      <c r="M325" s="211">
        <v>80.519480519480524</v>
      </c>
      <c r="N325" s="230">
        <v>83.116883116883116</v>
      </c>
      <c r="O325" s="164"/>
      <c r="P325" s="211">
        <v>80.519480519480524</v>
      </c>
      <c r="Q325" s="210">
        <v>68.831168831168839</v>
      </c>
      <c r="R325" s="210"/>
      <c r="S325" s="271"/>
      <c r="T325" s="275">
        <f t="shared" si="9"/>
        <v>74.458874458874462</v>
      </c>
      <c r="U325" s="153">
        <f t="shared" si="10"/>
        <v>74.458874458874462</v>
      </c>
      <c r="V325" s="61"/>
      <c r="W325" s="62"/>
      <c r="X325" s="63"/>
    </row>
    <row r="326" spans="1:25" ht="16.5" thickBot="1">
      <c r="A326" s="246" t="s">
        <v>273</v>
      </c>
      <c r="B326" s="103" t="s">
        <v>283</v>
      </c>
      <c r="C326" s="103" t="str" cm="1">
        <f t="array" ref="C326:D326">_xlfn.XLOOKUP(E326,Sheet1!A:A,Sheet1!E:F)</f>
        <v>R05</v>
      </c>
      <c r="D326" s="103" t="str">
        <v>D21</v>
      </c>
      <c r="E326" s="99">
        <v>212217</v>
      </c>
      <c r="F326" s="99" t="s">
        <v>365</v>
      </c>
      <c r="G326" s="201" t="s">
        <v>18</v>
      </c>
      <c r="H326" s="278"/>
      <c r="I326" s="250"/>
      <c r="J326" s="250">
        <v>93.506493506493499</v>
      </c>
      <c r="K326" s="218">
        <v>88.311688311688314</v>
      </c>
      <c r="L326" s="251"/>
      <c r="M326" s="233">
        <v>84.415584415584405</v>
      </c>
      <c r="N326" s="231">
        <v>80.519480519480524</v>
      </c>
      <c r="O326" s="105"/>
      <c r="P326" s="233">
        <v>74.025974025974023</v>
      </c>
      <c r="Q326" s="253">
        <v>74.025974025974023</v>
      </c>
      <c r="R326" s="253"/>
      <c r="S326" s="272"/>
      <c r="T326" s="193">
        <f t="shared" si="9"/>
        <v>82.467532467532465</v>
      </c>
      <c r="U326" s="154">
        <f t="shared" si="10"/>
        <v>82.467532467532465</v>
      </c>
      <c r="V326" s="83"/>
      <c r="W326" s="76"/>
      <c r="X326" s="84"/>
    </row>
    <row r="327" spans="1:25">
      <c r="A327" s="240" t="s">
        <v>273</v>
      </c>
      <c r="B327" s="94" t="s">
        <v>284</v>
      </c>
      <c r="C327" s="94" t="str" cm="1">
        <f t="array" ref="C327:D327">_xlfn.XLOOKUP(E327,Sheet1!A:A,Sheet1!E:F)</f>
        <v>R05</v>
      </c>
      <c r="D327" s="94" t="str">
        <v>D23</v>
      </c>
      <c r="E327" s="93">
        <v>215343</v>
      </c>
      <c r="F327" s="93" t="s">
        <v>366</v>
      </c>
      <c r="G327" s="199" t="s">
        <v>275</v>
      </c>
      <c r="H327" s="279"/>
      <c r="I327" s="255"/>
      <c r="J327" s="255">
        <v>96.103896103896091</v>
      </c>
      <c r="K327" s="213">
        <v>93.506493506493499</v>
      </c>
      <c r="L327" s="223"/>
      <c r="M327" s="234">
        <v>90.909090909090907</v>
      </c>
      <c r="N327" s="228">
        <v>92.20779220779221</v>
      </c>
      <c r="O327" s="164"/>
      <c r="P327" s="234">
        <v>75.324675324675326</v>
      </c>
      <c r="Q327" s="239">
        <v>77.922077922077932</v>
      </c>
      <c r="R327" s="239"/>
      <c r="S327" s="270"/>
      <c r="T327" s="9">
        <f t="shared" si="9"/>
        <v>87.662337662337663</v>
      </c>
      <c r="U327" s="152">
        <f t="shared" si="10"/>
        <v>87.662337662337663</v>
      </c>
      <c r="V327" s="72"/>
      <c r="W327" s="74"/>
      <c r="X327" s="78"/>
    </row>
    <row r="328" spans="1:25">
      <c r="A328" s="242" t="s">
        <v>273</v>
      </c>
      <c r="B328" s="162" t="s">
        <v>284</v>
      </c>
      <c r="C328" s="162" t="str" cm="1">
        <f t="array" ref="C328:D328">_xlfn.XLOOKUP(E328,Sheet1!A:A,Sheet1!E:F)</f>
        <v>R05</v>
      </c>
      <c r="D328" s="162" t="str">
        <v>D21</v>
      </c>
      <c r="E328" s="95">
        <v>214155</v>
      </c>
      <c r="F328" s="95" t="s">
        <v>367</v>
      </c>
      <c r="G328" s="199" t="s">
        <v>324</v>
      </c>
      <c r="H328" s="277"/>
      <c r="I328" s="209"/>
      <c r="J328" s="209">
        <v>88.3116883116883</v>
      </c>
      <c r="K328" s="212">
        <v>89.610389610389603</v>
      </c>
      <c r="L328" s="223"/>
      <c r="M328" s="211">
        <v>89.610389610389603</v>
      </c>
      <c r="N328" s="229">
        <v>87.012987012987011</v>
      </c>
      <c r="O328" s="164"/>
      <c r="P328" s="211">
        <v>90.909090909090907</v>
      </c>
      <c r="Q328" s="210">
        <v>67.532467532467535</v>
      </c>
      <c r="R328" s="210"/>
      <c r="S328" s="271"/>
      <c r="T328" s="275">
        <f t="shared" si="9"/>
        <v>85.49783549783551</v>
      </c>
      <c r="U328" s="153">
        <f t="shared" si="10"/>
        <v>85.49783549783551</v>
      </c>
      <c r="V328" s="61"/>
      <c r="W328" s="62"/>
      <c r="X328" s="63"/>
    </row>
    <row r="329" spans="1:25">
      <c r="A329" s="240" t="s">
        <v>273</v>
      </c>
      <c r="B329" s="94" t="s">
        <v>284</v>
      </c>
      <c r="C329" s="94" t="str" cm="1">
        <f t="array" ref="C329:D329">_xlfn.XLOOKUP(E329,Sheet1!A:A,Sheet1!E:F)</f>
        <v>R05</v>
      </c>
      <c r="D329" s="94" t="str">
        <v>D21</v>
      </c>
      <c r="E329" s="93">
        <v>214122</v>
      </c>
      <c r="F329" s="93" t="s">
        <v>368</v>
      </c>
      <c r="G329" s="199" t="s">
        <v>324</v>
      </c>
      <c r="H329" s="277">
        <v>79.220779220779221</v>
      </c>
      <c r="I329" s="209"/>
      <c r="J329" s="209">
        <v>96.103896103896091</v>
      </c>
      <c r="K329" s="212"/>
      <c r="L329" s="223">
        <v>93.506493506493499</v>
      </c>
      <c r="M329" s="211">
        <v>87.012987012987011</v>
      </c>
      <c r="N329" s="229"/>
      <c r="O329" s="164">
        <v>98.701298701298697</v>
      </c>
      <c r="P329" s="211">
        <v>94.805194805194802</v>
      </c>
      <c r="Q329" s="210"/>
      <c r="R329" s="210">
        <v>97.402597402597408</v>
      </c>
      <c r="S329" s="271">
        <v>92.20779220779221</v>
      </c>
      <c r="T329" s="275">
        <f t="shared" si="9"/>
        <v>92.370129870129858</v>
      </c>
      <c r="U329" s="153">
        <f t="shared" si="10"/>
        <v>92.370129870129858</v>
      </c>
      <c r="V329" s="61"/>
      <c r="W329" s="62"/>
      <c r="X329" s="63"/>
    </row>
    <row r="330" spans="1:25">
      <c r="A330" s="242" t="s">
        <v>273</v>
      </c>
      <c r="B330" s="94" t="s">
        <v>284</v>
      </c>
      <c r="C330" s="94" t="str" cm="1">
        <f t="array" ref="C330:D330">_xlfn.XLOOKUP(E330,Sheet1!A:A,Sheet1!E:F)</f>
        <v>R05</v>
      </c>
      <c r="D330" s="94" t="str">
        <v>D21</v>
      </c>
      <c r="E330" s="95">
        <v>212647</v>
      </c>
      <c r="F330" s="95" t="s">
        <v>369</v>
      </c>
      <c r="G330" s="199" t="s">
        <v>324</v>
      </c>
      <c r="H330" s="277"/>
      <c r="I330" s="209"/>
      <c r="J330" s="209">
        <v>84.415584415584419</v>
      </c>
      <c r="K330" s="213">
        <v>88.311688311688314</v>
      </c>
      <c r="L330" s="223"/>
      <c r="M330" s="211">
        <v>100</v>
      </c>
      <c r="N330" s="228">
        <v>87.012987012987011</v>
      </c>
      <c r="O330" s="164"/>
      <c r="P330" s="211">
        <v>90.909090909090907</v>
      </c>
      <c r="Q330" s="210">
        <v>75.324675324675326</v>
      </c>
      <c r="R330" s="210"/>
      <c r="S330" s="271"/>
      <c r="T330" s="275">
        <f t="shared" si="9"/>
        <v>87.662337662337677</v>
      </c>
      <c r="U330" s="153">
        <f t="shared" si="10"/>
        <v>87.662337662337677</v>
      </c>
      <c r="V330" s="61"/>
      <c r="W330" s="62"/>
      <c r="X330" s="63"/>
    </row>
    <row r="331" spans="1:25">
      <c r="A331" s="242" t="s">
        <v>273</v>
      </c>
      <c r="B331" s="94" t="s">
        <v>284</v>
      </c>
      <c r="C331" s="94" t="str" cm="1">
        <f t="array" ref="C331:D331">_xlfn.XLOOKUP(E331,Sheet1!A:A,Sheet1!E:F)</f>
        <v>R05</v>
      </c>
      <c r="D331" s="94" t="str">
        <v>D21</v>
      </c>
      <c r="E331" s="95">
        <v>212035</v>
      </c>
      <c r="F331" s="95" t="s">
        <v>370</v>
      </c>
      <c r="G331" s="199" t="s">
        <v>324</v>
      </c>
      <c r="H331" s="277">
        <v>75.324675324675326</v>
      </c>
      <c r="I331" s="209"/>
      <c r="J331" s="209">
        <v>83.116883116883116</v>
      </c>
      <c r="K331" s="212"/>
      <c r="L331" s="223">
        <v>85.714285714285708</v>
      </c>
      <c r="M331" s="211">
        <v>80.519480519480524</v>
      </c>
      <c r="N331" s="229"/>
      <c r="O331" s="164">
        <v>80.519480519480524</v>
      </c>
      <c r="P331" s="211">
        <v>80.519480519480524</v>
      </c>
      <c r="Q331" s="210"/>
      <c r="R331" s="210">
        <v>90.909090909090907</v>
      </c>
      <c r="S331" s="271">
        <v>87.012987012987011</v>
      </c>
      <c r="T331" s="275">
        <f t="shared" si="9"/>
        <v>82.954545454545439</v>
      </c>
      <c r="U331" s="153">
        <f t="shared" si="10"/>
        <v>82.954545454545439</v>
      </c>
      <c r="V331" s="61"/>
      <c r="W331" s="62"/>
      <c r="X331" s="63"/>
      <c r="Y331" s="46"/>
    </row>
    <row r="332" spans="1:25">
      <c r="A332" s="242" t="s">
        <v>273</v>
      </c>
      <c r="B332" s="94" t="s">
        <v>284</v>
      </c>
      <c r="C332" s="94" t="str" cm="1">
        <f t="array" ref="C332:D332">_xlfn.XLOOKUP(E332,Sheet1!A:A,Sheet1!E:F)</f>
        <v>R05</v>
      </c>
      <c r="D332" s="94" t="str">
        <v>D21</v>
      </c>
      <c r="E332" s="95">
        <v>215319</v>
      </c>
      <c r="F332" s="95" t="s">
        <v>371</v>
      </c>
      <c r="G332" s="199" t="s">
        <v>275</v>
      </c>
      <c r="H332" s="277">
        <v>83.116883116883116</v>
      </c>
      <c r="I332" s="209"/>
      <c r="J332" s="209">
        <v>87.012987012987011</v>
      </c>
      <c r="K332" s="212"/>
      <c r="L332" s="223">
        <v>76.623376623376629</v>
      </c>
      <c r="M332" s="211">
        <v>80.519480519480524</v>
      </c>
      <c r="N332" s="229"/>
      <c r="O332" s="164">
        <v>74.025974025974023</v>
      </c>
      <c r="P332" s="211">
        <v>84.415584415584405</v>
      </c>
      <c r="Q332" s="210"/>
      <c r="R332" s="210">
        <v>79.220779220779221</v>
      </c>
      <c r="S332" s="271">
        <v>76.623376623376629</v>
      </c>
      <c r="T332" s="275">
        <f t="shared" si="9"/>
        <v>80.194805194805198</v>
      </c>
      <c r="U332" s="153">
        <f t="shared" si="10"/>
        <v>80.194805194805198</v>
      </c>
      <c r="V332" s="179"/>
      <c r="W332" s="75"/>
      <c r="X332" s="73"/>
    </row>
    <row r="333" spans="1:25">
      <c r="A333" s="242" t="s">
        <v>273</v>
      </c>
      <c r="B333" s="94" t="s">
        <v>284</v>
      </c>
      <c r="C333" s="94" t="str" cm="1">
        <f t="array" ref="C333:D333">_xlfn.XLOOKUP(E333,Sheet1!A:A,Sheet1!E:F)</f>
        <v>R05</v>
      </c>
      <c r="D333" s="94" t="str">
        <v>D23</v>
      </c>
      <c r="E333" s="95">
        <v>213538</v>
      </c>
      <c r="F333" s="95" t="s">
        <v>372</v>
      </c>
      <c r="G333" s="199" t="s">
        <v>18</v>
      </c>
      <c r="H333" s="277">
        <v>67.532467532467535</v>
      </c>
      <c r="I333" s="209"/>
      <c r="J333" s="209">
        <v>85.714285714285708</v>
      </c>
      <c r="K333" s="213"/>
      <c r="L333" s="223">
        <v>68.831168831168839</v>
      </c>
      <c r="M333" s="211">
        <v>83.116883116883116</v>
      </c>
      <c r="N333" s="228"/>
      <c r="O333" s="164">
        <v>76.623376623376629</v>
      </c>
      <c r="P333" s="211">
        <v>92.20779220779221</v>
      </c>
      <c r="Q333" s="210"/>
      <c r="R333" s="210">
        <v>79.220779220779221</v>
      </c>
      <c r="S333" s="271">
        <v>76.623376623376629</v>
      </c>
      <c r="T333" s="275">
        <f t="shared" si="9"/>
        <v>78.733766233766247</v>
      </c>
      <c r="U333" s="153">
        <f t="shared" si="10"/>
        <v>78.733766233766247</v>
      </c>
      <c r="V333" s="72"/>
      <c r="W333" s="62"/>
      <c r="X333" s="78"/>
    </row>
    <row r="334" spans="1:25">
      <c r="A334" s="242" t="s">
        <v>273</v>
      </c>
      <c r="B334" s="162" t="s">
        <v>284</v>
      </c>
      <c r="C334" s="162" t="str" cm="1">
        <f t="array" ref="C334:D334">_xlfn.XLOOKUP(E334,Sheet1!A:A,Sheet1!E:F)</f>
        <v>R05</v>
      </c>
      <c r="D334" s="162" t="str">
        <v>D21</v>
      </c>
      <c r="E334" s="95">
        <v>215004</v>
      </c>
      <c r="F334" s="95" t="s">
        <v>373</v>
      </c>
      <c r="G334" s="200" t="s">
        <v>275</v>
      </c>
      <c r="H334" s="277"/>
      <c r="I334" s="209"/>
      <c r="J334" s="209">
        <v>93.506493506493499</v>
      </c>
      <c r="K334" s="212">
        <v>84.415584415584405</v>
      </c>
      <c r="L334" s="259"/>
      <c r="M334" s="211">
        <v>94.805194805194802</v>
      </c>
      <c r="N334" s="229">
        <v>96.103896103896105</v>
      </c>
      <c r="O334" s="163"/>
      <c r="P334" s="211">
        <v>81.818181818181827</v>
      </c>
      <c r="Q334" s="210">
        <v>96.103896103896105</v>
      </c>
      <c r="R334" s="210"/>
      <c r="S334" s="271"/>
      <c r="T334" s="275">
        <f t="shared" ref="T334:T336" si="12">AVERAGE(H334:S334)</f>
        <v>91.125541125541119</v>
      </c>
      <c r="U334" s="153">
        <f t="shared" ref="U334:U336" si="13">T334</f>
        <v>91.125541125541119</v>
      </c>
      <c r="V334" s="61"/>
      <c r="W334" s="75"/>
      <c r="X334" s="68"/>
    </row>
    <row r="335" spans="1:25">
      <c r="A335" s="242" t="s">
        <v>273</v>
      </c>
      <c r="B335" s="94" t="s">
        <v>284</v>
      </c>
      <c r="C335" s="94" t="str" cm="1">
        <f t="array" ref="C335:D335">_xlfn.XLOOKUP(E335,Sheet1!A:A,Sheet1!E:F)</f>
        <v>R05</v>
      </c>
      <c r="D335" s="94" t="str">
        <v>D21</v>
      </c>
      <c r="E335" s="95">
        <v>214916</v>
      </c>
      <c r="F335" s="95" t="s">
        <v>286</v>
      </c>
      <c r="G335" s="199" t="s">
        <v>275</v>
      </c>
      <c r="H335" s="277"/>
      <c r="I335" s="209"/>
      <c r="J335" s="209">
        <v>74.025974025974037</v>
      </c>
      <c r="K335" s="213">
        <v>96.103896103896105</v>
      </c>
      <c r="L335" s="223"/>
      <c r="M335" s="211">
        <v>80.519480519480524</v>
      </c>
      <c r="N335" s="228">
        <v>97.402597402597408</v>
      </c>
      <c r="O335" s="164"/>
      <c r="P335" s="211">
        <v>85.714285714285708</v>
      </c>
      <c r="Q335" s="210">
        <v>87.012987012987011</v>
      </c>
      <c r="R335" s="210"/>
      <c r="S335" s="271"/>
      <c r="T335" s="275">
        <f t="shared" si="12"/>
        <v>86.796536796536785</v>
      </c>
      <c r="U335" s="153">
        <f t="shared" si="13"/>
        <v>86.796536796536785</v>
      </c>
      <c r="V335" s="72"/>
      <c r="W335" s="62"/>
      <c r="X335" s="73"/>
    </row>
    <row r="336" spans="1:25" ht="16.5" thickBot="1">
      <c r="A336" s="245" t="s">
        <v>273</v>
      </c>
      <c r="B336" s="104" t="s">
        <v>284</v>
      </c>
      <c r="C336" s="104" t="str" cm="1">
        <f t="array" ref="C336:D336">_xlfn.XLOOKUP(E336,Sheet1!A:A,Sheet1!E:F)</f>
        <v>R05</v>
      </c>
      <c r="D336" s="104" t="str">
        <v>D21</v>
      </c>
      <c r="E336" s="100">
        <v>215145</v>
      </c>
      <c r="F336" s="100" t="s">
        <v>374</v>
      </c>
      <c r="G336" s="204" t="s">
        <v>324</v>
      </c>
      <c r="H336" s="280"/>
      <c r="I336" s="262"/>
      <c r="J336" s="262">
        <v>85.714285714285708</v>
      </c>
      <c r="K336" s="222">
        <v>88.311688311688314</v>
      </c>
      <c r="L336" s="266"/>
      <c r="M336" s="236">
        <v>89.610389610389603</v>
      </c>
      <c r="N336" s="235">
        <v>88.311688311688314</v>
      </c>
      <c r="O336" s="269"/>
      <c r="P336" s="236">
        <v>90.909090909090907</v>
      </c>
      <c r="Q336" s="264">
        <v>84.415584415584405</v>
      </c>
      <c r="R336" s="264"/>
      <c r="S336" s="273"/>
      <c r="T336" s="194">
        <f t="shared" si="12"/>
        <v>87.878787878787875</v>
      </c>
      <c r="U336" s="155">
        <f t="shared" si="13"/>
        <v>87.878787878787875</v>
      </c>
      <c r="V336" s="64">
        <f>AVERAGE(H279:S336)</f>
        <v>84.23597678916839</v>
      </c>
      <c r="W336" s="65">
        <f t="shared" ref="W336" si="14">ROUND(V336,0)</f>
        <v>84</v>
      </c>
      <c r="X336" s="115">
        <f>IF(W336&gt;=$J$4,$L$4,IF(AND(W336&gt;=75,W336&lt;=79),0,$L$3))</f>
        <v>4</v>
      </c>
    </row>
    <row r="337" spans="5:24" ht="16.5" thickTop="1">
      <c r="E337" s="50"/>
      <c r="G337" s="50"/>
      <c r="P337" s="132"/>
      <c r="Q337" s="132"/>
      <c r="R337" s="132"/>
      <c r="S337" s="132"/>
      <c r="T337" s="132"/>
      <c r="U337" s="132"/>
      <c r="V337" s="50"/>
      <c r="W337" s="50"/>
      <c r="X337" s="50"/>
    </row>
  </sheetData>
  <mergeCells count="4">
    <mergeCell ref="F1:I1"/>
    <mergeCell ref="J1:K1"/>
    <mergeCell ref="M1:M2"/>
    <mergeCell ref="I10:U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369A9-FDDA-4FF6-A113-F86958E1B7BF}">
  <dimension ref="A1:AO339"/>
  <sheetViews>
    <sheetView topLeftCell="A2" zoomScale="70" zoomScaleNormal="70" workbookViewId="0">
      <selection activeCell="E4" sqref="E4:F5"/>
    </sheetView>
  </sheetViews>
  <sheetFormatPr defaultColWidth="9" defaultRowHeight="15" outlineLevelCol="1"/>
  <cols>
    <col min="1" max="1" width="16" style="319" customWidth="1"/>
    <col min="2" max="2" width="16" style="319" hidden="1" customWidth="1" outlineLevel="1"/>
    <col min="3" max="3" width="22.625" style="320" customWidth="1" collapsed="1"/>
    <col min="4" max="4" width="26.375" style="320" customWidth="1"/>
    <col min="5" max="6" width="11.625" style="361" customWidth="1"/>
    <col min="7" max="7" width="18" style="320" customWidth="1"/>
    <col min="8" max="8" width="13.625" style="320" customWidth="1"/>
    <col min="9" max="9" width="32.625" style="319" customWidth="1"/>
    <col min="10" max="10" width="65.625" style="322" customWidth="1"/>
    <col min="11" max="11" width="65.625" style="320" customWidth="1"/>
    <col min="12" max="14" width="32.375" style="319" customWidth="1"/>
    <col min="15" max="15" width="14" style="319" customWidth="1"/>
    <col min="16" max="16" width="17.625" style="319" customWidth="1"/>
    <col min="17" max="16384" width="9" style="320"/>
  </cols>
  <sheetData>
    <row r="1" spans="1:41" ht="21" hidden="1" customHeight="1">
      <c r="A1" s="319">
        <v>1</v>
      </c>
      <c r="C1" s="320">
        <v>4</v>
      </c>
      <c r="D1" s="320">
        <v>5</v>
      </c>
      <c r="E1" s="320"/>
      <c r="F1" s="320"/>
      <c r="G1" s="320">
        <v>6</v>
      </c>
      <c r="H1" s="321">
        <v>9</v>
      </c>
      <c r="I1" s="319">
        <v>10</v>
      </c>
      <c r="J1" s="322">
        <v>11</v>
      </c>
      <c r="K1" s="320">
        <v>13</v>
      </c>
      <c r="L1" s="319">
        <v>10</v>
      </c>
      <c r="M1" s="319">
        <v>10</v>
      </c>
      <c r="N1" s="319">
        <v>10</v>
      </c>
      <c r="O1" s="319">
        <v>10</v>
      </c>
      <c r="P1" s="319">
        <v>10</v>
      </c>
    </row>
    <row r="2" spans="1:41" s="324" customFormat="1" ht="40.5" customHeight="1">
      <c r="A2" s="323" t="s">
        <v>377</v>
      </c>
      <c r="B2" s="323"/>
      <c r="D2" s="325"/>
      <c r="H2" s="326"/>
      <c r="I2" s="327"/>
      <c r="J2" s="328"/>
      <c r="K2" s="329"/>
      <c r="L2" s="327"/>
      <c r="M2" s="327"/>
      <c r="N2" s="327"/>
      <c r="O2" s="327"/>
      <c r="P2" s="327"/>
    </row>
    <row r="3" spans="1:41" ht="35.25" customHeight="1" thickBot="1">
      <c r="D3" s="321"/>
      <c r="E3" s="320"/>
      <c r="F3" s="320"/>
      <c r="H3" s="321"/>
      <c r="J3" s="330"/>
    </row>
    <row r="4" spans="1:41" ht="39.950000000000003" customHeight="1">
      <c r="A4" s="458" t="s">
        <v>10</v>
      </c>
      <c r="B4" s="331"/>
      <c r="C4" s="332"/>
      <c r="D4" s="332"/>
      <c r="E4" s="333" t="s">
        <v>378</v>
      </c>
      <c r="F4" s="334"/>
      <c r="G4" s="335"/>
      <c r="H4" s="336"/>
      <c r="I4" s="337"/>
      <c r="J4" s="338"/>
      <c r="K4" s="338"/>
      <c r="L4" s="337"/>
      <c r="M4" s="460" t="s">
        <v>379</v>
      </c>
      <c r="N4" s="337"/>
      <c r="O4" s="460" t="s">
        <v>380</v>
      </c>
      <c r="P4" s="339" t="s">
        <v>381</v>
      </c>
    </row>
    <row r="5" spans="1:41" ht="22.5" customHeight="1" thickBot="1">
      <c r="A5" s="459"/>
      <c r="B5" s="340" t="s">
        <v>382</v>
      </c>
      <c r="C5" s="341" t="s">
        <v>383</v>
      </c>
      <c r="D5" s="341" t="s">
        <v>11</v>
      </c>
      <c r="E5" s="341" t="s">
        <v>8</v>
      </c>
      <c r="F5" s="341" t="s">
        <v>384</v>
      </c>
      <c r="G5" s="342" t="s">
        <v>385</v>
      </c>
      <c r="H5" s="343" t="s">
        <v>386</v>
      </c>
      <c r="I5" s="342" t="s">
        <v>387</v>
      </c>
      <c r="J5" s="344" t="s">
        <v>388</v>
      </c>
      <c r="K5" s="344" t="s">
        <v>389</v>
      </c>
      <c r="L5" s="342" t="s">
        <v>390</v>
      </c>
      <c r="M5" s="461"/>
      <c r="N5" s="345" t="s">
        <v>391</v>
      </c>
      <c r="O5" s="461"/>
      <c r="P5" s="346" t="s">
        <v>12</v>
      </c>
    </row>
    <row r="6" spans="1:41" s="359" customFormat="1" ht="35.1" customHeight="1">
      <c r="A6" s="347">
        <v>214213</v>
      </c>
      <c r="B6" s="348" t="s">
        <v>392</v>
      </c>
      <c r="C6" s="349" t="s">
        <v>393</v>
      </c>
      <c r="D6" s="349" t="s">
        <v>49</v>
      </c>
      <c r="E6" s="350" t="s">
        <v>15</v>
      </c>
      <c r="F6" s="351" t="s">
        <v>394</v>
      </c>
      <c r="G6" s="352" t="s">
        <v>395</v>
      </c>
      <c r="H6" s="352"/>
      <c r="I6" s="353" t="s">
        <v>396</v>
      </c>
      <c r="J6" s="354" t="s">
        <v>397</v>
      </c>
      <c r="K6" s="355" t="s">
        <v>398</v>
      </c>
      <c r="L6" s="356" t="s">
        <v>399</v>
      </c>
      <c r="M6" s="356" t="s">
        <v>400</v>
      </c>
      <c r="N6" s="357" t="s">
        <v>401</v>
      </c>
      <c r="O6" s="358">
        <v>40415</v>
      </c>
      <c r="P6" s="356" t="s">
        <v>18</v>
      </c>
      <c r="Q6" s="320"/>
      <c r="R6" s="320"/>
      <c r="S6" s="320"/>
      <c r="T6" s="320"/>
      <c r="U6" s="320"/>
      <c r="V6" s="320"/>
      <c r="W6" s="320"/>
      <c r="X6" s="320"/>
      <c r="Y6" s="320"/>
      <c r="Z6" s="320"/>
      <c r="AA6" s="320"/>
      <c r="AB6" s="320"/>
      <c r="AC6" s="320"/>
      <c r="AD6" s="320"/>
      <c r="AE6" s="320"/>
      <c r="AF6" s="320"/>
      <c r="AG6" s="320"/>
      <c r="AH6" s="320"/>
      <c r="AI6" s="320"/>
      <c r="AJ6" s="320"/>
      <c r="AK6" s="320"/>
      <c r="AL6" s="320"/>
      <c r="AM6" s="320"/>
      <c r="AN6" s="320"/>
      <c r="AO6" s="320"/>
    </row>
    <row r="7" spans="1:41" s="360" customFormat="1" ht="46.5" customHeight="1">
      <c r="A7" s="347">
        <v>213678</v>
      </c>
      <c r="B7" s="348" t="s">
        <v>402</v>
      </c>
      <c r="C7" s="349" t="s">
        <v>403</v>
      </c>
      <c r="D7" s="349" t="s">
        <v>37</v>
      </c>
      <c r="E7" s="350" t="s">
        <v>15</v>
      </c>
      <c r="F7" s="351" t="s">
        <v>394</v>
      </c>
      <c r="G7" s="352" t="s">
        <v>404</v>
      </c>
      <c r="H7" s="352"/>
      <c r="I7" s="353" t="s">
        <v>405</v>
      </c>
      <c r="J7" s="355" t="s">
        <v>406</v>
      </c>
      <c r="K7" s="355" t="s">
        <v>407</v>
      </c>
      <c r="L7" s="356" t="s">
        <v>408</v>
      </c>
      <c r="M7" s="356" t="s">
        <v>400</v>
      </c>
      <c r="N7" s="356" t="s">
        <v>409</v>
      </c>
      <c r="O7" s="358">
        <v>38800</v>
      </c>
      <c r="P7" s="356" t="s">
        <v>18</v>
      </c>
      <c r="Q7" s="320"/>
      <c r="R7" s="320"/>
      <c r="S7" s="320"/>
      <c r="T7" s="320"/>
      <c r="U7" s="320"/>
      <c r="V7" s="320"/>
      <c r="W7" s="320"/>
      <c r="X7" s="320"/>
      <c r="Y7" s="320"/>
      <c r="Z7" s="320"/>
      <c r="AA7" s="320"/>
      <c r="AB7" s="320"/>
      <c r="AC7" s="320"/>
      <c r="AD7" s="320"/>
      <c r="AE7" s="320"/>
      <c r="AF7" s="320"/>
      <c r="AG7" s="320"/>
      <c r="AH7" s="320"/>
      <c r="AI7" s="320"/>
      <c r="AJ7" s="320"/>
      <c r="AK7" s="320"/>
      <c r="AL7" s="320"/>
      <c r="AM7" s="320"/>
      <c r="AN7" s="320"/>
      <c r="AO7" s="320"/>
    </row>
    <row r="8" spans="1:41" s="359" customFormat="1" ht="35.1" customHeight="1">
      <c r="A8" s="347">
        <v>211805</v>
      </c>
      <c r="B8" s="348" t="s">
        <v>410</v>
      </c>
      <c r="C8" s="349" t="s">
        <v>411</v>
      </c>
      <c r="D8" s="349" t="s">
        <v>34</v>
      </c>
      <c r="E8" s="350" t="s">
        <v>15</v>
      </c>
      <c r="F8" s="351" t="s">
        <v>394</v>
      </c>
      <c r="G8" s="352" t="s">
        <v>412</v>
      </c>
      <c r="H8" s="352"/>
      <c r="I8" s="353" t="s">
        <v>396</v>
      </c>
      <c r="J8" s="355" t="s">
        <v>413</v>
      </c>
      <c r="K8" s="355" t="s">
        <v>414</v>
      </c>
      <c r="L8" s="356" t="s">
        <v>415</v>
      </c>
      <c r="M8" s="356" t="s">
        <v>400</v>
      </c>
      <c r="N8" s="356" t="s">
        <v>416</v>
      </c>
      <c r="O8" s="358">
        <v>33236</v>
      </c>
      <c r="P8" s="356" t="s">
        <v>18</v>
      </c>
      <c r="Q8" s="320"/>
      <c r="R8" s="320"/>
      <c r="S8" s="320"/>
      <c r="T8" s="320"/>
      <c r="U8" s="320"/>
      <c r="V8" s="320"/>
      <c r="W8" s="320"/>
      <c r="X8" s="320"/>
      <c r="Y8" s="320"/>
      <c r="Z8" s="320"/>
      <c r="AA8" s="320"/>
      <c r="AB8" s="320"/>
      <c r="AC8" s="320"/>
      <c r="AD8" s="320"/>
      <c r="AE8" s="320"/>
      <c r="AF8" s="320"/>
      <c r="AG8" s="320"/>
      <c r="AH8" s="320"/>
      <c r="AI8" s="320"/>
      <c r="AJ8" s="320"/>
      <c r="AK8" s="320"/>
      <c r="AL8" s="320"/>
      <c r="AM8" s="320"/>
      <c r="AN8" s="320"/>
      <c r="AO8" s="320"/>
    </row>
    <row r="9" spans="1:41" s="359" customFormat="1" ht="35.1" customHeight="1">
      <c r="A9" s="347">
        <v>214635</v>
      </c>
      <c r="B9" s="348" t="s">
        <v>417</v>
      </c>
      <c r="C9" s="349" t="s">
        <v>418</v>
      </c>
      <c r="D9" s="349" t="s">
        <v>38</v>
      </c>
      <c r="E9" s="350" t="s">
        <v>15</v>
      </c>
      <c r="F9" s="351" t="s">
        <v>394</v>
      </c>
      <c r="G9" s="352" t="s">
        <v>419</v>
      </c>
      <c r="H9" s="352"/>
      <c r="I9" s="353" t="s">
        <v>396</v>
      </c>
      <c r="J9" s="355" t="s">
        <v>420</v>
      </c>
      <c r="K9" s="355" t="s">
        <v>421</v>
      </c>
      <c r="L9" s="356" t="s">
        <v>415</v>
      </c>
      <c r="M9" s="356" t="s">
        <v>400</v>
      </c>
      <c r="N9" s="356" t="s">
        <v>422</v>
      </c>
      <c r="O9" s="358">
        <v>41495</v>
      </c>
      <c r="P9" s="356" t="s">
        <v>18</v>
      </c>
      <c r="Q9" s="320"/>
      <c r="R9" s="320"/>
      <c r="S9" s="320"/>
      <c r="T9" s="320"/>
      <c r="U9" s="320"/>
      <c r="V9" s="320"/>
      <c r="W9" s="320"/>
      <c r="X9" s="320"/>
      <c r="Y9" s="320"/>
      <c r="Z9" s="320"/>
      <c r="AA9" s="320"/>
      <c r="AB9" s="320"/>
      <c r="AC9" s="320"/>
      <c r="AD9" s="320"/>
      <c r="AE9" s="320"/>
      <c r="AF9" s="320"/>
      <c r="AG9" s="320"/>
      <c r="AH9" s="320"/>
      <c r="AI9" s="320"/>
      <c r="AJ9" s="320"/>
      <c r="AK9" s="320"/>
      <c r="AL9" s="320"/>
      <c r="AM9" s="320"/>
      <c r="AN9" s="320"/>
      <c r="AO9" s="320"/>
    </row>
    <row r="10" spans="1:41" s="361" customFormat="1" ht="35.1" customHeight="1">
      <c r="A10" s="347">
        <v>214841</v>
      </c>
      <c r="B10" s="348" t="s">
        <v>423</v>
      </c>
      <c r="C10" s="349" t="s">
        <v>424</v>
      </c>
      <c r="D10" s="349" t="s">
        <v>52</v>
      </c>
      <c r="E10" s="350" t="s">
        <v>15</v>
      </c>
      <c r="F10" s="351" t="s">
        <v>394</v>
      </c>
      <c r="G10" s="352" t="s">
        <v>425</v>
      </c>
      <c r="H10" s="352"/>
      <c r="I10" s="353" t="s">
        <v>396</v>
      </c>
      <c r="J10" s="355" t="s">
        <v>426</v>
      </c>
      <c r="K10" s="355" t="s">
        <v>427</v>
      </c>
      <c r="L10" s="356" t="s">
        <v>399</v>
      </c>
      <c r="M10" s="356" t="s">
        <v>400</v>
      </c>
      <c r="N10" s="356" t="s">
        <v>428</v>
      </c>
      <c r="O10" s="358">
        <v>41843</v>
      </c>
      <c r="P10" s="356" t="s">
        <v>18</v>
      </c>
      <c r="Q10" s="320"/>
      <c r="R10" s="320"/>
      <c r="S10" s="320"/>
      <c r="T10" s="320"/>
      <c r="U10" s="320"/>
      <c r="V10" s="320"/>
      <c r="W10" s="320"/>
      <c r="X10" s="320"/>
      <c r="Y10" s="320"/>
      <c r="Z10" s="320"/>
      <c r="AA10" s="320"/>
      <c r="AB10" s="320"/>
      <c r="AC10" s="320"/>
      <c r="AD10" s="320"/>
      <c r="AE10" s="320"/>
      <c r="AF10" s="320"/>
      <c r="AG10" s="320"/>
      <c r="AH10" s="320"/>
      <c r="AI10" s="320"/>
      <c r="AJ10" s="320"/>
      <c r="AK10" s="320"/>
      <c r="AL10" s="320"/>
      <c r="AM10" s="320"/>
      <c r="AN10" s="320"/>
      <c r="AO10" s="320"/>
    </row>
    <row r="11" spans="1:41" ht="35.1" customHeight="1">
      <c r="A11" s="347">
        <v>214858</v>
      </c>
      <c r="B11" s="348" t="s">
        <v>429</v>
      </c>
      <c r="C11" s="349" t="s">
        <v>430</v>
      </c>
      <c r="D11" s="349" t="s">
        <v>39</v>
      </c>
      <c r="E11" s="350" t="s">
        <v>15</v>
      </c>
      <c r="F11" s="351" t="s">
        <v>394</v>
      </c>
      <c r="G11" s="352" t="s">
        <v>431</v>
      </c>
      <c r="H11" s="352" t="s">
        <v>432</v>
      </c>
      <c r="I11" s="353" t="s">
        <v>433</v>
      </c>
      <c r="J11" s="355" t="s">
        <v>434</v>
      </c>
      <c r="K11" s="355" t="s">
        <v>435</v>
      </c>
      <c r="L11" s="356" t="s">
        <v>408</v>
      </c>
      <c r="M11" s="356" t="s">
        <v>400</v>
      </c>
      <c r="N11" s="356" t="s">
        <v>436</v>
      </c>
      <c r="O11" s="358">
        <v>41850</v>
      </c>
      <c r="P11" s="356" t="s">
        <v>18</v>
      </c>
    </row>
    <row r="12" spans="1:41" s="359" customFormat="1" ht="35.1" customHeight="1">
      <c r="A12" s="347">
        <v>214924</v>
      </c>
      <c r="B12" s="348" t="s">
        <v>437</v>
      </c>
      <c r="C12" s="349" t="s">
        <v>438</v>
      </c>
      <c r="D12" s="349" t="s">
        <v>40</v>
      </c>
      <c r="E12" s="350" t="s">
        <v>15</v>
      </c>
      <c r="F12" s="351" t="s">
        <v>394</v>
      </c>
      <c r="G12" s="352" t="s">
        <v>439</v>
      </c>
      <c r="H12" s="352" t="s">
        <v>440</v>
      </c>
      <c r="I12" s="353" t="s">
        <v>441</v>
      </c>
      <c r="J12" s="355" t="s">
        <v>442</v>
      </c>
      <c r="K12" s="355" t="s">
        <v>443</v>
      </c>
      <c r="L12" s="356" t="s">
        <v>408</v>
      </c>
      <c r="M12" s="356" t="s">
        <v>400</v>
      </c>
      <c r="N12" s="356" t="s">
        <v>444</v>
      </c>
      <c r="O12" s="358">
        <v>41899</v>
      </c>
      <c r="P12" s="356" t="s">
        <v>18</v>
      </c>
      <c r="Q12" s="320"/>
      <c r="R12" s="320"/>
      <c r="S12" s="320"/>
      <c r="T12" s="320"/>
      <c r="U12" s="320"/>
      <c r="V12" s="320"/>
      <c r="W12" s="320"/>
      <c r="X12" s="320"/>
      <c r="Y12" s="320"/>
      <c r="Z12" s="320"/>
      <c r="AA12" s="320"/>
      <c r="AB12" s="320"/>
      <c r="AC12" s="320"/>
      <c r="AD12" s="320"/>
      <c r="AE12" s="320"/>
      <c r="AF12" s="320"/>
      <c r="AG12" s="320"/>
      <c r="AH12" s="320"/>
      <c r="AI12" s="320"/>
      <c r="AJ12" s="320"/>
      <c r="AK12" s="320"/>
      <c r="AL12" s="320"/>
      <c r="AM12" s="320"/>
      <c r="AN12" s="320"/>
      <c r="AO12" s="320"/>
    </row>
    <row r="13" spans="1:41" ht="35.1" customHeight="1">
      <c r="A13" s="347">
        <v>212613</v>
      </c>
      <c r="B13" s="348" t="s">
        <v>445</v>
      </c>
      <c r="C13" s="349" t="s">
        <v>446</v>
      </c>
      <c r="D13" s="349" t="s">
        <v>35</v>
      </c>
      <c r="E13" s="350" t="s">
        <v>15</v>
      </c>
      <c r="F13" s="351" t="s">
        <v>394</v>
      </c>
      <c r="G13" s="352" t="s">
        <v>447</v>
      </c>
      <c r="H13" s="352"/>
      <c r="I13" s="353" t="s">
        <v>396</v>
      </c>
      <c r="J13" s="355" t="s">
        <v>448</v>
      </c>
      <c r="K13" s="355" t="s">
        <v>449</v>
      </c>
      <c r="L13" s="356" t="s">
        <v>415</v>
      </c>
      <c r="M13" s="356" t="s">
        <v>400</v>
      </c>
      <c r="N13" s="356" t="s">
        <v>450</v>
      </c>
      <c r="O13" s="358">
        <v>35706</v>
      </c>
      <c r="P13" s="356" t="s">
        <v>18</v>
      </c>
    </row>
    <row r="14" spans="1:41" ht="35.1" customHeight="1">
      <c r="A14" s="347">
        <v>215103</v>
      </c>
      <c r="B14" s="348" t="s">
        <v>451</v>
      </c>
      <c r="C14" s="349" t="s">
        <v>452</v>
      </c>
      <c r="D14" s="349" t="s">
        <v>54</v>
      </c>
      <c r="E14" s="350" t="s">
        <v>15</v>
      </c>
      <c r="F14" s="351" t="s">
        <v>394</v>
      </c>
      <c r="G14" s="352" t="s">
        <v>453</v>
      </c>
      <c r="H14" s="352"/>
      <c r="I14" s="353" t="s">
        <v>396</v>
      </c>
      <c r="J14" s="355" t="s">
        <v>454</v>
      </c>
      <c r="K14" s="355" t="s">
        <v>455</v>
      </c>
      <c r="L14" s="356" t="s">
        <v>399</v>
      </c>
      <c r="M14" s="356" t="s">
        <v>400</v>
      </c>
      <c r="N14" s="356" t="s">
        <v>456</v>
      </c>
      <c r="O14" s="358">
        <v>42398</v>
      </c>
      <c r="P14" s="356" t="s">
        <v>18</v>
      </c>
    </row>
    <row r="15" spans="1:41" ht="35.1" customHeight="1">
      <c r="A15" s="347">
        <v>210583</v>
      </c>
      <c r="B15" s="348" t="s">
        <v>457</v>
      </c>
      <c r="C15" s="349" t="s">
        <v>458</v>
      </c>
      <c r="D15" s="349" t="s">
        <v>32</v>
      </c>
      <c r="E15" s="350" t="s">
        <v>15</v>
      </c>
      <c r="F15" s="351" t="s">
        <v>394</v>
      </c>
      <c r="G15" s="352" t="s">
        <v>459</v>
      </c>
      <c r="H15" s="352"/>
      <c r="I15" s="353" t="s">
        <v>460</v>
      </c>
      <c r="J15" s="355" t="s">
        <v>461</v>
      </c>
      <c r="K15" s="355" t="s">
        <v>462</v>
      </c>
      <c r="L15" s="356" t="s">
        <v>399</v>
      </c>
      <c r="M15" s="356" t="s">
        <v>400</v>
      </c>
      <c r="N15" s="356" t="s">
        <v>463</v>
      </c>
      <c r="O15" s="358">
        <v>30166</v>
      </c>
      <c r="P15" s="356" t="s">
        <v>18</v>
      </c>
    </row>
    <row r="16" spans="1:41" ht="35.1" customHeight="1">
      <c r="A16" s="347">
        <v>212688</v>
      </c>
      <c r="B16" s="348" t="s">
        <v>464</v>
      </c>
      <c r="C16" s="349" t="s">
        <v>465</v>
      </c>
      <c r="D16" s="349" t="s">
        <v>46</v>
      </c>
      <c r="E16" s="350" t="s">
        <v>15</v>
      </c>
      <c r="F16" s="351" t="s">
        <v>394</v>
      </c>
      <c r="G16" s="352" t="s">
        <v>466</v>
      </c>
      <c r="H16" s="352"/>
      <c r="I16" s="353" t="s">
        <v>396</v>
      </c>
      <c r="J16" s="355" t="s">
        <v>467</v>
      </c>
      <c r="K16" s="355" t="s">
        <v>468</v>
      </c>
      <c r="L16" s="356" t="s">
        <v>399</v>
      </c>
      <c r="M16" s="356" t="s">
        <v>400</v>
      </c>
      <c r="N16" s="357" t="s">
        <v>469</v>
      </c>
      <c r="O16" s="358">
        <v>35846</v>
      </c>
      <c r="P16" s="356" t="s">
        <v>18</v>
      </c>
    </row>
    <row r="17" spans="1:41" s="359" customFormat="1" ht="35.1" customHeight="1">
      <c r="A17" s="347">
        <v>213496</v>
      </c>
      <c r="B17" s="348" t="s">
        <v>470</v>
      </c>
      <c r="C17" s="349" t="s">
        <v>471</v>
      </c>
      <c r="D17" s="349" t="s">
        <v>36</v>
      </c>
      <c r="E17" s="350" t="s">
        <v>15</v>
      </c>
      <c r="F17" s="351" t="s">
        <v>394</v>
      </c>
      <c r="G17" s="352" t="s">
        <v>472</v>
      </c>
      <c r="H17" s="352"/>
      <c r="I17" s="353" t="s">
        <v>396</v>
      </c>
      <c r="J17" s="355" t="s">
        <v>473</v>
      </c>
      <c r="K17" s="355" t="s">
        <v>474</v>
      </c>
      <c r="L17" s="356" t="s">
        <v>399</v>
      </c>
      <c r="M17" s="356" t="s">
        <v>400</v>
      </c>
      <c r="N17" s="356" t="s">
        <v>475</v>
      </c>
      <c r="O17" s="358">
        <v>37848</v>
      </c>
      <c r="P17" s="356" t="s">
        <v>18</v>
      </c>
      <c r="Q17" s="320"/>
      <c r="R17" s="320"/>
      <c r="S17" s="320"/>
      <c r="T17" s="320"/>
      <c r="U17" s="320"/>
      <c r="V17" s="320"/>
      <c r="W17" s="320"/>
      <c r="X17" s="320"/>
      <c r="Y17" s="320"/>
      <c r="Z17" s="320"/>
      <c r="AA17" s="320"/>
      <c r="AB17" s="320"/>
      <c r="AC17" s="320"/>
      <c r="AD17" s="320"/>
      <c r="AE17" s="320"/>
      <c r="AF17" s="320"/>
      <c r="AG17" s="320"/>
      <c r="AH17" s="320"/>
      <c r="AI17" s="320"/>
      <c r="AJ17" s="320"/>
      <c r="AK17" s="320"/>
      <c r="AL17" s="320"/>
      <c r="AM17" s="320"/>
      <c r="AN17" s="320"/>
      <c r="AO17" s="320"/>
    </row>
    <row r="18" spans="1:41" ht="35.1" customHeight="1">
      <c r="A18" s="347">
        <v>211649</v>
      </c>
      <c r="B18" s="348" t="s">
        <v>476</v>
      </c>
      <c r="C18" s="349" t="s">
        <v>477</v>
      </c>
      <c r="D18" s="349" t="s">
        <v>33</v>
      </c>
      <c r="E18" s="350" t="s">
        <v>15</v>
      </c>
      <c r="F18" s="351" t="s">
        <v>394</v>
      </c>
      <c r="G18" s="352" t="s">
        <v>478</v>
      </c>
      <c r="H18" s="352"/>
      <c r="I18" s="353" t="s">
        <v>479</v>
      </c>
      <c r="J18" s="355" t="s">
        <v>480</v>
      </c>
      <c r="K18" s="355" t="s">
        <v>481</v>
      </c>
      <c r="L18" s="356" t="s">
        <v>415</v>
      </c>
      <c r="M18" s="356" t="s">
        <v>400</v>
      </c>
      <c r="N18" s="356" t="s">
        <v>482</v>
      </c>
      <c r="O18" s="358">
        <v>32892</v>
      </c>
      <c r="P18" s="356" t="s">
        <v>18</v>
      </c>
    </row>
    <row r="19" spans="1:41" ht="35.1" customHeight="1">
      <c r="A19" s="347">
        <v>215012</v>
      </c>
      <c r="B19" s="348" t="s">
        <v>483</v>
      </c>
      <c r="C19" s="349" t="s">
        <v>484</v>
      </c>
      <c r="D19" s="349" t="s">
        <v>53</v>
      </c>
      <c r="E19" s="350" t="s">
        <v>15</v>
      </c>
      <c r="F19" s="351" t="s">
        <v>394</v>
      </c>
      <c r="G19" s="352" t="s">
        <v>485</v>
      </c>
      <c r="H19" s="352"/>
      <c r="I19" s="353" t="s">
        <v>479</v>
      </c>
      <c r="J19" s="355" t="s">
        <v>486</v>
      </c>
      <c r="K19" s="355" t="s">
        <v>487</v>
      </c>
      <c r="L19" s="356" t="s">
        <v>399</v>
      </c>
      <c r="M19" s="356" t="s">
        <v>400</v>
      </c>
      <c r="N19" s="357" t="s">
        <v>488</v>
      </c>
      <c r="O19" s="358">
        <v>42132</v>
      </c>
      <c r="P19" s="356" t="s">
        <v>18</v>
      </c>
    </row>
    <row r="20" spans="1:41" ht="35.1" customHeight="1">
      <c r="A20" s="362">
        <v>213306</v>
      </c>
      <c r="B20" s="348" t="s">
        <v>489</v>
      </c>
      <c r="C20" s="349" t="s">
        <v>490</v>
      </c>
      <c r="D20" s="349" t="s">
        <v>47</v>
      </c>
      <c r="E20" s="350" t="s">
        <v>15</v>
      </c>
      <c r="F20" s="351" t="s">
        <v>394</v>
      </c>
      <c r="G20" s="352" t="s">
        <v>491</v>
      </c>
      <c r="H20" s="352" t="s">
        <v>492</v>
      </c>
      <c r="I20" s="353" t="s">
        <v>460</v>
      </c>
      <c r="J20" s="355" t="s">
        <v>493</v>
      </c>
      <c r="K20" s="355" t="s">
        <v>494</v>
      </c>
      <c r="L20" s="356" t="s">
        <v>399</v>
      </c>
      <c r="M20" s="356" t="s">
        <v>400</v>
      </c>
      <c r="N20" s="356" t="s">
        <v>495</v>
      </c>
      <c r="O20" s="358">
        <v>37177</v>
      </c>
      <c r="P20" s="356" t="s">
        <v>18</v>
      </c>
    </row>
    <row r="21" spans="1:41" ht="35.1" customHeight="1">
      <c r="A21" s="347">
        <v>215616</v>
      </c>
      <c r="B21" s="348" t="s">
        <v>496</v>
      </c>
      <c r="C21" s="363" t="s">
        <v>497</v>
      </c>
      <c r="D21" s="349" t="s">
        <v>498</v>
      </c>
      <c r="E21" s="350" t="s">
        <v>15</v>
      </c>
      <c r="F21" s="351" t="s">
        <v>394</v>
      </c>
      <c r="G21" s="364" t="s">
        <v>499</v>
      </c>
      <c r="H21" s="364"/>
      <c r="I21" s="353" t="s">
        <v>396</v>
      </c>
      <c r="J21" s="365" t="s">
        <v>500</v>
      </c>
      <c r="K21" s="365" t="s">
        <v>501</v>
      </c>
      <c r="L21" s="356" t="s">
        <v>399</v>
      </c>
      <c r="M21" s="356" t="s">
        <v>400</v>
      </c>
      <c r="N21" s="356" t="s">
        <v>502</v>
      </c>
      <c r="O21" s="358">
        <v>43735</v>
      </c>
      <c r="P21" s="356" t="s">
        <v>18</v>
      </c>
    </row>
    <row r="22" spans="1:41" ht="35.1" customHeight="1">
      <c r="A22" s="366">
        <v>213397</v>
      </c>
      <c r="B22" s="367" t="s">
        <v>503</v>
      </c>
      <c r="C22" s="368" t="s">
        <v>504</v>
      </c>
      <c r="D22" s="368" t="s">
        <v>179</v>
      </c>
      <c r="E22" s="369" t="s">
        <v>15</v>
      </c>
      <c r="F22" s="369" t="s">
        <v>394</v>
      </c>
      <c r="G22" s="370" t="s">
        <v>505</v>
      </c>
      <c r="H22" s="370"/>
      <c r="I22" s="371" t="s">
        <v>506</v>
      </c>
      <c r="J22" s="372" t="s">
        <v>507</v>
      </c>
      <c r="K22" s="373" t="s">
        <v>508</v>
      </c>
      <c r="L22" s="374" t="s">
        <v>509</v>
      </c>
      <c r="M22" s="374" t="s">
        <v>510</v>
      </c>
      <c r="N22" s="375" t="s">
        <v>511</v>
      </c>
      <c r="O22" s="376">
        <v>37218</v>
      </c>
      <c r="P22" s="374" t="s">
        <v>18</v>
      </c>
    </row>
    <row r="23" spans="1:41" ht="35.1" customHeight="1">
      <c r="A23" s="347">
        <v>215129</v>
      </c>
      <c r="B23" s="348" t="s">
        <v>512</v>
      </c>
      <c r="C23" s="349" t="s">
        <v>513</v>
      </c>
      <c r="D23" s="349" t="s">
        <v>41</v>
      </c>
      <c r="E23" s="350" t="s">
        <v>15</v>
      </c>
      <c r="F23" s="351" t="s">
        <v>394</v>
      </c>
      <c r="G23" s="352" t="s">
        <v>514</v>
      </c>
      <c r="H23" s="352"/>
      <c r="I23" s="353" t="s">
        <v>515</v>
      </c>
      <c r="J23" s="355" t="s">
        <v>516</v>
      </c>
      <c r="K23" s="355" t="s">
        <v>517</v>
      </c>
      <c r="L23" s="356" t="s">
        <v>408</v>
      </c>
      <c r="M23" s="356" t="s">
        <v>400</v>
      </c>
      <c r="N23" s="356" t="s">
        <v>518</v>
      </c>
      <c r="O23" s="358">
        <v>42426</v>
      </c>
      <c r="P23" s="356" t="s">
        <v>18</v>
      </c>
    </row>
    <row r="24" spans="1:41" s="379" customFormat="1" ht="35.1" customHeight="1">
      <c r="A24" s="362">
        <v>215467</v>
      </c>
      <c r="B24" s="348" t="s">
        <v>519</v>
      </c>
      <c r="C24" s="349" t="s">
        <v>520</v>
      </c>
      <c r="D24" s="349" t="s">
        <v>183</v>
      </c>
      <c r="E24" s="351" t="s">
        <v>15</v>
      </c>
      <c r="F24" s="351" t="s">
        <v>394</v>
      </c>
      <c r="G24" s="352" t="s">
        <v>521</v>
      </c>
      <c r="H24" s="352"/>
      <c r="I24" s="353" t="s">
        <v>396</v>
      </c>
      <c r="J24" s="355" t="s">
        <v>522</v>
      </c>
      <c r="K24" s="377" t="s">
        <v>523</v>
      </c>
      <c r="L24" s="356" t="s">
        <v>509</v>
      </c>
      <c r="M24" s="356" t="s">
        <v>510</v>
      </c>
      <c r="N24" s="378" t="s">
        <v>524</v>
      </c>
      <c r="O24" s="358">
        <v>43308</v>
      </c>
      <c r="P24" s="356" t="s">
        <v>18</v>
      </c>
      <c r="Q24" s="320"/>
      <c r="R24" s="320"/>
      <c r="S24" s="320"/>
      <c r="T24" s="320"/>
      <c r="U24" s="320"/>
      <c r="V24" s="320"/>
      <c r="W24" s="320"/>
      <c r="X24" s="320"/>
      <c r="Y24" s="320"/>
      <c r="Z24" s="320"/>
      <c r="AA24" s="320"/>
      <c r="AB24" s="320"/>
      <c r="AC24" s="320"/>
      <c r="AD24" s="320"/>
      <c r="AE24" s="320"/>
      <c r="AF24" s="320"/>
      <c r="AG24" s="320"/>
      <c r="AH24" s="320"/>
      <c r="AI24" s="320"/>
      <c r="AJ24" s="320"/>
      <c r="AK24" s="320"/>
      <c r="AL24" s="320"/>
      <c r="AM24" s="320"/>
      <c r="AN24" s="320"/>
      <c r="AO24" s="320"/>
    </row>
    <row r="25" spans="1:41" ht="35.1" customHeight="1">
      <c r="A25" s="347">
        <v>213546</v>
      </c>
      <c r="B25" s="348" t="s">
        <v>525</v>
      </c>
      <c r="C25" s="349" t="s">
        <v>526</v>
      </c>
      <c r="D25" s="349" t="s">
        <v>48</v>
      </c>
      <c r="E25" s="350" t="s">
        <v>15</v>
      </c>
      <c r="F25" s="351" t="s">
        <v>527</v>
      </c>
      <c r="G25" s="352" t="s">
        <v>528</v>
      </c>
      <c r="H25" s="352"/>
      <c r="I25" s="353" t="s">
        <v>396</v>
      </c>
      <c r="J25" s="380" t="s">
        <v>529</v>
      </c>
      <c r="K25" s="355" t="s">
        <v>530</v>
      </c>
      <c r="L25" s="356" t="s">
        <v>531</v>
      </c>
      <c r="M25" s="356" t="s">
        <v>400</v>
      </c>
      <c r="N25" s="357" t="s">
        <v>532</v>
      </c>
      <c r="O25" s="358">
        <v>38023</v>
      </c>
      <c r="P25" s="356" t="s">
        <v>18</v>
      </c>
    </row>
    <row r="26" spans="1:41" ht="35.1" customHeight="1">
      <c r="A26" s="362">
        <v>210062</v>
      </c>
      <c r="B26" s="348" t="s">
        <v>533</v>
      </c>
      <c r="C26" s="349" t="s">
        <v>534</v>
      </c>
      <c r="D26" s="349" t="s">
        <v>535</v>
      </c>
      <c r="E26" s="350" t="s">
        <v>15</v>
      </c>
      <c r="F26" s="351" t="s">
        <v>527</v>
      </c>
      <c r="G26" s="381" t="s">
        <v>536</v>
      </c>
      <c r="H26" s="352" t="s">
        <v>537</v>
      </c>
      <c r="I26" s="353" t="s">
        <v>538</v>
      </c>
      <c r="J26" s="355" t="s">
        <v>539</v>
      </c>
      <c r="K26" s="355" t="s">
        <v>540</v>
      </c>
      <c r="L26" s="353" t="s">
        <v>541</v>
      </c>
      <c r="M26" s="353" t="s">
        <v>400</v>
      </c>
      <c r="N26" s="357" t="s">
        <v>542</v>
      </c>
      <c r="O26" s="358">
        <v>26481</v>
      </c>
      <c r="P26" s="353" t="s">
        <v>18</v>
      </c>
    </row>
    <row r="27" spans="1:41" ht="35.1" customHeight="1">
      <c r="A27" s="362">
        <v>214551</v>
      </c>
      <c r="B27" s="348" t="s">
        <v>543</v>
      </c>
      <c r="C27" s="382" t="s">
        <v>544</v>
      </c>
      <c r="D27" s="382" t="s">
        <v>51</v>
      </c>
      <c r="E27" s="350" t="s">
        <v>15</v>
      </c>
      <c r="F27" s="351" t="s">
        <v>527</v>
      </c>
      <c r="G27" s="352" t="s">
        <v>545</v>
      </c>
      <c r="H27" s="352"/>
      <c r="I27" s="353" t="s">
        <v>546</v>
      </c>
      <c r="J27" s="383" t="s">
        <v>547</v>
      </c>
      <c r="K27" s="355" t="s">
        <v>548</v>
      </c>
      <c r="L27" s="356" t="s">
        <v>531</v>
      </c>
      <c r="M27" s="356" t="s">
        <v>400</v>
      </c>
      <c r="N27" s="357" t="s">
        <v>549</v>
      </c>
      <c r="O27" s="358">
        <v>41269</v>
      </c>
      <c r="P27" s="356" t="s">
        <v>18</v>
      </c>
    </row>
    <row r="28" spans="1:41" ht="35.1" customHeight="1">
      <c r="A28" s="347">
        <v>214239</v>
      </c>
      <c r="B28" s="348" t="s">
        <v>550</v>
      </c>
      <c r="C28" s="349" t="s">
        <v>551</v>
      </c>
      <c r="D28" s="380" t="s">
        <v>23</v>
      </c>
      <c r="E28" s="350" t="s">
        <v>15</v>
      </c>
      <c r="F28" s="351" t="s">
        <v>527</v>
      </c>
      <c r="G28" s="352" t="s">
        <v>552</v>
      </c>
      <c r="H28" s="352"/>
      <c r="I28" s="353" t="s">
        <v>396</v>
      </c>
      <c r="J28" s="355" t="s">
        <v>553</v>
      </c>
      <c r="K28" s="384" t="s">
        <v>554</v>
      </c>
      <c r="L28" s="356" t="s">
        <v>555</v>
      </c>
      <c r="M28" s="356" t="s">
        <v>400</v>
      </c>
      <c r="N28" s="356" t="s">
        <v>556</v>
      </c>
      <c r="O28" s="358">
        <v>40527</v>
      </c>
      <c r="P28" s="356" t="s">
        <v>18</v>
      </c>
    </row>
    <row r="29" spans="1:41" ht="35.1" customHeight="1">
      <c r="A29" s="347">
        <v>211391</v>
      </c>
      <c r="B29" s="348" t="s">
        <v>557</v>
      </c>
      <c r="C29" s="349" t="s">
        <v>558</v>
      </c>
      <c r="D29" s="349" t="s">
        <v>26</v>
      </c>
      <c r="E29" s="350" t="s">
        <v>15</v>
      </c>
      <c r="F29" s="350" t="s">
        <v>527</v>
      </c>
      <c r="G29" s="352" t="s">
        <v>559</v>
      </c>
      <c r="H29" s="352"/>
      <c r="I29" s="353" t="s">
        <v>460</v>
      </c>
      <c r="J29" s="355" t="s">
        <v>560</v>
      </c>
      <c r="K29" s="355" t="s">
        <v>561</v>
      </c>
      <c r="L29" s="356" t="s">
        <v>408</v>
      </c>
      <c r="M29" s="356" t="s">
        <v>400</v>
      </c>
      <c r="N29" s="356" t="s">
        <v>562</v>
      </c>
      <c r="O29" s="358">
        <v>32130</v>
      </c>
      <c r="P29" s="356" t="s">
        <v>18</v>
      </c>
    </row>
    <row r="30" spans="1:41" ht="35.1" customHeight="1">
      <c r="A30" s="347">
        <v>211847</v>
      </c>
      <c r="B30" s="348" t="s">
        <v>563</v>
      </c>
      <c r="C30" s="349" t="s">
        <v>564</v>
      </c>
      <c r="D30" s="349" t="s">
        <v>19</v>
      </c>
      <c r="E30" s="350" t="s">
        <v>15</v>
      </c>
      <c r="F30" s="351" t="s">
        <v>527</v>
      </c>
      <c r="G30" s="352" t="s">
        <v>565</v>
      </c>
      <c r="H30" s="352"/>
      <c r="I30" s="353" t="s">
        <v>460</v>
      </c>
      <c r="J30" s="355" t="s">
        <v>566</v>
      </c>
      <c r="K30" s="355" t="s">
        <v>567</v>
      </c>
      <c r="L30" s="356" t="s">
        <v>408</v>
      </c>
      <c r="M30" s="356" t="s">
        <v>400</v>
      </c>
      <c r="N30" s="356" t="s">
        <v>568</v>
      </c>
      <c r="O30" s="358">
        <v>33390</v>
      </c>
      <c r="P30" s="356" t="s">
        <v>18</v>
      </c>
    </row>
    <row r="31" spans="1:41" ht="35.1" customHeight="1">
      <c r="A31" s="362">
        <v>214452</v>
      </c>
      <c r="B31" s="348" t="s">
        <v>569</v>
      </c>
      <c r="C31" s="382" t="s">
        <v>570</v>
      </c>
      <c r="D31" s="382" t="s">
        <v>50</v>
      </c>
      <c r="E31" s="350" t="s">
        <v>15</v>
      </c>
      <c r="F31" s="351" t="s">
        <v>527</v>
      </c>
      <c r="G31" s="352" t="s">
        <v>571</v>
      </c>
      <c r="H31" s="352"/>
      <c r="I31" s="353" t="s">
        <v>433</v>
      </c>
      <c r="J31" s="383" t="s">
        <v>572</v>
      </c>
      <c r="K31" s="385" t="s">
        <v>573</v>
      </c>
      <c r="L31" s="356" t="s">
        <v>531</v>
      </c>
      <c r="M31" s="356" t="s">
        <v>400</v>
      </c>
      <c r="N31" s="356" t="s">
        <v>574</v>
      </c>
      <c r="O31" s="358">
        <v>41075</v>
      </c>
      <c r="P31" s="356" t="s">
        <v>18</v>
      </c>
    </row>
    <row r="32" spans="1:41" ht="35.1" customHeight="1">
      <c r="A32" s="347">
        <v>212555</v>
      </c>
      <c r="B32" s="348" t="s">
        <v>575</v>
      </c>
      <c r="C32" s="349" t="s">
        <v>576</v>
      </c>
      <c r="D32" s="349" t="s">
        <v>20</v>
      </c>
      <c r="E32" s="350" t="s">
        <v>15</v>
      </c>
      <c r="F32" s="351" t="s">
        <v>527</v>
      </c>
      <c r="G32" s="352" t="s">
        <v>577</v>
      </c>
      <c r="H32" s="352"/>
      <c r="I32" s="353" t="s">
        <v>433</v>
      </c>
      <c r="J32" s="355" t="s">
        <v>578</v>
      </c>
      <c r="K32" s="355" t="s">
        <v>579</v>
      </c>
      <c r="L32" s="356" t="s">
        <v>541</v>
      </c>
      <c r="M32" s="356" t="s">
        <v>400</v>
      </c>
      <c r="N32" s="357" t="s">
        <v>580</v>
      </c>
      <c r="O32" s="358">
        <v>35328</v>
      </c>
      <c r="P32" s="356" t="s">
        <v>18</v>
      </c>
    </row>
    <row r="33" spans="1:41" ht="35.1" customHeight="1">
      <c r="A33" s="347">
        <v>215830</v>
      </c>
      <c r="B33" s="348" t="s">
        <v>581</v>
      </c>
      <c r="C33" s="349" t="s">
        <v>582</v>
      </c>
      <c r="D33" s="349" t="s">
        <v>310</v>
      </c>
      <c r="E33" s="350" t="s">
        <v>15</v>
      </c>
      <c r="F33" s="350" t="s">
        <v>527</v>
      </c>
      <c r="G33" s="352" t="s">
        <v>583</v>
      </c>
      <c r="H33" s="352"/>
      <c r="I33" s="353" t="s">
        <v>396</v>
      </c>
      <c r="J33" s="355" t="s">
        <v>584</v>
      </c>
      <c r="K33" s="355" t="s">
        <v>585</v>
      </c>
      <c r="L33" s="356" t="s">
        <v>408</v>
      </c>
      <c r="M33" s="356" t="s">
        <v>400</v>
      </c>
      <c r="N33" s="356" t="s">
        <v>586</v>
      </c>
      <c r="O33" s="358">
        <v>45051</v>
      </c>
      <c r="P33" s="356" t="s">
        <v>18</v>
      </c>
    </row>
    <row r="34" spans="1:41" ht="35.1" customHeight="1">
      <c r="A34" s="362">
        <v>211599</v>
      </c>
      <c r="B34" s="348" t="s">
        <v>587</v>
      </c>
      <c r="C34" s="354" t="s">
        <v>588</v>
      </c>
      <c r="D34" s="354" t="s">
        <v>45</v>
      </c>
      <c r="E34" s="350" t="s">
        <v>15</v>
      </c>
      <c r="F34" s="351" t="s">
        <v>527</v>
      </c>
      <c r="G34" s="386" t="s">
        <v>589</v>
      </c>
      <c r="H34" s="352" t="s">
        <v>590</v>
      </c>
      <c r="I34" s="353" t="s">
        <v>460</v>
      </c>
      <c r="J34" s="380" t="s">
        <v>591</v>
      </c>
      <c r="K34" s="355" t="s">
        <v>592</v>
      </c>
      <c r="L34" s="356" t="s">
        <v>531</v>
      </c>
      <c r="M34" s="356" t="s">
        <v>400</v>
      </c>
      <c r="N34" s="356" t="s">
        <v>593</v>
      </c>
      <c r="O34" s="358">
        <v>32781</v>
      </c>
      <c r="P34" s="356" t="s">
        <v>18</v>
      </c>
    </row>
    <row r="35" spans="1:41" ht="35.1" customHeight="1">
      <c r="A35" s="347">
        <v>210054</v>
      </c>
      <c r="B35" s="348" t="s">
        <v>594</v>
      </c>
      <c r="C35" s="349" t="s">
        <v>595</v>
      </c>
      <c r="D35" s="349" t="s">
        <v>43</v>
      </c>
      <c r="E35" s="350" t="s">
        <v>15</v>
      </c>
      <c r="F35" s="351" t="s">
        <v>527</v>
      </c>
      <c r="G35" s="352" t="s">
        <v>596</v>
      </c>
      <c r="H35" s="352"/>
      <c r="I35" s="353" t="s">
        <v>396</v>
      </c>
      <c r="J35" s="355" t="s">
        <v>597</v>
      </c>
      <c r="K35" s="355" t="s">
        <v>598</v>
      </c>
      <c r="L35" s="356" t="s">
        <v>531</v>
      </c>
      <c r="M35" s="356" t="s">
        <v>400</v>
      </c>
      <c r="N35" s="356" t="s">
        <v>599</v>
      </c>
      <c r="O35" s="358">
        <v>25934</v>
      </c>
      <c r="P35" s="356" t="s">
        <v>18</v>
      </c>
    </row>
    <row r="36" spans="1:41" s="359" customFormat="1" ht="35.1" customHeight="1">
      <c r="A36" s="347">
        <v>210286</v>
      </c>
      <c r="B36" s="348" t="s">
        <v>600</v>
      </c>
      <c r="C36" s="349" t="s">
        <v>601</v>
      </c>
      <c r="D36" s="349" t="s">
        <v>44</v>
      </c>
      <c r="E36" s="350" t="s">
        <v>15</v>
      </c>
      <c r="F36" s="351" t="s">
        <v>527</v>
      </c>
      <c r="G36" s="352" t="s">
        <v>602</v>
      </c>
      <c r="H36" s="352"/>
      <c r="I36" s="353" t="s">
        <v>603</v>
      </c>
      <c r="J36" s="355" t="s">
        <v>604</v>
      </c>
      <c r="K36" s="355" t="s">
        <v>605</v>
      </c>
      <c r="L36" s="356" t="s">
        <v>531</v>
      </c>
      <c r="M36" s="356" t="s">
        <v>400</v>
      </c>
      <c r="N36" s="356" t="s">
        <v>606</v>
      </c>
      <c r="O36" s="358">
        <v>29131</v>
      </c>
      <c r="P36" s="356" t="s">
        <v>18</v>
      </c>
      <c r="Q36" s="320"/>
      <c r="R36" s="320"/>
      <c r="S36" s="320"/>
      <c r="T36" s="320"/>
      <c r="U36" s="320"/>
      <c r="V36" s="320"/>
      <c r="W36" s="320"/>
      <c r="X36" s="320"/>
      <c r="Y36" s="320"/>
      <c r="Z36" s="320"/>
      <c r="AA36" s="320"/>
      <c r="AB36" s="320"/>
      <c r="AC36" s="320"/>
      <c r="AD36" s="320"/>
      <c r="AE36" s="320"/>
      <c r="AF36" s="320"/>
      <c r="AG36" s="320"/>
      <c r="AH36" s="320"/>
      <c r="AI36" s="320"/>
      <c r="AJ36" s="320"/>
      <c r="AK36" s="320"/>
      <c r="AL36" s="320"/>
      <c r="AM36" s="320"/>
      <c r="AN36" s="320"/>
      <c r="AO36" s="320"/>
    </row>
    <row r="37" spans="1:41" ht="35.1" customHeight="1">
      <c r="A37" s="347">
        <v>210781</v>
      </c>
      <c r="B37" s="348" t="s">
        <v>607</v>
      </c>
      <c r="C37" s="349" t="s">
        <v>608</v>
      </c>
      <c r="D37" s="380" t="s">
        <v>314</v>
      </c>
      <c r="E37" s="350" t="s">
        <v>15</v>
      </c>
      <c r="F37" s="350" t="s">
        <v>527</v>
      </c>
      <c r="G37" s="352" t="s">
        <v>609</v>
      </c>
      <c r="H37" s="352"/>
      <c r="I37" s="353" t="s">
        <v>603</v>
      </c>
      <c r="J37" s="355" t="s">
        <v>610</v>
      </c>
      <c r="K37" s="355" t="s">
        <v>611</v>
      </c>
      <c r="L37" s="356" t="s">
        <v>408</v>
      </c>
      <c r="M37" s="356" t="s">
        <v>400</v>
      </c>
      <c r="N37" s="356" t="s">
        <v>612</v>
      </c>
      <c r="O37" s="358">
        <v>30835</v>
      </c>
      <c r="P37" s="356" t="s">
        <v>18</v>
      </c>
    </row>
    <row r="38" spans="1:41" ht="35.1" customHeight="1">
      <c r="A38" s="347">
        <v>213868</v>
      </c>
      <c r="B38" s="348" t="s">
        <v>613</v>
      </c>
      <c r="C38" s="349" t="s">
        <v>614</v>
      </c>
      <c r="D38" s="349" t="s">
        <v>28</v>
      </c>
      <c r="E38" s="350" t="s">
        <v>15</v>
      </c>
      <c r="F38" s="351" t="s">
        <v>615</v>
      </c>
      <c r="G38" s="352" t="s">
        <v>616</v>
      </c>
      <c r="H38" s="352"/>
      <c r="I38" s="353" t="s">
        <v>603</v>
      </c>
      <c r="J38" s="355" t="s">
        <v>617</v>
      </c>
      <c r="K38" s="355" t="s">
        <v>618</v>
      </c>
      <c r="L38" s="356" t="s">
        <v>541</v>
      </c>
      <c r="M38" s="356" t="s">
        <v>400</v>
      </c>
      <c r="N38" s="356" t="s">
        <v>619</v>
      </c>
      <c r="O38" s="358">
        <v>39395</v>
      </c>
      <c r="P38" s="356" t="s">
        <v>18</v>
      </c>
    </row>
    <row r="39" spans="1:41" s="388" customFormat="1" ht="35.1" customHeight="1">
      <c r="A39" s="362">
        <v>215194</v>
      </c>
      <c r="B39" s="348" t="s">
        <v>620</v>
      </c>
      <c r="C39" s="349" t="s">
        <v>621</v>
      </c>
      <c r="D39" s="349" t="s">
        <v>622</v>
      </c>
      <c r="E39" s="350" t="s">
        <v>15</v>
      </c>
      <c r="F39" s="351" t="s">
        <v>615</v>
      </c>
      <c r="G39" s="352" t="s">
        <v>623</v>
      </c>
      <c r="H39" s="352"/>
      <c r="I39" s="353" t="s">
        <v>396</v>
      </c>
      <c r="J39" s="355" t="s">
        <v>624</v>
      </c>
      <c r="K39" s="355" t="s">
        <v>625</v>
      </c>
      <c r="L39" s="356" t="s">
        <v>541</v>
      </c>
      <c r="M39" s="356" t="s">
        <v>400</v>
      </c>
      <c r="N39" s="356" t="s">
        <v>626</v>
      </c>
      <c r="O39" s="358">
        <v>42720</v>
      </c>
      <c r="P39" s="356" t="s">
        <v>18</v>
      </c>
      <c r="Q39" s="387"/>
      <c r="R39" s="387"/>
      <c r="S39" s="387"/>
      <c r="T39" s="387"/>
      <c r="U39" s="387"/>
      <c r="V39" s="387"/>
      <c r="W39" s="387"/>
      <c r="X39" s="387"/>
      <c r="Y39" s="387"/>
      <c r="Z39" s="387"/>
      <c r="AA39" s="387"/>
      <c r="AB39" s="387"/>
      <c r="AC39" s="387"/>
      <c r="AD39" s="387"/>
      <c r="AE39" s="387"/>
      <c r="AF39" s="387"/>
      <c r="AG39" s="387"/>
      <c r="AH39" s="387"/>
      <c r="AI39" s="387"/>
      <c r="AJ39" s="387"/>
      <c r="AK39" s="387"/>
      <c r="AL39" s="387"/>
      <c r="AM39" s="387"/>
      <c r="AN39" s="387"/>
      <c r="AO39" s="387"/>
    </row>
    <row r="40" spans="1:41" ht="35.1" customHeight="1">
      <c r="A40" s="362">
        <v>213629</v>
      </c>
      <c r="B40" s="348" t="s">
        <v>627</v>
      </c>
      <c r="C40" s="349" t="s">
        <v>628</v>
      </c>
      <c r="D40" s="349" t="s">
        <v>629</v>
      </c>
      <c r="E40" s="350" t="s">
        <v>15</v>
      </c>
      <c r="F40" s="351" t="s">
        <v>615</v>
      </c>
      <c r="G40" s="352" t="s">
        <v>630</v>
      </c>
      <c r="H40" s="352" t="s">
        <v>631</v>
      </c>
      <c r="I40" s="353" t="s">
        <v>460</v>
      </c>
      <c r="J40" s="355" t="s">
        <v>632</v>
      </c>
      <c r="K40" s="355" t="s">
        <v>633</v>
      </c>
      <c r="L40" s="356" t="s">
        <v>541</v>
      </c>
      <c r="M40" s="356" t="s">
        <v>400</v>
      </c>
      <c r="N40" s="356" t="s">
        <v>634</v>
      </c>
      <c r="O40" s="358">
        <v>38576</v>
      </c>
      <c r="P40" s="356" t="s">
        <v>18</v>
      </c>
    </row>
    <row r="41" spans="1:41" ht="35.1" customHeight="1">
      <c r="A41" s="347">
        <v>213702</v>
      </c>
      <c r="B41" s="348" t="s">
        <v>635</v>
      </c>
      <c r="C41" s="354" t="s">
        <v>636</v>
      </c>
      <c r="D41" s="354" t="s">
        <v>59</v>
      </c>
      <c r="E41" s="350" t="s">
        <v>15</v>
      </c>
      <c r="F41" s="351" t="s">
        <v>615</v>
      </c>
      <c r="G41" s="386" t="s">
        <v>637</v>
      </c>
      <c r="H41" s="352"/>
      <c r="I41" s="353" t="s">
        <v>460</v>
      </c>
      <c r="J41" s="380" t="s">
        <v>638</v>
      </c>
      <c r="K41" s="355" t="s">
        <v>639</v>
      </c>
      <c r="L41" s="356" t="s">
        <v>640</v>
      </c>
      <c r="M41" s="356" t="s">
        <v>400</v>
      </c>
      <c r="N41" s="356" t="s">
        <v>641</v>
      </c>
      <c r="O41" s="358">
        <v>38905</v>
      </c>
      <c r="P41" s="356" t="s">
        <v>18</v>
      </c>
    </row>
    <row r="42" spans="1:41" ht="35.1" customHeight="1">
      <c r="A42" s="389">
        <v>213348</v>
      </c>
      <c r="B42" s="348" t="s">
        <v>642</v>
      </c>
      <c r="C42" s="349" t="s">
        <v>643</v>
      </c>
      <c r="D42" s="349" t="s">
        <v>22</v>
      </c>
      <c r="E42" s="350" t="s">
        <v>15</v>
      </c>
      <c r="F42" s="351" t="s">
        <v>615</v>
      </c>
      <c r="G42" s="352" t="s">
        <v>644</v>
      </c>
      <c r="H42" s="352"/>
      <c r="I42" s="350" t="s">
        <v>396</v>
      </c>
      <c r="J42" s="355" t="s">
        <v>645</v>
      </c>
      <c r="K42" s="355" t="s">
        <v>646</v>
      </c>
      <c r="L42" s="378" t="s">
        <v>640</v>
      </c>
      <c r="M42" s="378" t="s">
        <v>400</v>
      </c>
      <c r="N42" s="378" t="s">
        <v>647</v>
      </c>
      <c r="O42" s="358">
        <v>37118</v>
      </c>
      <c r="P42" s="378" t="s">
        <v>18</v>
      </c>
    </row>
    <row r="43" spans="1:41" ht="35.1" customHeight="1">
      <c r="A43" s="347">
        <v>214445</v>
      </c>
      <c r="B43" s="348" t="s">
        <v>648</v>
      </c>
      <c r="C43" s="349" t="s">
        <v>649</v>
      </c>
      <c r="D43" s="349" t="s">
        <v>24</v>
      </c>
      <c r="E43" s="350" t="s">
        <v>15</v>
      </c>
      <c r="F43" s="351" t="s">
        <v>615</v>
      </c>
      <c r="G43" s="352" t="s">
        <v>650</v>
      </c>
      <c r="H43" s="352"/>
      <c r="I43" s="353" t="s">
        <v>603</v>
      </c>
      <c r="J43" s="355" t="s">
        <v>651</v>
      </c>
      <c r="K43" s="355" t="s">
        <v>652</v>
      </c>
      <c r="L43" s="356" t="s">
        <v>541</v>
      </c>
      <c r="M43" s="356" t="s">
        <v>400</v>
      </c>
      <c r="N43" s="357" t="s">
        <v>653</v>
      </c>
      <c r="O43" s="358">
        <v>41040</v>
      </c>
      <c r="P43" s="356" t="s">
        <v>18</v>
      </c>
    </row>
    <row r="44" spans="1:41" s="359" customFormat="1" ht="35.1" customHeight="1">
      <c r="A44" s="347">
        <v>213421</v>
      </c>
      <c r="B44" s="348" t="s">
        <v>654</v>
      </c>
      <c r="C44" s="349" t="s">
        <v>655</v>
      </c>
      <c r="D44" s="349" t="s">
        <v>27</v>
      </c>
      <c r="E44" s="350" t="s">
        <v>15</v>
      </c>
      <c r="F44" s="351" t="s">
        <v>615</v>
      </c>
      <c r="G44" s="352" t="s">
        <v>656</v>
      </c>
      <c r="H44" s="352"/>
      <c r="I44" s="353" t="s">
        <v>396</v>
      </c>
      <c r="J44" s="355" t="s">
        <v>657</v>
      </c>
      <c r="K44" s="355" t="s">
        <v>658</v>
      </c>
      <c r="L44" s="356" t="s">
        <v>541</v>
      </c>
      <c r="M44" s="356" t="s">
        <v>400</v>
      </c>
      <c r="N44" s="356" t="s">
        <v>659</v>
      </c>
      <c r="O44" s="358">
        <v>37295</v>
      </c>
      <c r="P44" s="356" t="s">
        <v>18</v>
      </c>
      <c r="Q44" s="320"/>
      <c r="R44" s="320"/>
      <c r="S44" s="320"/>
      <c r="T44" s="320"/>
      <c r="U44" s="320"/>
      <c r="V44" s="320"/>
      <c r="W44" s="320"/>
      <c r="X44" s="320"/>
      <c r="Y44" s="320"/>
      <c r="Z44" s="320"/>
      <c r="AA44" s="320"/>
      <c r="AB44" s="320"/>
      <c r="AC44" s="320"/>
      <c r="AD44" s="320"/>
      <c r="AE44" s="320"/>
      <c r="AF44" s="320"/>
      <c r="AG44" s="320"/>
      <c r="AH44" s="320"/>
      <c r="AI44" s="320"/>
      <c r="AJ44" s="320"/>
      <c r="AK44" s="320"/>
      <c r="AL44" s="320"/>
      <c r="AM44" s="320"/>
      <c r="AN44" s="320"/>
      <c r="AO44" s="320"/>
    </row>
    <row r="45" spans="1:41" s="359" customFormat="1" ht="35.1" customHeight="1">
      <c r="A45" s="362">
        <v>213009</v>
      </c>
      <c r="B45" s="348" t="s">
        <v>660</v>
      </c>
      <c r="C45" s="349" t="s">
        <v>661</v>
      </c>
      <c r="D45" s="349" t="s">
        <v>294</v>
      </c>
      <c r="E45" s="350" t="s">
        <v>15</v>
      </c>
      <c r="F45" s="351" t="s">
        <v>615</v>
      </c>
      <c r="G45" s="352" t="s">
        <v>662</v>
      </c>
      <c r="H45" s="352"/>
      <c r="I45" s="353" t="s">
        <v>460</v>
      </c>
      <c r="J45" s="355" t="s">
        <v>663</v>
      </c>
      <c r="K45" s="355" t="s">
        <v>664</v>
      </c>
      <c r="L45" s="356" t="s">
        <v>541</v>
      </c>
      <c r="M45" s="356" t="s">
        <v>400</v>
      </c>
      <c r="N45" s="356" t="s">
        <v>665</v>
      </c>
      <c r="O45" s="358">
        <v>36599</v>
      </c>
      <c r="P45" s="356" t="s">
        <v>18</v>
      </c>
      <c r="Q45" s="320"/>
      <c r="R45" s="320"/>
      <c r="S45" s="320"/>
      <c r="T45" s="320"/>
      <c r="U45" s="320"/>
      <c r="V45" s="320"/>
      <c r="W45" s="320"/>
      <c r="X45" s="320"/>
      <c r="Y45" s="320"/>
      <c r="Z45" s="320"/>
      <c r="AA45" s="320"/>
      <c r="AB45" s="320"/>
      <c r="AC45" s="320"/>
      <c r="AD45" s="320"/>
      <c r="AE45" s="320"/>
      <c r="AF45" s="320"/>
      <c r="AG45" s="320"/>
      <c r="AH45" s="320"/>
      <c r="AI45" s="320"/>
      <c r="AJ45" s="320"/>
      <c r="AK45" s="320"/>
      <c r="AL45" s="320"/>
      <c r="AM45" s="320"/>
      <c r="AN45" s="320"/>
      <c r="AO45" s="320"/>
    </row>
    <row r="46" spans="1:41" s="359" customFormat="1" ht="56.25" customHeight="1">
      <c r="A46" s="347">
        <v>213215</v>
      </c>
      <c r="B46" s="348" t="s">
        <v>666</v>
      </c>
      <c r="C46" s="349" t="s">
        <v>667</v>
      </c>
      <c r="D46" s="349" t="s">
        <v>21</v>
      </c>
      <c r="E46" s="350" t="s">
        <v>15</v>
      </c>
      <c r="F46" s="351" t="s">
        <v>615</v>
      </c>
      <c r="G46" s="352" t="s">
        <v>668</v>
      </c>
      <c r="H46" s="352"/>
      <c r="I46" s="353" t="s">
        <v>460</v>
      </c>
      <c r="J46" s="355" t="s">
        <v>669</v>
      </c>
      <c r="K46" s="355" t="s">
        <v>670</v>
      </c>
      <c r="L46" s="356" t="s">
        <v>541</v>
      </c>
      <c r="M46" s="356" t="s">
        <v>400</v>
      </c>
      <c r="N46" s="356" t="s">
        <v>671</v>
      </c>
      <c r="O46" s="358">
        <v>37078</v>
      </c>
      <c r="P46" s="356" t="s">
        <v>18</v>
      </c>
      <c r="Q46" s="320"/>
      <c r="R46" s="320"/>
      <c r="S46" s="320"/>
      <c r="T46" s="320"/>
      <c r="U46" s="320"/>
      <c r="V46" s="320"/>
      <c r="W46" s="320"/>
      <c r="X46" s="320"/>
      <c r="Y46" s="320"/>
      <c r="Z46" s="320"/>
      <c r="AA46" s="320"/>
      <c r="AB46" s="320"/>
      <c r="AC46" s="320"/>
      <c r="AD46" s="320"/>
      <c r="AE46" s="320"/>
      <c r="AF46" s="320"/>
      <c r="AG46" s="320"/>
      <c r="AH46" s="320"/>
      <c r="AI46" s="320"/>
      <c r="AJ46" s="320"/>
      <c r="AK46" s="320"/>
      <c r="AL46" s="320"/>
      <c r="AM46" s="320"/>
      <c r="AN46" s="320"/>
      <c r="AO46" s="320"/>
    </row>
    <row r="47" spans="1:41" ht="35.1" customHeight="1">
      <c r="A47" s="347">
        <v>215236</v>
      </c>
      <c r="B47" s="348" t="s">
        <v>672</v>
      </c>
      <c r="C47" s="349" t="s">
        <v>673</v>
      </c>
      <c r="D47" s="349" t="s">
        <v>66</v>
      </c>
      <c r="E47" s="350" t="s">
        <v>15</v>
      </c>
      <c r="F47" s="351" t="s">
        <v>615</v>
      </c>
      <c r="G47" s="352" t="s">
        <v>674</v>
      </c>
      <c r="H47" s="352"/>
      <c r="I47" s="353" t="s">
        <v>396</v>
      </c>
      <c r="J47" s="355" t="s">
        <v>675</v>
      </c>
      <c r="K47" s="355" t="s">
        <v>676</v>
      </c>
      <c r="L47" s="356" t="s">
        <v>640</v>
      </c>
      <c r="M47" s="356" t="s">
        <v>400</v>
      </c>
      <c r="N47" s="356" t="s">
        <v>677</v>
      </c>
      <c r="O47" s="358">
        <v>42860</v>
      </c>
      <c r="P47" s="356" t="s">
        <v>18</v>
      </c>
    </row>
    <row r="48" spans="1:41" ht="35.1" customHeight="1">
      <c r="A48" s="347">
        <v>210864</v>
      </c>
      <c r="B48" s="348" t="s">
        <v>678</v>
      </c>
      <c r="C48" s="349" t="s">
        <v>679</v>
      </c>
      <c r="D48" s="349" t="s">
        <v>65</v>
      </c>
      <c r="E48" s="350" t="s">
        <v>15</v>
      </c>
      <c r="F48" s="351" t="s">
        <v>615</v>
      </c>
      <c r="G48" s="352" t="s">
        <v>680</v>
      </c>
      <c r="H48" s="352"/>
      <c r="I48" s="353" t="s">
        <v>479</v>
      </c>
      <c r="J48" s="355" t="s">
        <v>681</v>
      </c>
      <c r="K48" s="355" t="s">
        <v>682</v>
      </c>
      <c r="L48" s="356" t="s">
        <v>640</v>
      </c>
      <c r="M48" s="356" t="s">
        <v>400</v>
      </c>
      <c r="N48" s="356" t="s">
        <v>683</v>
      </c>
      <c r="O48" s="358">
        <v>31027</v>
      </c>
      <c r="P48" s="356" t="s">
        <v>18</v>
      </c>
    </row>
    <row r="49" spans="1:41" s="359" customFormat="1" ht="35.1" customHeight="1">
      <c r="A49" s="347">
        <v>215632</v>
      </c>
      <c r="B49" s="348" t="s">
        <v>684</v>
      </c>
      <c r="C49" s="349" t="s">
        <v>685</v>
      </c>
      <c r="D49" s="349" t="s">
        <v>686</v>
      </c>
      <c r="E49" s="350" t="s">
        <v>15</v>
      </c>
      <c r="F49" s="351" t="s">
        <v>615</v>
      </c>
      <c r="G49" s="352" t="s">
        <v>687</v>
      </c>
      <c r="H49" s="352" t="s">
        <v>688</v>
      </c>
      <c r="I49" s="353" t="s">
        <v>689</v>
      </c>
      <c r="J49" s="355" t="s">
        <v>690</v>
      </c>
      <c r="K49" s="355" t="s">
        <v>691</v>
      </c>
      <c r="L49" s="356" t="s">
        <v>541</v>
      </c>
      <c r="M49" s="356" t="s">
        <v>400</v>
      </c>
      <c r="N49" s="357" t="s">
        <v>692</v>
      </c>
      <c r="O49" s="358">
        <v>44099</v>
      </c>
      <c r="P49" s="356" t="s">
        <v>18</v>
      </c>
      <c r="Q49" s="320"/>
      <c r="R49" s="320"/>
      <c r="S49" s="320"/>
      <c r="T49" s="320"/>
      <c r="U49" s="320"/>
      <c r="V49" s="320"/>
      <c r="W49" s="320"/>
      <c r="X49" s="320"/>
      <c r="Y49" s="320"/>
      <c r="Z49" s="320"/>
      <c r="AA49" s="320"/>
      <c r="AB49" s="320"/>
      <c r="AC49" s="320"/>
      <c r="AD49" s="320"/>
      <c r="AE49" s="320"/>
      <c r="AF49" s="320"/>
      <c r="AG49" s="320"/>
      <c r="AH49" s="320"/>
      <c r="AI49" s="320"/>
      <c r="AJ49" s="320"/>
      <c r="AK49" s="320"/>
      <c r="AL49" s="320"/>
      <c r="AM49" s="320"/>
      <c r="AN49" s="320"/>
      <c r="AO49" s="320"/>
    </row>
    <row r="50" spans="1:41" ht="35.1" customHeight="1">
      <c r="A50" s="347">
        <v>215681</v>
      </c>
      <c r="B50" s="348" t="s">
        <v>693</v>
      </c>
      <c r="C50" s="349" t="s">
        <v>694</v>
      </c>
      <c r="D50" s="349" t="s">
        <v>695</v>
      </c>
      <c r="E50" s="350" t="s">
        <v>15</v>
      </c>
      <c r="F50" s="350" t="s">
        <v>696</v>
      </c>
      <c r="G50" s="352" t="s">
        <v>697</v>
      </c>
      <c r="H50" s="352"/>
      <c r="I50" s="353" t="s">
        <v>441</v>
      </c>
      <c r="J50" s="355" t="s">
        <v>698</v>
      </c>
      <c r="K50" s="355" t="s">
        <v>699</v>
      </c>
      <c r="L50" s="356" t="s">
        <v>700</v>
      </c>
      <c r="M50" s="356" t="s">
        <v>400</v>
      </c>
      <c r="N50" s="356" t="s">
        <v>701</v>
      </c>
      <c r="O50" s="358">
        <v>44036</v>
      </c>
      <c r="P50" s="356" t="s">
        <v>18</v>
      </c>
    </row>
    <row r="51" spans="1:41" ht="36" customHeight="1">
      <c r="A51" s="347">
        <v>213314</v>
      </c>
      <c r="B51" s="348" t="s">
        <v>702</v>
      </c>
      <c r="C51" s="349" t="s">
        <v>703</v>
      </c>
      <c r="D51" s="349" t="s">
        <v>58</v>
      </c>
      <c r="E51" s="350" t="s">
        <v>15</v>
      </c>
      <c r="F51" s="350" t="s">
        <v>696</v>
      </c>
      <c r="G51" s="352" t="s">
        <v>704</v>
      </c>
      <c r="H51" s="352"/>
      <c r="I51" s="353" t="s">
        <v>405</v>
      </c>
      <c r="J51" s="355" t="s">
        <v>705</v>
      </c>
      <c r="K51" s="355" t="s">
        <v>706</v>
      </c>
      <c r="L51" s="356" t="s">
        <v>700</v>
      </c>
      <c r="M51" s="356" t="s">
        <v>400</v>
      </c>
      <c r="N51" s="356" t="s">
        <v>707</v>
      </c>
      <c r="O51" s="358">
        <v>37103</v>
      </c>
      <c r="P51" s="356" t="s">
        <v>18</v>
      </c>
    </row>
    <row r="52" spans="1:41" ht="35.1" customHeight="1">
      <c r="A52" s="347">
        <v>215020</v>
      </c>
      <c r="B52" s="348" t="s">
        <v>708</v>
      </c>
      <c r="C52" s="349" t="s">
        <v>709</v>
      </c>
      <c r="D52" s="349" t="s">
        <v>62</v>
      </c>
      <c r="E52" s="350" t="s">
        <v>15</v>
      </c>
      <c r="F52" s="350" t="s">
        <v>696</v>
      </c>
      <c r="G52" s="352" t="s">
        <v>710</v>
      </c>
      <c r="H52" s="352"/>
      <c r="I52" s="353" t="s">
        <v>433</v>
      </c>
      <c r="J52" s="355" t="s">
        <v>711</v>
      </c>
      <c r="K52" s="355" t="s">
        <v>712</v>
      </c>
      <c r="L52" s="356" t="s">
        <v>640</v>
      </c>
      <c r="M52" s="356" t="s">
        <v>400</v>
      </c>
      <c r="N52" s="356" t="s">
        <v>713</v>
      </c>
      <c r="O52" s="358">
        <v>42125</v>
      </c>
      <c r="P52" s="356" t="s">
        <v>18</v>
      </c>
    </row>
    <row r="53" spans="1:41" s="359" customFormat="1" ht="35.1" customHeight="1">
      <c r="A53" s="347">
        <v>211441</v>
      </c>
      <c r="B53" s="348" t="s">
        <v>714</v>
      </c>
      <c r="C53" s="349" t="s">
        <v>715</v>
      </c>
      <c r="D53" s="349" t="s">
        <v>67</v>
      </c>
      <c r="E53" s="350" t="s">
        <v>15</v>
      </c>
      <c r="F53" s="350" t="s">
        <v>696</v>
      </c>
      <c r="G53" s="352" t="s">
        <v>716</v>
      </c>
      <c r="H53" s="352"/>
      <c r="I53" s="353" t="s">
        <v>717</v>
      </c>
      <c r="J53" s="355" t="s">
        <v>718</v>
      </c>
      <c r="K53" s="355" t="s">
        <v>719</v>
      </c>
      <c r="L53" s="356" t="s">
        <v>700</v>
      </c>
      <c r="M53" s="356" t="s">
        <v>400</v>
      </c>
      <c r="N53" s="356" t="s">
        <v>720</v>
      </c>
      <c r="O53" s="358">
        <v>32382</v>
      </c>
      <c r="P53" s="356" t="s">
        <v>18</v>
      </c>
      <c r="Q53" s="320"/>
      <c r="R53" s="320"/>
      <c r="S53" s="320"/>
      <c r="T53" s="320"/>
      <c r="U53" s="320"/>
      <c r="V53" s="320"/>
      <c r="W53" s="320"/>
      <c r="X53" s="320"/>
      <c r="Y53" s="320"/>
      <c r="Z53" s="320"/>
      <c r="AA53" s="320"/>
      <c r="AB53" s="320"/>
      <c r="AC53" s="320"/>
      <c r="AD53" s="320"/>
      <c r="AE53" s="320"/>
      <c r="AF53" s="320"/>
      <c r="AG53" s="320"/>
      <c r="AH53" s="320"/>
      <c r="AI53" s="320"/>
      <c r="AJ53" s="320"/>
      <c r="AK53" s="320"/>
      <c r="AL53" s="320"/>
      <c r="AM53" s="320"/>
      <c r="AN53" s="320"/>
      <c r="AO53" s="320"/>
    </row>
    <row r="54" spans="1:41" s="359" customFormat="1" ht="35.1" customHeight="1">
      <c r="A54" s="347">
        <v>213967</v>
      </c>
      <c r="B54" s="348" t="s">
        <v>721</v>
      </c>
      <c r="C54" s="349" t="s">
        <v>722</v>
      </c>
      <c r="D54" s="380" t="s">
        <v>315</v>
      </c>
      <c r="E54" s="350" t="s">
        <v>15</v>
      </c>
      <c r="F54" s="350" t="s">
        <v>696</v>
      </c>
      <c r="G54" s="352" t="s">
        <v>723</v>
      </c>
      <c r="H54" s="352"/>
      <c r="I54" s="353" t="s">
        <v>433</v>
      </c>
      <c r="J54" s="355" t="s">
        <v>724</v>
      </c>
      <c r="K54" s="355" t="s">
        <v>725</v>
      </c>
      <c r="L54" s="356" t="s">
        <v>700</v>
      </c>
      <c r="M54" s="356" t="s">
        <v>400</v>
      </c>
      <c r="N54" s="356" t="s">
        <v>726</v>
      </c>
      <c r="O54" s="358">
        <v>39850</v>
      </c>
      <c r="P54" s="356" t="s">
        <v>18</v>
      </c>
      <c r="Q54" s="320"/>
      <c r="R54" s="320"/>
      <c r="S54" s="320"/>
      <c r="T54" s="320"/>
      <c r="U54" s="320"/>
      <c r="V54" s="320"/>
      <c r="W54" s="320"/>
      <c r="X54" s="320"/>
      <c r="Y54" s="320"/>
      <c r="Z54" s="320"/>
      <c r="AA54" s="320"/>
      <c r="AB54" s="320"/>
      <c r="AC54" s="320"/>
      <c r="AD54" s="320"/>
      <c r="AE54" s="320"/>
      <c r="AF54" s="320"/>
      <c r="AG54" s="320"/>
      <c r="AH54" s="320"/>
      <c r="AI54" s="320"/>
      <c r="AJ54" s="320"/>
      <c r="AK54" s="320"/>
      <c r="AL54" s="320"/>
      <c r="AM54" s="320"/>
      <c r="AN54" s="320"/>
      <c r="AO54" s="320"/>
    </row>
    <row r="55" spans="1:41" ht="35.1" customHeight="1">
      <c r="A55" s="347">
        <v>213165</v>
      </c>
      <c r="B55" s="348" t="s">
        <v>727</v>
      </c>
      <c r="C55" s="349" t="s">
        <v>728</v>
      </c>
      <c r="D55" s="349" t="s">
        <v>64</v>
      </c>
      <c r="E55" s="350" t="s">
        <v>15</v>
      </c>
      <c r="F55" s="350" t="s">
        <v>696</v>
      </c>
      <c r="G55" s="352" t="s">
        <v>729</v>
      </c>
      <c r="H55" s="352"/>
      <c r="I55" s="353" t="s">
        <v>460</v>
      </c>
      <c r="J55" s="355" t="s">
        <v>730</v>
      </c>
      <c r="K55" s="355" t="s">
        <v>731</v>
      </c>
      <c r="L55" s="356" t="s">
        <v>640</v>
      </c>
      <c r="M55" s="356" t="s">
        <v>400</v>
      </c>
      <c r="N55" s="356" t="s">
        <v>732</v>
      </c>
      <c r="O55" s="358">
        <v>36987</v>
      </c>
      <c r="P55" s="356" t="s">
        <v>18</v>
      </c>
    </row>
    <row r="56" spans="1:41" ht="35.1" customHeight="1">
      <c r="A56" s="347">
        <v>215210</v>
      </c>
      <c r="B56" s="348" t="s">
        <v>733</v>
      </c>
      <c r="C56" s="349" t="s">
        <v>734</v>
      </c>
      <c r="D56" s="349" t="s">
        <v>68</v>
      </c>
      <c r="E56" s="350" t="s">
        <v>15</v>
      </c>
      <c r="F56" s="350" t="s">
        <v>696</v>
      </c>
      <c r="G56" s="352" t="s">
        <v>735</v>
      </c>
      <c r="H56" s="352" t="s">
        <v>736</v>
      </c>
      <c r="I56" s="353" t="s">
        <v>460</v>
      </c>
      <c r="J56" s="355" t="s">
        <v>737</v>
      </c>
      <c r="K56" s="355" t="s">
        <v>738</v>
      </c>
      <c r="L56" s="356" t="s">
        <v>700</v>
      </c>
      <c r="M56" s="356" t="s">
        <v>400</v>
      </c>
      <c r="N56" s="356" t="s">
        <v>739</v>
      </c>
      <c r="O56" s="358">
        <v>42783</v>
      </c>
      <c r="P56" s="356" t="s">
        <v>18</v>
      </c>
    </row>
    <row r="57" spans="1:41" ht="44.65" customHeight="1">
      <c r="A57" s="347">
        <v>211565</v>
      </c>
      <c r="B57" s="348" t="s">
        <v>740</v>
      </c>
      <c r="C57" s="349" t="s">
        <v>741</v>
      </c>
      <c r="D57" s="349" t="s">
        <v>60</v>
      </c>
      <c r="E57" s="350" t="s">
        <v>15</v>
      </c>
      <c r="F57" s="350" t="s">
        <v>696</v>
      </c>
      <c r="G57" s="352" t="s">
        <v>742</v>
      </c>
      <c r="H57" s="352"/>
      <c r="I57" s="353" t="s">
        <v>603</v>
      </c>
      <c r="J57" s="355" t="s">
        <v>743</v>
      </c>
      <c r="K57" s="355" t="s">
        <v>744</v>
      </c>
      <c r="L57" s="356" t="s">
        <v>640</v>
      </c>
      <c r="M57" s="356" t="s">
        <v>400</v>
      </c>
      <c r="N57" s="390" t="s">
        <v>745</v>
      </c>
      <c r="O57" s="358">
        <v>32627</v>
      </c>
      <c r="P57" s="356" t="s">
        <v>18</v>
      </c>
    </row>
    <row r="58" spans="1:41" s="359" customFormat="1" ht="35.1" customHeight="1">
      <c r="A58" s="347">
        <v>215368</v>
      </c>
      <c r="B58" s="348" t="s">
        <v>746</v>
      </c>
      <c r="C58" s="349" t="s">
        <v>747</v>
      </c>
      <c r="D58" s="349" t="s">
        <v>61</v>
      </c>
      <c r="E58" s="350" t="s">
        <v>15</v>
      </c>
      <c r="F58" s="350" t="s">
        <v>696</v>
      </c>
      <c r="G58" s="352" t="s">
        <v>748</v>
      </c>
      <c r="H58" s="352"/>
      <c r="I58" s="353" t="s">
        <v>479</v>
      </c>
      <c r="J58" s="355" t="s">
        <v>749</v>
      </c>
      <c r="K58" s="355" t="s">
        <v>750</v>
      </c>
      <c r="L58" s="356" t="s">
        <v>640</v>
      </c>
      <c r="M58" s="356" t="s">
        <v>400</v>
      </c>
      <c r="N58" s="356" t="s">
        <v>751</v>
      </c>
      <c r="O58" s="358">
        <v>43005</v>
      </c>
      <c r="P58" s="356" t="s">
        <v>18</v>
      </c>
      <c r="Q58" s="320"/>
      <c r="R58" s="320"/>
      <c r="S58" s="320"/>
      <c r="T58" s="320"/>
      <c r="U58" s="320"/>
      <c r="V58" s="320"/>
      <c r="W58" s="320"/>
      <c r="X58" s="320"/>
      <c r="Y58" s="320"/>
      <c r="Z58" s="320"/>
      <c r="AA58" s="320"/>
      <c r="AB58" s="320"/>
      <c r="AC58" s="320"/>
      <c r="AD58" s="320"/>
      <c r="AE58" s="320"/>
      <c r="AF58" s="320"/>
      <c r="AG58" s="320"/>
      <c r="AH58" s="320"/>
      <c r="AI58" s="320"/>
      <c r="AJ58" s="320"/>
      <c r="AK58" s="320"/>
      <c r="AL58" s="320"/>
      <c r="AM58" s="320"/>
      <c r="AN58" s="320"/>
      <c r="AO58" s="320"/>
    </row>
    <row r="59" spans="1:41" s="359" customFormat="1" ht="35.1" customHeight="1">
      <c r="A59" s="347">
        <v>215426</v>
      </c>
      <c r="B59" s="348" t="s">
        <v>752</v>
      </c>
      <c r="C59" s="391" t="s">
        <v>753</v>
      </c>
      <c r="D59" s="349" t="s">
        <v>754</v>
      </c>
      <c r="E59" s="350" t="s">
        <v>15</v>
      </c>
      <c r="F59" s="350" t="s">
        <v>696</v>
      </c>
      <c r="G59" s="352" t="s">
        <v>755</v>
      </c>
      <c r="H59" s="352"/>
      <c r="I59" s="353" t="s">
        <v>433</v>
      </c>
      <c r="J59" s="355" t="s">
        <v>756</v>
      </c>
      <c r="K59" s="355" t="s">
        <v>757</v>
      </c>
      <c r="L59" s="356" t="s">
        <v>640</v>
      </c>
      <c r="M59" s="356" t="s">
        <v>400</v>
      </c>
      <c r="N59" s="350" t="s">
        <v>758</v>
      </c>
      <c r="O59" s="358">
        <v>43068</v>
      </c>
      <c r="P59" s="356" t="s">
        <v>18</v>
      </c>
      <c r="Q59" s="320"/>
      <c r="R59" s="320"/>
      <c r="S59" s="320"/>
      <c r="T59" s="320"/>
      <c r="U59" s="320"/>
      <c r="V59" s="320"/>
      <c r="W59" s="320"/>
      <c r="X59" s="320"/>
      <c r="Y59" s="320"/>
      <c r="Z59" s="320"/>
      <c r="AA59" s="320"/>
      <c r="AB59" s="320"/>
      <c r="AC59" s="320"/>
      <c r="AD59" s="320"/>
      <c r="AE59" s="320"/>
      <c r="AF59" s="320"/>
      <c r="AG59" s="320"/>
      <c r="AH59" s="320"/>
      <c r="AI59" s="320"/>
      <c r="AJ59" s="320"/>
      <c r="AK59" s="320"/>
      <c r="AL59" s="320"/>
      <c r="AM59" s="320"/>
      <c r="AN59" s="320"/>
      <c r="AO59" s="320"/>
    </row>
    <row r="60" spans="1:41" ht="53.25" customHeight="1">
      <c r="A60" s="347">
        <v>213249</v>
      </c>
      <c r="B60" s="348" t="s">
        <v>759</v>
      </c>
      <c r="C60" s="349" t="s">
        <v>760</v>
      </c>
      <c r="D60" s="349" t="s">
        <v>295</v>
      </c>
      <c r="E60" s="350" t="s">
        <v>15</v>
      </c>
      <c r="F60" s="350" t="s">
        <v>696</v>
      </c>
      <c r="G60" s="352" t="s">
        <v>761</v>
      </c>
      <c r="H60" s="352"/>
      <c r="I60" s="353" t="s">
        <v>396</v>
      </c>
      <c r="J60" s="355" t="s">
        <v>762</v>
      </c>
      <c r="K60" s="355" t="s">
        <v>763</v>
      </c>
      <c r="L60" s="356" t="s">
        <v>700</v>
      </c>
      <c r="M60" s="356" t="s">
        <v>400</v>
      </c>
      <c r="N60" s="356" t="s">
        <v>764</v>
      </c>
      <c r="O60" s="358">
        <v>37103</v>
      </c>
      <c r="P60" s="356" t="s">
        <v>18</v>
      </c>
    </row>
    <row r="61" spans="1:41" ht="35.1" customHeight="1">
      <c r="A61" s="347">
        <v>210898</v>
      </c>
      <c r="B61" s="348" t="s">
        <v>765</v>
      </c>
      <c r="C61" s="349" t="s">
        <v>766</v>
      </c>
      <c r="D61" s="349" t="s">
        <v>69</v>
      </c>
      <c r="E61" s="350" t="s">
        <v>15</v>
      </c>
      <c r="F61" s="350" t="s">
        <v>696</v>
      </c>
      <c r="G61" s="352" t="s">
        <v>767</v>
      </c>
      <c r="H61" s="352"/>
      <c r="I61" s="353" t="s">
        <v>768</v>
      </c>
      <c r="J61" s="355" t="s">
        <v>769</v>
      </c>
      <c r="K61" s="355" t="s">
        <v>770</v>
      </c>
      <c r="L61" s="356" t="s">
        <v>700</v>
      </c>
      <c r="M61" s="356" t="s">
        <v>400</v>
      </c>
      <c r="N61" s="357" t="s">
        <v>771</v>
      </c>
      <c r="O61" s="358">
        <v>31085</v>
      </c>
      <c r="P61" s="356" t="s">
        <v>18</v>
      </c>
    </row>
    <row r="62" spans="1:41" ht="35.1" customHeight="1">
      <c r="A62" s="389">
        <v>215095</v>
      </c>
      <c r="B62" s="348" t="s">
        <v>772</v>
      </c>
      <c r="C62" s="349" t="s">
        <v>773</v>
      </c>
      <c r="D62" s="349" t="s">
        <v>63</v>
      </c>
      <c r="E62" s="350" t="s">
        <v>15</v>
      </c>
      <c r="F62" s="350" t="s">
        <v>696</v>
      </c>
      <c r="G62" s="352" t="s">
        <v>774</v>
      </c>
      <c r="H62" s="352"/>
      <c r="I62" s="353" t="s">
        <v>479</v>
      </c>
      <c r="J62" s="355" t="s">
        <v>775</v>
      </c>
      <c r="K62" s="355" t="s">
        <v>776</v>
      </c>
      <c r="L62" s="356" t="s">
        <v>640</v>
      </c>
      <c r="M62" s="356" t="s">
        <v>400</v>
      </c>
      <c r="N62" s="356" t="s">
        <v>777</v>
      </c>
      <c r="O62" s="358">
        <v>42391</v>
      </c>
      <c r="P62" s="356" t="s">
        <v>18</v>
      </c>
    </row>
    <row r="63" spans="1:41" ht="53.25" customHeight="1">
      <c r="A63" s="389">
        <v>215160</v>
      </c>
      <c r="B63" s="348" t="s">
        <v>778</v>
      </c>
      <c r="C63" s="349" t="s">
        <v>779</v>
      </c>
      <c r="D63" s="349" t="s">
        <v>88</v>
      </c>
      <c r="E63" s="350" t="s">
        <v>71</v>
      </c>
      <c r="F63" s="351" t="s">
        <v>780</v>
      </c>
      <c r="G63" s="352" t="s">
        <v>781</v>
      </c>
      <c r="H63" s="352"/>
      <c r="I63" s="353" t="s">
        <v>717</v>
      </c>
      <c r="J63" s="355" t="s">
        <v>782</v>
      </c>
      <c r="K63" s="380" t="s">
        <v>783</v>
      </c>
      <c r="L63" s="356" t="s">
        <v>784</v>
      </c>
      <c r="M63" s="356" t="s">
        <v>785</v>
      </c>
      <c r="N63" s="356" t="s">
        <v>786</v>
      </c>
      <c r="O63" s="358">
        <v>42647</v>
      </c>
      <c r="P63" s="356" t="s">
        <v>18</v>
      </c>
    </row>
    <row r="64" spans="1:41" ht="39" customHeight="1">
      <c r="A64" s="389">
        <v>215822</v>
      </c>
      <c r="B64" s="348" t="s">
        <v>787</v>
      </c>
      <c r="C64" s="349" t="s">
        <v>788</v>
      </c>
      <c r="D64" s="349" t="s">
        <v>298</v>
      </c>
      <c r="E64" s="350" t="s">
        <v>71</v>
      </c>
      <c r="F64" s="351" t="s">
        <v>780</v>
      </c>
      <c r="G64" s="352">
        <v>23720213</v>
      </c>
      <c r="H64" s="352"/>
      <c r="I64" s="353" t="s">
        <v>789</v>
      </c>
      <c r="J64" s="355" t="s">
        <v>790</v>
      </c>
      <c r="K64" s="380" t="s">
        <v>791</v>
      </c>
      <c r="L64" s="356" t="s">
        <v>784</v>
      </c>
      <c r="M64" s="356" t="s">
        <v>785</v>
      </c>
      <c r="N64" s="356" t="s">
        <v>792</v>
      </c>
      <c r="O64" s="358">
        <v>44806</v>
      </c>
      <c r="P64" s="356" t="s">
        <v>18</v>
      </c>
    </row>
    <row r="65" spans="1:41" s="359" customFormat="1" ht="35.1" customHeight="1">
      <c r="A65" s="389">
        <v>215889</v>
      </c>
      <c r="B65" s="348" t="s">
        <v>793</v>
      </c>
      <c r="C65" s="349" t="s">
        <v>794</v>
      </c>
      <c r="D65" s="349" t="s">
        <v>316</v>
      </c>
      <c r="E65" s="350" t="s">
        <v>71</v>
      </c>
      <c r="F65" s="351" t="s">
        <v>780</v>
      </c>
      <c r="G65" s="352" t="s">
        <v>795</v>
      </c>
      <c r="H65" s="352"/>
      <c r="I65" s="353" t="s">
        <v>789</v>
      </c>
      <c r="J65" s="355" t="s">
        <v>796</v>
      </c>
      <c r="K65" s="380" t="s">
        <v>797</v>
      </c>
      <c r="L65" s="356" t="s">
        <v>784</v>
      </c>
      <c r="M65" s="356" t="s">
        <v>785</v>
      </c>
      <c r="N65" s="356" t="s">
        <v>798</v>
      </c>
      <c r="O65" s="358">
        <v>45380</v>
      </c>
      <c r="P65" s="356" t="s">
        <v>18</v>
      </c>
      <c r="Q65" s="320"/>
      <c r="R65" s="320"/>
      <c r="S65" s="320"/>
      <c r="T65" s="320"/>
      <c r="U65" s="320"/>
      <c r="V65" s="320"/>
      <c r="W65" s="320"/>
      <c r="X65" s="320"/>
      <c r="Y65" s="320"/>
      <c r="Z65" s="320"/>
      <c r="AA65" s="320"/>
      <c r="AB65" s="320"/>
      <c r="AC65" s="320"/>
      <c r="AD65" s="320"/>
      <c r="AE65" s="320"/>
      <c r="AF65" s="320"/>
      <c r="AG65" s="320"/>
      <c r="AH65" s="320"/>
      <c r="AI65" s="320"/>
      <c r="AJ65" s="320"/>
      <c r="AK65" s="320"/>
      <c r="AL65" s="320"/>
      <c r="AM65" s="320"/>
      <c r="AN65" s="320"/>
      <c r="AO65" s="320"/>
    </row>
    <row r="66" spans="1:41" s="359" customFormat="1" ht="35.1" customHeight="1">
      <c r="A66" s="347">
        <v>212100</v>
      </c>
      <c r="B66" s="348" t="s">
        <v>799</v>
      </c>
      <c r="C66" s="349" t="s">
        <v>800</v>
      </c>
      <c r="D66" s="349" t="s">
        <v>91</v>
      </c>
      <c r="E66" s="350" t="s">
        <v>71</v>
      </c>
      <c r="F66" s="351" t="s">
        <v>780</v>
      </c>
      <c r="G66" s="352" t="s">
        <v>801</v>
      </c>
      <c r="H66" s="352"/>
      <c r="I66" s="353" t="s">
        <v>789</v>
      </c>
      <c r="J66" s="355" t="s">
        <v>802</v>
      </c>
      <c r="K66" s="392" t="s">
        <v>803</v>
      </c>
      <c r="L66" s="356" t="s">
        <v>784</v>
      </c>
      <c r="M66" s="356" t="s">
        <v>785</v>
      </c>
      <c r="N66" s="356" t="s">
        <v>804</v>
      </c>
      <c r="O66" s="358">
        <v>34117</v>
      </c>
      <c r="P66" s="356" t="s">
        <v>18</v>
      </c>
      <c r="Q66" s="320"/>
      <c r="R66" s="320"/>
      <c r="S66" s="320"/>
      <c r="T66" s="320"/>
      <c r="U66" s="320"/>
      <c r="V66" s="320"/>
      <c r="W66" s="320"/>
      <c r="X66" s="320"/>
      <c r="Y66" s="320"/>
      <c r="Z66" s="320"/>
      <c r="AA66" s="320"/>
      <c r="AB66" s="320"/>
      <c r="AC66" s="320"/>
      <c r="AD66" s="320"/>
      <c r="AE66" s="320"/>
      <c r="AF66" s="320"/>
      <c r="AG66" s="320"/>
      <c r="AH66" s="320"/>
      <c r="AI66" s="320"/>
      <c r="AJ66" s="320"/>
      <c r="AK66" s="320"/>
      <c r="AL66" s="320"/>
      <c r="AM66" s="320"/>
      <c r="AN66" s="320"/>
      <c r="AO66" s="320"/>
    </row>
    <row r="67" spans="1:41" ht="35.1" customHeight="1">
      <c r="A67" s="389">
        <v>210690</v>
      </c>
      <c r="B67" s="348" t="s">
        <v>805</v>
      </c>
      <c r="C67" s="349" t="s">
        <v>806</v>
      </c>
      <c r="D67" s="349" t="s">
        <v>89</v>
      </c>
      <c r="E67" s="350" t="s">
        <v>71</v>
      </c>
      <c r="F67" s="351" t="s">
        <v>780</v>
      </c>
      <c r="G67" s="352" t="s">
        <v>807</v>
      </c>
      <c r="H67" s="352"/>
      <c r="I67" s="353" t="s">
        <v>808</v>
      </c>
      <c r="J67" s="355" t="s">
        <v>809</v>
      </c>
      <c r="K67" s="393" t="s">
        <v>810</v>
      </c>
      <c r="L67" s="356" t="s">
        <v>784</v>
      </c>
      <c r="M67" s="356" t="s">
        <v>785</v>
      </c>
      <c r="N67" s="356" t="s">
        <v>811</v>
      </c>
      <c r="O67" s="358">
        <v>30618</v>
      </c>
      <c r="P67" s="356" t="s">
        <v>18</v>
      </c>
    </row>
    <row r="68" spans="1:41" s="359" customFormat="1" ht="35.1" customHeight="1">
      <c r="A68" s="366">
        <v>212787</v>
      </c>
      <c r="B68" s="367" t="s">
        <v>812</v>
      </c>
      <c r="C68" s="368" t="s">
        <v>813</v>
      </c>
      <c r="D68" s="368" t="s">
        <v>92</v>
      </c>
      <c r="E68" s="371" t="s">
        <v>71</v>
      </c>
      <c r="F68" s="369" t="s">
        <v>780</v>
      </c>
      <c r="G68" s="370" t="s">
        <v>814</v>
      </c>
      <c r="H68" s="370"/>
      <c r="I68" s="394" t="s">
        <v>460</v>
      </c>
      <c r="J68" s="372" t="s">
        <v>815</v>
      </c>
      <c r="K68" s="372" t="s">
        <v>816</v>
      </c>
      <c r="L68" s="395" t="s">
        <v>784</v>
      </c>
      <c r="M68" s="395" t="s">
        <v>785</v>
      </c>
      <c r="N68" s="395" t="s">
        <v>817</v>
      </c>
      <c r="O68" s="376">
        <v>36290</v>
      </c>
      <c r="P68" s="395" t="s">
        <v>18</v>
      </c>
      <c r="Q68" s="320"/>
      <c r="R68" s="320"/>
      <c r="S68" s="320"/>
      <c r="T68" s="320"/>
      <c r="U68" s="320"/>
      <c r="V68" s="320"/>
      <c r="W68" s="320"/>
      <c r="X68" s="320"/>
      <c r="Y68" s="320"/>
      <c r="Z68" s="320"/>
      <c r="AA68" s="320"/>
      <c r="AB68" s="320"/>
      <c r="AC68" s="320"/>
      <c r="AD68" s="320"/>
      <c r="AE68" s="320"/>
      <c r="AF68" s="320"/>
      <c r="AG68" s="320"/>
      <c r="AH68" s="320"/>
      <c r="AI68" s="320"/>
      <c r="AJ68" s="320"/>
      <c r="AK68" s="320"/>
      <c r="AL68" s="320"/>
      <c r="AM68" s="320"/>
      <c r="AN68" s="320"/>
      <c r="AO68" s="320"/>
    </row>
    <row r="69" spans="1:41" s="359" customFormat="1" ht="35.1" customHeight="1">
      <c r="A69" s="396">
        <v>213405</v>
      </c>
      <c r="B69" s="367" t="s">
        <v>818</v>
      </c>
      <c r="C69" s="368" t="s">
        <v>819</v>
      </c>
      <c r="D69" s="368" t="s">
        <v>93</v>
      </c>
      <c r="E69" s="371" t="s">
        <v>71</v>
      </c>
      <c r="F69" s="369" t="s">
        <v>780</v>
      </c>
      <c r="G69" s="370" t="s">
        <v>820</v>
      </c>
      <c r="H69" s="370"/>
      <c r="I69" s="394" t="s">
        <v>821</v>
      </c>
      <c r="J69" s="372" t="s">
        <v>822</v>
      </c>
      <c r="K69" s="397" t="s">
        <v>823</v>
      </c>
      <c r="L69" s="395" t="s">
        <v>784</v>
      </c>
      <c r="M69" s="395" t="s">
        <v>785</v>
      </c>
      <c r="N69" s="395" t="s">
        <v>824</v>
      </c>
      <c r="O69" s="376">
        <v>37498</v>
      </c>
      <c r="P69" s="395" t="s">
        <v>18</v>
      </c>
      <c r="Q69" s="320"/>
      <c r="R69" s="320"/>
      <c r="S69" s="320"/>
      <c r="T69" s="320"/>
      <c r="U69" s="320"/>
      <c r="V69" s="320"/>
      <c r="W69" s="320"/>
      <c r="X69" s="320"/>
      <c r="Y69" s="320"/>
      <c r="Z69" s="320"/>
      <c r="AA69" s="320"/>
      <c r="AB69" s="320"/>
      <c r="AC69" s="320"/>
      <c r="AD69" s="320"/>
      <c r="AE69" s="320"/>
      <c r="AF69" s="320"/>
      <c r="AG69" s="320"/>
      <c r="AH69" s="320"/>
      <c r="AI69" s="320"/>
      <c r="AJ69" s="320"/>
      <c r="AK69" s="320"/>
      <c r="AL69" s="320"/>
      <c r="AM69" s="320"/>
      <c r="AN69" s="320"/>
      <c r="AO69" s="320"/>
    </row>
    <row r="70" spans="1:41" ht="31.5" customHeight="1">
      <c r="A70" s="347">
        <v>211151</v>
      </c>
      <c r="B70" s="348" t="s">
        <v>825</v>
      </c>
      <c r="C70" s="398" t="s">
        <v>826</v>
      </c>
      <c r="D70" s="398" t="s">
        <v>86</v>
      </c>
      <c r="E70" s="350" t="s">
        <v>71</v>
      </c>
      <c r="F70" s="351" t="s">
        <v>780</v>
      </c>
      <c r="G70" s="352" t="s">
        <v>827</v>
      </c>
      <c r="H70" s="352"/>
      <c r="I70" s="350" t="s">
        <v>396</v>
      </c>
      <c r="J70" s="355" t="s">
        <v>828</v>
      </c>
      <c r="K70" s="322" t="s">
        <v>829</v>
      </c>
      <c r="L70" s="378" t="s">
        <v>784</v>
      </c>
      <c r="M70" s="378" t="s">
        <v>785</v>
      </c>
      <c r="N70" s="378" t="s">
        <v>830</v>
      </c>
      <c r="O70" s="358">
        <v>31589</v>
      </c>
      <c r="P70" s="378" t="s">
        <v>18</v>
      </c>
    </row>
    <row r="71" spans="1:41" ht="51.75" customHeight="1">
      <c r="A71" s="347">
        <v>215111</v>
      </c>
      <c r="B71" s="348" t="s">
        <v>831</v>
      </c>
      <c r="C71" s="349" t="s">
        <v>832</v>
      </c>
      <c r="D71" s="380" t="s">
        <v>95</v>
      </c>
      <c r="E71" s="350" t="s">
        <v>71</v>
      </c>
      <c r="F71" s="351" t="s">
        <v>780</v>
      </c>
      <c r="G71" s="352" t="s">
        <v>833</v>
      </c>
      <c r="H71" s="352"/>
      <c r="I71" s="353" t="s">
        <v>603</v>
      </c>
      <c r="J71" s="355" t="s">
        <v>834</v>
      </c>
      <c r="K71" s="355" t="s">
        <v>835</v>
      </c>
      <c r="L71" s="356" t="s">
        <v>784</v>
      </c>
      <c r="M71" s="356" t="s">
        <v>785</v>
      </c>
      <c r="N71" s="356" t="s">
        <v>836</v>
      </c>
      <c r="O71" s="358">
        <v>42396</v>
      </c>
      <c r="P71" s="356" t="s">
        <v>18</v>
      </c>
    </row>
    <row r="72" spans="1:41" ht="51.75" customHeight="1">
      <c r="A72" s="347">
        <v>213058</v>
      </c>
      <c r="B72" s="348" t="s">
        <v>837</v>
      </c>
      <c r="C72" s="349" t="s">
        <v>838</v>
      </c>
      <c r="D72" s="349" t="s">
        <v>87</v>
      </c>
      <c r="E72" s="350" t="s">
        <v>71</v>
      </c>
      <c r="F72" s="350" t="s">
        <v>780</v>
      </c>
      <c r="G72" s="352" t="s">
        <v>839</v>
      </c>
      <c r="H72" s="352"/>
      <c r="I72" s="353" t="s">
        <v>789</v>
      </c>
      <c r="J72" s="355" t="s">
        <v>840</v>
      </c>
      <c r="K72" s="380" t="s">
        <v>841</v>
      </c>
      <c r="L72" s="356" t="s">
        <v>784</v>
      </c>
      <c r="M72" s="356" t="s">
        <v>785</v>
      </c>
      <c r="N72" s="356" t="s">
        <v>842</v>
      </c>
      <c r="O72" s="358">
        <v>36728</v>
      </c>
      <c r="P72" s="356" t="s">
        <v>18</v>
      </c>
    </row>
    <row r="73" spans="1:41" s="359" customFormat="1" ht="35.1" customHeight="1">
      <c r="A73" s="399">
        <v>213462</v>
      </c>
      <c r="B73" s="367" t="s">
        <v>843</v>
      </c>
      <c r="C73" s="368" t="s">
        <v>844</v>
      </c>
      <c r="D73" s="368" t="s">
        <v>75</v>
      </c>
      <c r="E73" s="371" t="s">
        <v>71</v>
      </c>
      <c r="F73" s="371" t="s">
        <v>780</v>
      </c>
      <c r="G73" s="370" t="s">
        <v>845</v>
      </c>
      <c r="H73" s="370"/>
      <c r="I73" s="394" t="s">
        <v>821</v>
      </c>
      <c r="J73" s="372" t="s">
        <v>846</v>
      </c>
      <c r="K73" s="372" t="s">
        <v>847</v>
      </c>
      <c r="L73" s="395" t="s">
        <v>784</v>
      </c>
      <c r="M73" s="395" t="s">
        <v>785</v>
      </c>
      <c r="N73" s="395" t="s">
        <v>848</v>
      </c>
      <c r="O73" s="376">
        <v>37526</v>
      </c>
      <c r="P73" s="395" t="s">
        <v>18</v>
      </c>
      <c r="Q73" s="320"/>
      <c r="R73" s="320"/>
      <c r="S73" s="320"/>
      <c r="T73" s="320"/>
      <c r="U73" s="320"/>
      <c r="V73" s="320"/>
      <c r="W73" s="320"/>
      <c r="X73" s="320"/>
      <c r="Y73" s="320"/>
      <c r="Z73" s="320"/>
      <c r="AA73" s="320"/>
      <c r="AB73" s="320"/>
      <c r="AC73" s="320"/>
      <c r="AD73" s="320"/>
      <c r="AE73" s="320"/>
      <c r="AF73" s="320"/>
      <c r="AG73" s="320"/>
      <c r="AH73" s="320"/>
      <c r="AI73" s="320"/>
      <c r="AJ73" s="320"/>
      <c r="AK73" s="320"/>
      <c r="AL73" s="320"/>
      <c r="AM73" s="320"/>
      <c r="AN73" s="320"/>
      <c r="AO73" s="320"/>
    </row>
    <row r="74" spans="1:41" ht="35.1" customHeight="1">
      <c r="A74" s="347">
        <v>214312</v>
      </c>
      <c r="B74" s="348" t="s">
        <v>849</v>
      </c>
      <c r="C74" s="349" t="s">
        <v>850</v>
      </c>
      <c r="D74" s="349" t="s">
        <v>94</v>
      </c>
      <c r="E74" s="350" t="s">
        <v>71</v>
      </c>
      <c r="F74" s="351" t="s">
        <v>780</v>
      </c>
      <c r="G74" s="352" t="s">
        <v>851</v>
      </c>
      <c r="H74" s="352"/>
      <c r="I74" s="353" t="s">
        <v>852</v>
      </c>
      <c r="J74" s="355" t="s">
        <v>853</v>
      </c>
      <c r="K74" s="377" t="s">
        <v>854</v>
      </c>
      <c r="L74" s="356" t="s">
        <v>784</v>
      </c>
      <c r="M74" s="356" t="s">
        <v>785</v>
      </c>
      <c r="N74" s="356" t="s">
        <v>855</v>
      </c>
      <c r="O74" s="358">
        <v>40851</v>
      </c>
      <c r="P74" s="356" t="s">
        <v>18</v>
      </c>
    </row>
    <row r="75" spans="1:41" s="359" customFormat="1" ht="35.1" customHeight="1">
      <c r="A75" s="347">
        <v>210567</v>
      </c>
      <c r="B75" s="348" t="s">
        <v>856</v>
      </c>
      <c r="C75" s="349" t="s">
        <v>857</v>
      </c>
      <c r="D75" s="349" t="s">
        <v>74</v>
      </c>
      <c r="E75" s="350" t="s">
        <v>71</v>
      </c>
      <c r="F75" s="350" t="s">
        <v>780</v>
      </c>
      <c r="G75" s="352" t="s">
        <v>858</v>
      </c>
      <c r="H75" s="352"/>
      <c r="I75" s="353" t="s">
        <v>821</v>
      </c>
      <c r="J75" s="355" t="s">
        <v>859</v>
      </c>
      <c r="K75" s="380" t="s">
        <v>860</v>
      </c>
      <c r="L75" s="356" t="s">
        <v>784</v>
      </c>
      <c r="M75" s="356" t="s">
        <v>785</v>
      </c>
      <c r="N75" s="356" t="s">
        <v>861</v>
      </c>
      <c r="O75" s="358">
        <v>30071</v>
      </c>
      <c r="P75" s="356" t="s">
        <v>18</v>
      </c>
      <c r="Q75" s="320"/>
      <c r="R75" s="320"/>
      <c r="S75" s="320"/>
      <c r="T75" s="320"/>
      <c r="U75" s="320"/>
      <c r="V75" s="320"/>
      <c r="W75" s="320"/>
      <c r="X75" s="320"/>
      <c r="Y75" s="320"/>
      <c r="Z75" s="320"/>
      <c r="AA75" s="320"/>
      <c r="AB75" s="320"/>
      <c r="AC75" s="320"/>
      <c r="AD75" s="320"/>
      <c r="AE75" s="320"/>
      <c r="AF75" s="320"/>
      <c r="AG75" s="320"/>
      <c r="AH75" s="320"/>
      <c r="AI75" s="320"/>
      <c r="AJ75" s="320"/>
      <c r="AK75" s="320"/>
      <c r="AL75" s="320"/>
      <c r="AM75" s="320"/>
      <c r="AN75" s="320"/>
      <c r="AO75" s="320"/>
    </row>
    <row r="76" spans="1:41" s="360" customFormat="1" ht="35.1" customHeight="1">
      <c r="A76" s="389">
        <v>215798</v>
      </c>
      <c r="B76" s="348" t="s">
        <v>862</v>
      </c>
      <c r="C76" s="349" t="s">
        <v>863</v>
      </c>
      <c r="D76" s="349" t="s">
        <v>297</v>
      </c>
      <c r="E76" s="350" t="s">
        <v>71</v>
      </c>
      <c r="F76" s="351" t="s">
        <v>780</v>
      </c>
      <c r="G76" s="352">
        <v>23823453</v>
      </c>
      <c r="H76" s="352"/>
      <c r="I76" s="353" t="s">
        <v>603</v>
      </c>
      <c r="J76" s="355" t="s">
        <v>864</v>
      </c>
      <c r="K76" s="380" t="s">
        <v>865</v>
      </c>
      <c r="L76" s="356" t="s">
        <v>784</v>
      </c>
      <c r="M76" s="356" t="s">
        <v>785</v>
      </c>
      <c r="N76" s="356" t="s">
        <v>866</v>
      </c>
      <c r="O76" s="358">
        <v>44561</v>
      </c>
      <c r="P76" s="356" t="s">
        <v>18</v>
      </c>
      <c r="Q76" s="320"/>
      <c r="R76" s="320"/>
      <c r="S76" s="320"/>
      <c r="T76" s="320"/>
      <c r="U76" s="356"/>
      <c r="V76" s="320"/>
      <c r="W76" s="320"/>
      <c r="X76" s="320"/>
      <c r="Y76" s="320"/>
      <c r="Z76" s="320"/>
      <c r="AA76" s="320"/>
      <c r="AB76" s="320"/>
      <c r="AC76" s="320"/>
      <c r="AD76" s="320"/>
      <c r="AE76" s="320"/>
      <c r="AF76" s="320"/>
      <c r="AG76" s="320"/>
      <c r="AH76" s="320"/>
      <c r="AI76" s="320"/>
      <c r="AJ76" s="320"/>
      <c r="AK76" s="320"/>
      <c r="AL76" s="320"/>
      <c r="AM76" s="320"/>
      <c r="AN76" s="320"/>
      <c r="AO76" s="320"/>
    </row>
    <row r="77" spans="1:41" s="360" customFormat="1" ht="35.1" customHeight="1">
      <c r="A77" s="396">
        <v>215392</v>
      </c>
      <c r="B77" s="367" t="s">
        <v>867</v>
      </c>
      <c r="C77" s="368" t="s">
        <v>868</v>
      </c>
      <c r="D77" s="368" t="s">
        <v>90</v>
      </c>
      <c r="E77" s="371" t="s">
        <v>71</v>
      </c>
      <c r="F77" s="369" t="s">
        <v>780</v>
      </c>
      <c r="G77" s="370" t="s">
        <v>869</v>
      </c>
      <c r="H77" s="370"/>
      <c r="I77" s="394" t="s">
        <v>821</v>
      </c>
      <c r="J77" s="372" t="s">
        <v>870</v>
      </c>
      <c r="K77" s="400" t="s">
        <v>871</v>
      </c>
      <c r="L77" s="395" t="s">
        <v>784</v>
      </c>
      <c r="M77" s="395" t="s">
        <v>785</v>
      </c>
      <c r="N77" s="395" t="s">
        <v>872</v>
      </c>
      <c r="O77" s="376">
        <v>42993</v>
      </c>
      <c r="P77" s="395" t="s">
        <v>18</v>
      </c>
      <c r="Q77" s="320"/>
      <c r="R77" s="320"/>
      <c r="S77" s="320"/>
      <c r="T77" s="320"/>
      <c r="U77" s="320"/>
      <c r="V77" s="320"/>
      <c r="W77" s="320"/>
      <c r="X77" s="320"/>
      <c r="Y77" s="320"/>
      <c r="Z77" s="320"/>
      <c r="AA77" s="320"/>
      <c r="AB77" s="320"/>
      <c r="AC77" s="320"/>
      <c r="AD77" s="320"/>
      <c r="AE77" s="320"/>
      <c r="AF77" s="320"/>
      <c r="AG77" s="320"/>
      <c r="AH77" s="320"/>
      <c r="AI77" s="320"/>
      <c r="AJ77" s="320"/>
      <c r="AK77" s="320"/>
      <c r="AL77" s="320"/>
      <c r="AM77" s="320"/>
      <c r="AN77" s="320"/>
      <c r="AO77" s="320"/>
    </row>
    <row r="78" spans="1:41" s="360" customFormat="1" ht="35.1" customHeight="1">
      <c r="A78" s="389">
        <v>214346</v>
      </c>
      <c r="B78" s="348" t="s">
        <v>873</v>
      </c>
      <c r="C78" s="349" t="s">
        <v>874</v>
      </c>
      <c r="D78" s="349" t="s">
        <v>77</v>
      </c>
      <c r="E78" s="350" t="s">
        <v>71</v>
      </c>
      <c r="F78" s="351" t="s">
        <v>875</v>
      </c>
      <c r="G78" s="352" t="s">
        <v>876</v>
      </c>
      <c r="H78" s="352"/>
      <c r="I78" s="353" t="s">
        <v>515</v>
      </c>
      <c r="J78" s="355" t="s">
        <v>877</v>
      </c>
      <c r="K78" s="355" t="s">
        <v>878</v>
      </c>
      <c r="L78" s="356" t="s">
        <v>879</v>
      </c>
      <c r="M78" s="356" t="s">
        <v>510</v>
      </c>
      <c r="N78" s="356" t="s">
        <v>880</v>
      </c>
      <c r="O78" s="358">
        <v>40879</v>
      </c>
      <c r="P78" s="356" t="s">
        <v>18</v>
      </c>
      <c r="Q78" s="320"/>
      <c r="R78" s="320"/>
      <c r="S78" s="320"/>
      <c r="T78" s="320"/>
      <c r="U78" s="320"/>
      <c r="V78" s="320"/>
      <c r="W78" s="320"/>
      <c r="X78" s="320"/>
      <c r="Y78" s="320"/>
      <c r="Z78" s="320"/>
      <c r="AA78" s="320"/>
      <c r="AB78" s="320"/>
      <c r="AC78" s="320"/>
      <c r="AD78" s="320"/>
      <c r="AE78" s="320"/>
      <c r="AF78" s="320"/>
      <c r="AG78" s="320"/>
      <c r="AH78" s="320"/>
      <c r="AI78" s="320"/>
      <c r="AJ78" s="320"/>
      <c r="AK78" s="320"/>
      <c r="AL78" s="320"/>
      <c r="AM78" s="320"/>
      <c r="AN78" s="320"/>
      <c r="AO78" s="320"/>
    </row>
    <row r="79" spans="1:41" s="360" customFormat="1" ht="35.1" customHeight="1">
      <c r="A79" s="362">
        <v>212654</v>
      </c>
      <c r="B79" s="348" t="s">
        <v>881</v>
      </c>
      <c r="C79" s="401" t="s">
        <v>882</v>
      </c>
      <c r="D79" s="401" t="s">
        <v>82</v>
      </c>
      <c r="E79" s="350" t="s">
        <v>71</v>
      </c>
      <c r="F79" s="351" t="s">
        <v>875</v>
      </c>
      <c r="G79" s="402" t="s">
        <v>883</v>
      </c>
      <c r="H79" s="402"/>
      <c r="I79" s="353" t="s">
        <v>789</v>
      </c>
      <c r="J79" s="392" t="s">
        <v>884</v>
      </c>
      <c r="K79" s="403" t="s">
        <v>885</v>
      </c>
      <c r="L79" s="356" t="s">
        <v>784</v>
      </c>
      <c r="M79" s="356" t="s">
        <v>785</v>
      </c>
      <c r="N79" s="356" t="s">
        <v>886</v>
      </c>
      <c r="O79" s="358">
        <v>35776</v>
      </c>
      <c r="P79" s="356" t="s">
        <v>18</v>
      </c>
      <c r="Q79" s="320"/>
      <c r="R79" s="320"/>
      <c r="S79" s="320"/>
      <c r="T79" s="320"/>
      <c r="U79" s="320"/>
      <c r="V79" s="320"/>
      <c r="W79" s="320"/>
      <c r="X79" s="320"/>
      <c r="Y79" s="320"/>
      <c r="Z79" s="320"/>
      <c r="AA79" s="320"/>
      <c r="AB79" s="320"/>
      <c r="AC79" s="320"/>
      <c r="AD79" s="320"/>
      <c r="AE79" s="320"/>
      <c r="AF79" s="320"/>
      <c r="AG79" s="320"/>
      <c r="AH79" s="320"/>
      <c r="AI79" s="320"/>
      <c r="AJ79" s="320"/>
      <c r="AK79" s="320"/>
      <c r="AL79" s="320"/>
      <c r="AM79" s="320"/>
      <c r="AN79" s="320"/>
      <c r="AO79" s="320"/>
    </row>
    <row r="80" spans="1:41" s="360" customFormat="1" ht="35.1" customHeight="1">
      <c r="A80" s="366">
        <v>215475</v>
      </c>
      <c r="B80" s="367" t="s">
        <v>887</v>
      </c>
      <c r="C80" s="368" t="s">
        <v>888</v>
      </c>
      <c r="D80" s="368" t="s">
        <v>83</v>
      </c>
      <c r="E80" s="371" t="s">
        <v>71</v>
      </c>
      <c r="F80" s="369" t="s">
        <v>875</v>
      </c>
      <c r="G80" s="370" t="s">
        <v>889</v>
      </c>
      <c r="H80" s="370"/>
      <c r="I80" s="394" t="s">
        <v>396</v>
      </c>
      <c r="J80" s="372" t="s">
        <v>890</v>
      </c>
      <c r="K80" s="400" t="s">
        <v>891</v>
      </c>
      <c r="L80" s="395" t="s">
        <v>879</v>
      </c>
      <c r="M80" s="395" t="s">
        <v>510</v>
      </c>
      <c r="N80" s="395" t="s">
        <v>892</v>
      </c>
      <c r="O80" s="376">
        <v>43532</v>
      </c>
      <c r="P80" s="395" t="s">
        <v>18</v>
      </c>
      <c r="Q80" s="320"/>
      <c r="R80" s="320"/>
      <c r="S80" s="320"/>
      <c r="T80" s="320"/>
      <c r="U80" s="320"/>
      <c r="V80" s="320"/>
      <c r="W80" s="320"/>
      <c r="X80" s="320"/>
      <c r="Y80" s="320"/>
      <c r="Z80" s="320"/>
      <c r="AA80" s="320"/>
      <c r="AB80" s="320"/>
      <c r="AC80" s="320"/>
      <c r="AD80" s="320"/>
      <c r="AE80" s="320"/>
      <c r="AF80" s="320"/>
      <c r="AG80" s="320"/>
      <c r="AH80" s="320"/>
      <c r="AI80" s="320"/>
      <c r="AJ80" s="320"/>
      <c r="AK80" s="320"/>
      <c r="AL80" s="320"/>
      <c r="AM80" s="320"/>
      <c r="AN80" s="320"/>
      <c r="AO80" s="320"/>
    </row>
    <row r="81" spans="1:41" s="360" customFormat="1" ht="35.1" customHeight="1">
      <c r="A81" s="366">
        <v>214692</v>
      </c>
      <c r="B81" s="367" t="s">
        <v>893</v>
      </c>
      <c r="C81" s="368" t="s">
        <v>894</v>
      </c>
      <c r="D81" s="368" t="s">
        <v>76</v>
      </c>
      <c r="E81" s="371" t="s">
        <v>71</v>
      </c>
      <c r="F81" s="369" t="s">
        <v>875</v>
      </c>
      <c r="G81" s="370" t="s">
        <v>895</v>
      </c>
      <c r="H81" s="370"/>
      <c r="I81" s="394" t="s">
        <v>396</v>
      </c>
      <c r="J81" s="372" t="s">
        <v>896</v>
      </c>
      <c r="K81" s="400" t="s">
        <v>897</v>
      </c>
      <c r="L81" s="395" t="s">
        <v>784</v>
      </c>
      <c r="M81" s="395" t="s">
        <v>785</v>
      </c>
      <c r="N81" s="395" t="s">
        <v>898</v>
      </c>
      <c r="O81" s="376">
        <v>41660</v>
      </c>
      <c r="P81" s="395" t="s">
        <v>18</v>
      </c>
      <c r="Q81" s="320"/>
      <c r="R81" s="320"/>
      <c r="S81" s="320"/>
      <c r="T81" s="320"/>
      <c r="U81" s="320"/>
      <c r="V81" s="320"/>
      <c r="W81" s="320"/>
      <c r="X81" s="320"/>
      <c r="Y81" s="320"/>
      <c r="Z81" s="320"/>
      <c r="AA81" s="320"/>
      <c r="AB81" s="320"/>
      <c r="AC81" s="320"/>
      <c r="AD81" s="320"/>
      <c r="AE81" s="320"/>
      <c r="AF81" s="320"/>
      <c r="AG81" s="320"/>
      <c r="AH81" s="320"/>
      <c r="AI81" s="320"/>
      <c r="AJ81" s="320"/>
      <c r="AK81" s="320"/>
      <c r="AL81" s="320"/>
      <c r="AM81" s="320"/>
      <c r="AN81" s="320"/>
      <c r="AO81" s="320"/>
    </row>
    <row r="82" spans="1:41" s="359" customFormat="1" ht="35.1" customHeight="1">
      <c r="A82" s="389">
        <v>212621</v>
      </c>
      <c r="B82" s="348" t="s">
        <v>899</v>
      </c>
      <c r="C82" s="349" t="s">
        <v>900</v>
      </c>
      <c r="D82" s="349" t="s">
        <v>73</v>
      </c>
      <c r="E82" s="350" t="s">
        <v>71</v>
      </c>
      <c r="F82" s="351" t="s">
        <v>875</v>
      </c>
      <c r="G82" s="352" t="s">
        <v>901</v>
      </c>
      <c r="H82" s="352"/>
      <c r="I82" s="353" t="s">
        <v>902</v>
      </c>
      <c r="J82" s="355" t="s">
        <v>903</v>
      </c>
      <c r="K82" s="377" t="s">
        <v>904</v>
      </c>
      <c r="L82" s="356" t="s">
        <v>879</v>
      </c>
      <c r="M82" s="356" t="s">
        <v>510</v>
      </c>
      <c r="N82" s="356" t="s">
        <v>905</v>
      </c>
      <c r="O82" s="358">
        <v>35699</v>
      </c>
      <c r="P82" s="356" t="s">
        <v>18</v>
      </c>
      <c r="Q82" s="320"/>
      <c r="R82" s="320"/>
      <c r="S82" s="320"/>
      <c r="T82" s="320"/>
      <c r="U82" s="320"/>
      <c r="V82" s="320"/>
      <c r="W82" s="320"/>
      <c r="X82" s="320"/>
      <c r="Y82" s="320"/>
      <c r="Z82" s="320"/>
      <c r="AA82" s="320"/>
      <c r="AB82" s="320"/>
      <c r="AC82" s="320"/>
      <c r="AD82" s="320"/>
      <c r="AE82" s="320"/>
      <c r="AF82" s="320"/>
      <c r="AG82" s="320"/>
      <c r="AH82" s="320"/>
      <c r="AI82" s="320"/>
      <c r="AJ82" s="320"/>
      <c r="AK82" s="320"/>
      <c r="AL82" s="320"/>
      <c r="AM82" s="320"/>
      <c r="AN82" s="320"/>
      <c r="AO82" s="320"/>
    </row>
    <row r="83" spans="1:41" ht="35.1" customHeight="1">
      <c r="A83" s="389">
        <v>211094</v>
      </c>
      <c r="B83" s="348" t="s">
        <v>906</v>
      </c>
      <c r="C83" s="349" t="s">
        <v>907</v>
      </c>
      <c r="D83" s="349" t="s">
        <v>125</v>
      </c>
      <c r="E83" s="350" t="s">
        <v>71</v>
      </c>
      <c r="F83" s="351" t="s">
        <v>875</v>
      </c>
      <c r="G83" s="352" t="s">
        <v>908</v>
      </c>
      <c r="H83" s="352"/>
      <c r="I83" s="353" t="s">
        <v>909</v>
      </c>
      <c r="J83" s="355" t="s">
        <v>910</v>
      </c>
      <c r="K83" s="380" t="s">
        <v>911</v>
      </c>
      <c r="L83" s="356" t="s">
        <v>912</v>
      </c>
      <c r="M83" s="356" t="s">
        <v>785</v>
      </c>
      <c r="N83" s="356" t="s">
        <v>913</v>
      </c>
      <c r="O83" s="358">
        <v>31504</v>
      </c>
      <c r="P83" s="356" t="s">
        <v>18</v>
      </c>
    </row>
    <row r="84" spans="1:41" ht="35.1" customHeight="1">
      <c r="A84" s="389">
        <v>215509</v>
      </c>
      <c r="B84" s="348" t="s">
        <v>914</v>
      </c>
      <c r="C84" s="349" t="s">
        <v>915</v>
      </c>
      <c r="D84" s="349" t="s">
        <v>97</v>
      </c>
      <c r="E84" s="350" t="s">
        <v>71</v>
      </c>
      <c r="F84" s="350" t="s">
        <v>875</v>
      </c>
      <c r="G84" s="352" t="s">
        <v>916</v>
      </c>
      <c r="H84" s="352"/>
      <c r="I84" s="353" t="s">
        <v>603</v>
      </c>
      <c r="J84" s="355" t="s">
        <v>917</v>
      </c>
      <c r="K84" s="380" t="s">
        <v>918</v>
      </c>
      <c r="L84" s="356" t="s">
        <v>784</v>
      </c>
      <c r="M84" s="356" t="s">
        <v>785</v>
      </c>
      <c r="N84" s="356" t="s">
        <v>919</v>
      </c>
      <c r="O84" s="358">
        <v>43294</v>
      </c>
      <c r="P84" s="356" t="s">
        <v>18</v>
      </c>
    </row>
    <row r="85" spans="1:41" ht="35.1" customHeight="1">
      <c r="A85" s="404">
        <v>210682</v>
      </c>
      <c r="B85" s="348" t="s">
        <v>920</v>
      </c>
      <c r="C85" s="349" t="s">
        <v>921</v>
      </c>
      <c r="D85" s="349" t="s">
        <v>123</v>
      </c>
      <c r="E85" s="350" t="s">
        <v>71</v>
      </c>
      <c r="F85" s="351" t="s">
        <v>875</v>
      </c>
      <c r="G85" s="352" t="s">
        <v>922</v>
      </c>
      <c r="H85" s="352"/>
      <c r="I85" s="353" t="s">
        <v>923</v>
      </c>
      <c r="J85" s="355" t="s">
        <v>924</v>
      </c>
      <c r="K85" s="380" t="s">
        <v>925</v>
      </c>
      <c r="L85" s="356" t="s">
        <v>912</v>
      </c>
      <c r="M85" s="356" t="s">
        <v>785</v>
      </c>
      <c r="N85" s="356" t="s">
        <v>926</v>
      </c>
      <c r="O85" s="358">
        <v>30617</v>
      </c>
      <c r="P85" s="356" t="s">
        <v>18</v>
      </c>
    </row>
    <row r="86" spans="1:41" s="359" customFormat="1" ht="35.1" customHeight="1">
      <c r="A86" s="389">
        <v>213975</v>
      </c>
      <c r="B86" s="348" t="s">
        <v>927</v>
      </c>
      <c r="C86" s="349" t="s">
        <v>928</v>
      </c>
      <c r="D86" s="349" t="s">
        <v>79</v>
      </c>
      <c r="E86" s="350" t="s">
        <v>71</v>
      </c>
      <c r="F86" s="351" t="s">
        <v>875</v>
      </c>
      <c r="G86" s="352" t="s">
        <v>929</v>
      </c>
      <c r="H86" s="352"/>
      <c r="I86" s="353" t="s">
        <v>789</v>
      </c>
      <c r="J86" s="355" t="s">
        <v>930</v>
      </c>
      <c r="K86" s="380" t="s">
        <v>931</v>
      </c>
      <c r="L86" s="356" t="s">
        <v>784</v>
      </c>
      <c r="M86" s="356" t="s">
        <v>785</v>
      </c>
      <c r="N86" s="356" t="s">
        <v>932</v>
      </c>
      <c r="O86" s="358">
        <v>39806</v>
      </c>
      <c r="P86" s="356" t="s">
        <v>18</v>
      </c>
      <c r="Q86" s="320"/>
      <c r="R86" s="320"/>
      <c r="S86" s="320"/>
      <c r="T86" s="320"/>
      <c r="U86" s="320"/>
      <c r="V86" s="320"/>
      <c r="W86" s="320"/>
      <c r="X86" s="320"/>
      <c r="Y86" s="320"/>
      <c r="Z86" s="320"/>
      <c r="AA86" s="320"/>
      <c r="AB86" s="320"/>
      <c r="AC86" s="320"/>
      <c r="AD86" s="320"/>
      <c r="AE86" s="320"/>
      <c r="AF86" s="320"/>
      <c r="AG86" s="320"/>
      <c r="AH86" s="320"/>
      <c r="AI86" s="320"/>
      <c r="AJ86" s="320"/>
      <c r="AK86" s="320"/>
      <c r="AL86" s="320"/>
      <c r="AM86" s="320"/>
      <c r="AN86" s="320"/>
      <c r="AO86" s="320"/>
    </row>
    <row r="87" spans="1:41" ht="35.1" customHeight="1">
      <c r="A87" s="389">
        <v>215947</v>
      </c>
      <c r="B87" s="348">
        <v>215947</v>
      </c>
      <c r="C87" s="349" t="s">
        <v>933</v>
      </c>
      <c r="D87" s="349" t="s">
        <v>376</v>
      </c>
      <c r="E87" s="350" t="s">
        <v>71</v>
      </c>
      <c r="F87" s="351" t="s">
        <v>875</v>
      </c>
      <c r="G87" s="352" t="s">
        <v>934</v>
      </c>
      <c r="H87" s="352"/>
      <c r="I87" s="353" t="s">
        <v>789</v>
      </c>
      <c r="J87" s="355" t="s">
        <v>935</v>
      </c>
      <c r="K87" s="380" t="s">
        <v>936</v>
      </c>
      <c r="L87" s="356" t="s">
        <v>784</v>
      </c>
      <c r="M87" s="356" t="s">
        <v>785</v>
      </c>
      <c r="N87" s="356" t="s">
        <v>937</v>
      </c>
      <c r="O87" s="358">
        <v>45597</v>
      </c>
      <c r="P87" s="356" t="s">
        <v>18</v>
      </c>
    </row>
    <row r="88" spans="1:41" ht="35.1" customHeight="1">
      <c r="A88" s="362">
        <v>212316</v>
      </c>
      <c r="B88" s="348" t="s">
        <v>938</v>
      </c>
      <c r="C88" s="349" t="s">
        <v>939</v>
      </c>
      <c r="D88" s="349" t="s">
        <v>127</v>
      </c>
      <c r="E88" s="350" t="s">
        <v>71</v>
      </c>
      <c r="F88" s="350" t="s">
        <v>875</v>
      </c>
      <c r="G88" s="352" t="s">
        <v>940</v>
      </c>
      <c r="H88" s="352"/>
      <c r="I88" s="353" t="s">
        <v>789</v>
      </c>
      <c r="J88" s="355" t="s">
        <v>941</v>
      </c>
      <c r="K88" s="380" t="s">
        <v>942</v>
      </c>
      <c r="L88" s="356" t="s">
        <v>943</v>
      </c>
      <c r="M88" s="356" t="s">
        <v>785</v>
      </c>
      <c r="N88" s="356" t="s">
        <v>944</v>
      </c>
      <c r="O88" s="358">
        <v>34597</v>
      </c>
      <c r="P88" s="356" t="s">
        <v>18</v>
      </c>
    </row>
    <row r="89" spans="1:41" ht="35.1" customHeight="1">
      <c r="A89" s="399">
        <v>212803</v>
      </c>
      <c r="B89" s="367" t="s">
        <v>945</v>
      </c>
      <c r="C89" s="368" t="s">
        <v>946</v>
      </c>
      <c r="D89" s="368" t="s">
        <v>81</v>
      </c>
      <c r="E89" s="371" t="s">
        <v>71</v>
      </c>
      <c r="F89" s="369" t="s">
        <v>875</v>
      </c>
      <c r="G89" s="370" t="s">
        <v>947</v>
      </c>
      <c r="H89" s="370"/>
      <c r="I89" s="394" t="s">
        <v>948</v>
      </c>
      <c r="J89" s="372" t="s">
        <v>949</v>
      </c>
      <c r="K89" s="373" t="s">
        <v>950</v>
      </c>
      <c r="L89" s="395" t="s">
        <v>879</v>
      </c>
      <c r="M89" s="395" t="s">
        <v>510</v>
      </c>
      <c r="N89" s="395" t="s">
        <v>951</v>
      </c>
      <c r="O89" s="376">
        <v>36355</v>
      </c>
      <c r="P89" s="395" t="s">
        <v>18</v>
      </c>
    </row>
    <row r="90" spans="1:41" ht="36.6" customHeight="1">
      <c r="A90" s="347">
        <v>215772</v>
      </c>
      <c r="B90" s="348" t="s">
        <v>952</v>
      </c>
      <c r="C90" s="349" t="s">
        <v>953</v>
      </c>
      <c r="D90" s="349" t="s">
        <v>296</v>
      </c>
      <c r="E90" s="350" t="s">
        <v>71</v>
      </c>
      <c r="F90" s="351" t="s">
        <v>875</v>
      </c>
      <c r="G90" s="352" t="s">
        <v>954</v>
      </c>
      <c r="H90" s="352" t="s">
        <v>955</v>
      </c>
      <c r="I90" s="353" t="s">
        <v>821</v>
      </c>
      <c r="J90" s="355" t="s">
        <v>956</v>
      </c>
      <c r="K90" s="384" t="s">
        <v>957</v>
      </c>
      <c r="L90" s="356" t="s">
        <v>958</v>
      </c>
      <c r="M90" s="356" t="s">
        <v>510</v>
      </c>
      <c r="N90" s="356" t="s">
        <v>959</v>
      </c>
      <c r="O90" s="358">
        <v>44582</v>
      </c>
      <c r="P90" s="356" t="s">
        <v>18</v>
      </c>
    </row>
    <row r="91" spans="1:41" ht="35.1" customHeight="1">
      <c r="A91" s="347">
        <v>215558</v>
      </c>
      <c r="B91" s="348" t="s">
        <v>960</v>
      </c>
      <c r="C91" s="349" t="s">
        <v>961</v>
      </c>
      <c r="D91" s="354" t="s">
        <v>80</v>
      </c>
      <c r="E91" s="350" t="s">
        <v>71</v>
      </c>
      <c r="F91" s="351" t="s">
        <v>875</v>
      </c>
      <c r="G91" s="352" t="s">
        <v>962</v>
      </c>
      <c r="H91" s="352"/>
      <c r="I91" s="353" t="s">
        <v>603</v>
      </c>
      <c r="J91" s="405" t="s">
        <v>963</v>
      </c>
      <c r="K91" s="380" t="s">
        <v>964</v>
      </c>
      <c r="L91" s="356" t="s">
        <v>879</v>
      </c>
      <c r="M91" s="356" t="s">
        <v>510</v>
      </c>
      <c r="N91" s="356" t="s">
        <v>965</v>
      </c>
      <c r="O91" s="358">
        <v>43567</v>
      </c>
      <c r="P91" s="356" t="s">
        <v>18</v>
      </c>
    </row>
    <row r="92" spans="1:41" ht="35.1" customHeight="1">
      <c r="A92" s="389">
        <v>215335</v>
      </c>
      <c r="B92" s="348" t="s">
        <v>966</v>
      </c>
      <c r="C92" s="349" t="s">
        <v>967</v>
      </c>
      <c r="D92" s="349" t="s">
        <v>78</v>
      </c>
      <c r="E92" s="350" t="s">
        <v>71</v>
      </c>
      <c r="F92" s="351" t="s">
        <v>875</v>
      </c>
      <c r="G92" s="352" t="s">
        <v>968</v>
      </c>
      <c r="H92" s="352"/>
      <c r="I92" s="353" t="s">
        <v>603</v>
      </c>
      <c r="J92" s="355" t="s">
        <v>969</v>
      </c>
      <c r="K92" s="384" t="s">
        <v>970</v>
      </c>
      <c r="L92" s="356" t="s">
        <v>958</v>
      </c>
      <c r="M92" s="356" t="s">
        <v>510</v>
      </c>
      <c r="N92" s="356" t="s">
        <v>971</v>
      </c>
      <c r="O92" s="358">
        <v>42944</v>
      </c>
      <c r="P92" s="356" t="s">
        <v>18</v>
      </c>
    </row>
    <row r="93" spans="1:41" s="359" customFormat="1" ht="35.1" customHeight="1">
      <c r="A93" s="389">
        <v>215723</v>
      </c>
      <c r="B93" s="348" t="s">
        <v>972</v>
      </c>
      <c r="C93" s="354" t="s">
        <v>973</v>
      </c>
      <c r="D93" s="354" t="s">
        <v>288</v>
      </c>
      <c r="E93" s="350" t="s">
        <v>71</v>
      </c>
      <c r="F93" s="351" t="s">
        <v>875</v>
      </c>
      <c r="G93" s="352" t="s">
        <v>974</v>
      </c>
      <c r="H93" s="352"/>
      <c r="I93" s="353" t="s">
        <v>975</v>
      </c>
      <c r="J93" s="380" t="s">
        <v>976</v>
      </c>
      <c r="K93" s="355" t="s">
        <v>958</v>
      </c>
      <c r="L93" s="356" t="s">
        <v>958</v>
      </c>
      <c r="M93" s="356" t="s">
        <v>510</v>
      </c>
      <c r="N93" s="356" t="s">
        <v>977</v>
      </c>
      <c r="O93" s="358">
        <v>44218</v>
      </c>
      <c r="P93" s="356" t="s">
        <v>18</v>
      </c>
      <c r="Q93" s="320"/>
      <c r="R93" s="320"/>
      <c r="S93" s="320"/>
      <c r="T93" s="320"/>
      <c r="U93" s="320"/>
      <c r="V93" s="320"/>
      <c r="W93" s="320"/>
      <c r="X93" s="320"/>
      <c r="Y93" s="320"/>
      <c r="Z93" s="320"/>
      <c r="AA93" s="320"/>
      <c r="AB93" s="320"/>
      <c r="AC93" s="320"/>
      <c r="AD93" s="320"/>
      <c r="AE93" s="320"/>
      <c r="AF93" s="320"/>
      <c r="AG93" s="320"/>
      <c r="AH93" s="320"/>
      <c r="AI93" s="320"/>
      <c r="AJ93" s="320"/>
      <c r="AK93" s="320"/>
      <c r="AL93" s="320"/>
      <c r="AM93" s="320"/>
      <c r="AN93" s="320"/>
      <c r="AO93" s="320"/>
    </row>
    <row r="94" spans="1:41" ht="35.1" customHeight="1">
      <c r="A94" s="389">
        <v>211102</v>
      </c>
      <c r="B94" s="348" t="s">
        <v>978</v>
      </c>
      <c r="C94" s="349" t="s">
        <v>979</v>
      </c>
      <c r="D94" s="349" t="s">
        <v>96</v>
      </c>
      <c r="E94" s="350" t="s">
        <v>71</v>
      </c>
      <c r="F94" s="350" t="s">
        <v>875</v>
      </c>
      <c r="G94" s="352" t="s">
        <v>980</v>
      </c>
      <c r="H94" s="352"/>
      <c r="I94" s="353" t="s">
        <v>433</v>
      </c>
      <c r="J94" s="355" t="s">
        <v>981</v>
      </c>
      <c r="K94" s="380" t="s">
        <v>982</v>
      </c>
      <c r="L94" s="356" t="s">
        <v>912</v>
      </c>
      <c r="M94" s="356" t="s">
        <v>785</v>
      </c>
      <c r="N94" s="356" t="s">
        <v>983</v>
      </c>
      <c r="O94" s="358">
        <v>31526</v>
      </c>
      <c r="P94" s="356" t="s">
        <v>18</v>
      </c>
    </row>
    <row r="95" spans="1:41" s="359" customFormat="1" ht="35.1" customHeight="1">
      <c r="A95" s="347">
        <v>215483</v>
      </c>
      <c r="B95" s="348" t="s">
        <v>984</v>
      </c>
      <c r="C95" s="349" t="s">
        <v>985</v>
      </c>
      <c r="D95" s="349" t="s">
        <v>132</v>
      </c>
      <c r="E95" s="350" t="s">
        <v>71</v>
      </c>
      <c r="F95" s="351" t="s">
        <v>875</v>
      </c>
      <c r="G95" s="352" t="s">
        <v>986</v>
      </c>
      <c r="H95" s="352"/>
      <c r="I95" s="353" t="s">
        <v>987</v>
      </c>
      <c r="J95" s="355" t="s">
        <v>988</v>
      </c>
      <c r="K95" s="380" t="s">
        <v>989</v>
      </c>
      <c r="L95" s="356" t="s">
        <v>912</v>
      </c>
      <c r="M95" s="356" t="s">
        <v>785</v>
      </c>
      <c r="N95" s="356" t="s">
        <v>990</v>
      </c>
      <c r="O95" s="358">
        <v>43273</v>
      </c>
      <c r="P95" s="356" t="s">
        <v>18</v>
      </c>
      <c r="Q95" s="320"/>
      <c r="R95" s="320"/>
      <c r="S95" s="320"/>
      <c r="T95" s="320"/>
      <c r="U95" s="320"/>
      <c r="V95" s="320"/>
      <c r="W95" s="320"/>
      <c r="X95" s="320"/>
      <c r="Y95" s="320"/>
      <c r="Z95" s="320"/>
      <c r="AA95" s="320"/>
      <c r="AB95" s="320"/>
      <c r="AC95" s="320"/>
      <c r="AD95" s="320"/>
      <c r="AE95" s="320"/>
      <c r="AF95" s="320"/>
      <c r="AG95" s="320"/>
      <c r="AH95" s="320"/>
      <c r="AI95" s="320"/>
      <c r="AJ95" s="320"/>
      <c r="AK95" s="320"/>
      <c r="AL95" s="320"/>
      <c r="AM95" s="320"/>
      <c r="AN95" s="320"/>
      <c r="AO95" s="320"/>
    </row>
    <row r="96" spans="1:41" ht="38.65" customHeight="1">
      <c r="A96" s="389">
        <v>215202</v>
      </c>
      <c r="B96" s="348" t="s">
        <v>991</v>
      </c>
      <c r="C96" s="349" t="s">
        <v>992</v>
      </c>
      <c r="D96" s="349" t="s">
        <v>131</v>
      </c>
      <c r="E96" s="350" t="s">
        <v>71</v>
      </c>
      <c r="F96" s="351" t="s">
        <v>875</v>
      </c>
      <c r="G96" s="352" t="s">
        <v>993</v>
      </c>
      <c r="H96" s="352"/>
      <c r="I96" s="353" t="s">
        <v>994</v>
      </c>
      <c r="J96" s="355" t="s">
        <v>995</v>
      </c>
      <c r="K96" s="380" t="s">
        <v>996</v>
      </c>
      <c r="L96" s="356" t="s">
        <v>912</v>
      </c>
      <c r="M96" s="356" t="s">
        <v>785</v>
      </c>
      <c r="N96" s="356" t="s">
        <v>997</v>
      </c>
      <c r="O96" s="358">
        <v>42713</v>
      </c>
      <c r="P96" s="356" t="s">
        <v>18</v>
      </c>
    </row>
    <row r="97" spans="1:41" ht="35.1" customHeight="1">
      <c r="A97" s="389">
        <v>211045</v>
      </c>
      <c r="B97" s="348" t="s">
        <v>998</v>
      </c>
      <c r="C97" s="349" t="s">
        <v>999</v>
      </c>
      <c r="D97" s="349" t="s">
        <v>124</v>
      </c>
      <c r="E97" s="350" t="s">
        <v>71</v>
      </c>
      <c r="F97" s="350" t="s">
        <v>875</v>
      </c>
      <c r="G97" s="352" t="s">
        <v>1000</v>
      </c>
      <c r="H97" s="352"/>
      <c r="I97" s="353" t="s">
        <v>1001</v>
      </c>
      <c r="J97" s="355" t="s">
        <v>1002</v>
      </c>
      <c r="K97" s="380" t="s">
        <v>1003</v>
      </c>
      <c r="L97" s="356" t="s">
        <v>912</v>
      </c>
      <c r="M97" s="356" t="s">
        <v>785</v>
      </c>
      <c r="N97" s="356" t="s">
        <v>1004</v>
      </c>
      <c r="O97" s="358">
        <v>31358</v>
      </c>
      <c r="P97" s="356" t="s">
        <v>18</v>
      </c>
    </row>
    <row r="98" spans="1:41" ht="35.1" customHeight="1">
      <c r="A98" s="389">
        <v>214783</v>
      </c>
      <c r="B98" s="348" t="s">
        <v>1005</v>
      </c>
      <c r="C98" s="349" t="s">
        <v>1006</v>
      </c>
      <c r="D98" s="349" t="s">
        <v>84</v>
      </c>
      <c r="E98" s="350" t="s">
        <v>71</v>
      </c>
      <c r="F98" s="351" t="s">
        <v>875</v>
      </c>
      <c r="G98" s="352" t="s">
        <v>1007</v>
      </c>
      <c r="H98" s="352"/>
      <c r="I98" s="353" t="s">
        <v>1008</v>
      </c>
      <c r="J98" s="355" t="s">
        <v>1009</v>
      </c>
      <c r="K98" s="380" t="s">
        <v>1010</v>
      </c>
      <c r="L98" s="356" t="s">
        <v>879</v>
      </c>
      <c r="M98" s="356" t="s">
        <v>785</v>
      </c>
      <c r="N98" s="356" t="s">
        <v>1011</v>
      </c>
      <c r="O98" s="358">
        <v>41780</v>
      </c>
      <c r="P98" s="356" t="s">
        <v>18</v>
      </c>
    </row>
    <row r="99" spans="1:41" ht="38.65" customHeight="1">
      <c r="A99" s="389">
        <v>210039</v>
      </c>
      <c r="B99" s="348" t="s">
        <v>1012</v>
      </c>
      <c r="C99" s="349" t="s">
        <v>1013</v>
      </c>
      <c r="D99" s="349" t="s">
        <v>133</v>
      </c>
      <c r="E99" s="350" t="s">
        <v>71</v>
      </c>
      <c r="F99" s="351" t="s">
        <v>1014</v>
      </c>
      <c r="G99" s="352" t="s">
        <v>1015</v>
      </c>
      <c r="H99" s="352"/>
      <c r="I99" s="353" t="s">
        <v>1016</v>
      </c>
      <c r="J99" s="355" t="s">
        <v>1017</v>
      </c>
      <c r="K99" s="380" t="s">
        <v>1018</v>
      </c>
      <c r="L99" s="356" t="s">
        <v>1019</v>
      </c>
      <c r="M99" s="356" t="s">
        <v>785</v>
      </c>
      <c r="N99" s="356" t="s">
        <v>1020</v>
      </c>
      <c r="O99" s="358">
        <v>24838</v>
      </c>
      <c r="P99" s="356" t="s">
        <v>18</v>
      </c>
    </row>
    <row r="100" spans="1:41" ht="35.1" customHeight="1">
      <c r="A100" s="389">
        <v>213355</v>
      </c>
      <c r="B100" s="348" t="s">
        <v>1021</v>
      </c>
      <c r="C100" s="349" t="s">
        <v>1022</v>
      </c>
      <c r="D100" s="349" t="s">
        <v>128</v>
      </c>
      <c r="E100" s="350" t="s">
        <v>71</v>
      </c>
      <c r="F100" s="351" t="s">
        <v>1014</v>
      </c>
      <c r="G100" s="352" t="s">
        <v>1023</v>
      </c>
      <c r="H100" s="352"/>
      <c r="I100" s="353" t="s">
        <v>902</v>
      </c>
      <c r="J100" s="355" t="s">
        <v>1024</v>
      </c>
      <c r="K100" s="380" t="s">
        <v>1025</v>
      </c>
      <c r="L100" s="356" t="s">
        <v>912</v>
      </c>
      <c r="M100" s="356" t="s">
        <v>785</v>
      </c>
      <c r="N100" s="356" t="s">
        <v>1026</v>
      </c>
      <c r="O100" s="358">
        <v>37118</v>
      </c>
      <c r="P100" s="356" t="s">
        <v>18</v>
      </c>
    </row>
    <row r="101" spans="1:41" ht="35.1" customHeight="1">
      <c r="A101" s="362">
        <v>213330</v>
      </c>
      <c r="B101" s="348" t="s">
        <v>1027</v>
      </c>
      <c r="C101" s="349" t="s">
        <v>1028</v>
      </c>
      <c r="D101" s="349" t="s">
        <v>100</v>
      </c>
      <c r="E101" s="350" t="s">
        <v>71</v>
      </c>
      <c r="F101" s="350" t="s">
        <v>1014</v>
      </c>
      <c r="G101" s="352" t="s">
        <v>1029</v>
      </c>
      <c r="H101" s="352"/>
      <c r="I101" s="350" t="s">
        <v>821</v>
      </c>
      <c r="J101" s="355" t="s">
        <v>1030</v>
      </c>
      <c r="K101" s="380" t="s">
        <v>1031</v>
      </c>
      <c r="L101" s="378" t="s">
        <v>912</v>
      </c>
      <c r="M101" s="378" t="s">
        <v>785</v>
      </c>
      <c r="N101" s="378" t="s">
        <v>1032</v>
      </c>
      <c r="O101" s="358">
        <v>37106</v>
      </c>
      <c r="P101" s="378" t="s">
        <v>18</v>
      </c>
    </row>
    <row r="102" spans="1:41" ht="35.1" customHeight="1">
      <c r="A102" s="389">
        <v>214734</v>
      </c>
      <c r="B102" s="348" t="s">
        <v>1033</v>
      </c>
      <c r="C102" s="354" t="s">
        <v>1034</v>
      </c>
      <c r="D102" s="349" t="s">
        <v>299</v>
      </c>
      <c r="E102" s="350" t="s">
        <v>71</v>
      </c>
      <c r="F102" s="350" t="s">
        <v>1014</v>
      </c>
      <c r="G102" s="352" t="s">
        <v>1035</v>
      </c>
      <c r="H102" s="352"/>
      <c r="I102" s="350" t="s">
        <v>396</v>
      </c>
      <c r="J102" s="380" t="s">
        <v>1036</v>
      </c>
      <c r="K102" s="380" t="s">
        <v>1037</v>
      </c>
      <c r="L102" s="378" t="s">
        <v>1038</v>
      </c>
      <c r="M102" s="378" t="s">
        <v>785</v>
      </c>
      <c r="N102" s="378" t="s">
        <v>1039</v>
      </c>
      <c r="O102" s="358">
        <v>41712</v>
      </c>
      <c r="P102" s="378" t="s">
        <v>18</v>
      </c>
    </row>
    <row r="103" spans="1:41" s="359" customFormat="1" ht="35.1" customHeight="1">
      <c r="A103" s="366">
        <v>212514</v>
      </c>
      <c r="B103" s="367" t="s">
        <v>1040</v>
      </c>
      <c r="C103" s="368" t="s">
        <v>1041</v>
      </c>
      <c r="D103" s="368" t="s">
        <v>317</v>
      </c>
      <c r="E103" s="371" t="s">
        <v>71</v>
      </c>
      <c r="F103" s="371" t="s">
        <v>1014</v>
      </c>
      <c r="G103" s="370" t="s">
        <v>1042</v>
      </c>
      <c r="H103" s="370"/>
      <c r="I103" s="394" t="s">
        <v>1043</v>
      </c>
      <c r="J103" s="372" t="s">
        <v>1044</v>
      </c>
      <c r="K103" s="400" t="s">
        <v>1045</v>
      </c>
      <c r="L103" s="395" t="s">
        <v>1038</v>
      </c>
      <c r="M103" s="395" t="s">
        <v>785</v>
      </c>
      <c r="N103" s="395" t="s">
        <v>1046</v>
      </c>
      <c r="O103" s="376">
        <v>35146</v>
      </c>
      <c r="P103" s="395" t="s">
        <v>18</v>
      </c>
      <c r="Q103" s="320"/>
      <c r="R103" s="320"/>
      <c r="S103" s="320"/>
      <c r="T103" s="320"/>
      <c r="U103" s="320"/>
      <c r="V103" s="320"/>
      <c r="W103" s="320"/>
      <c r="X103" s="320"/>
      <c r="Y103" s="320"/>
      <c r="Z103" s="320"/>
      <c r="AA103" s="320"/>
      <c r="AB103" s="320"/>
      <c r="AC103" s="320"/>
      <c r="AD103" s="320"/>
      <c r="AE103" s="320"/>
      <c r="AF103" s="320"/>
      <c r="AG103" s="320"/>
      <c r="AH103" s="320"/>
      <c r="AI103" s="320"/>
      <c r="AJ103" s="320"/>
      <c r="AK103" s="320"/>
      <c r="AL103" s="320"/>
      <c r="AM103" s="320"/>
      <c r="AN103" s="320"/>
      <c r="AO103" s="320"/>
    </row>
    <row r="104" spans="1:41" ht="35.1" customHeight="1">
      <c r="A104" s="362">
        <v>210807</v>
      </c>
      <c r="B104" s="348" t="s">
        <v>1047</v>
      </c>
      <c r="C104" s="349" t="s">
        <v>1048</v>
      </c>
      <c r="D104" s="349" t="s">
        <v>99</v>
      </c>
      <c r="E104" s="350" t="s">
        <v>71</v>
      </c>
      <c r="F104" s="350" t="s">
        <v>1014</v>
      </c>
      <c r="G104" s="352" t="s">
        <v>1049</v>
      </c>
      <c r="H104" s="352"/>
      <c r="I104" s="353" t="s">
        <v>821</v>
      </c>
      <c r="J104" s="355" t="s">
        <v>1050</v>
      </c>
      <c r="K104" s="380" t="s">
        <v>1051</v>
      </c>
      <c r="L104" s="356" t="s">
        <v>1038</v>
      </c>
      <c r="M104" s="356" t="s">
        <v>785</v>
      </c>
      <c r="N104" s="356" t="s">
        <v>1052</v>
      </c>
      <c r="O104" s="358">
        <v>30898</v>
      </c>
      <c r="P104" s="356" t="s">
        <v>18</v>
      </c>
    </row>
    <row r="105" spans="1:41" ht="35.1" customHeight="1">
      <c r="A105" s="347">
        <v>211581</v>
      </c>
      <c r="B105" s="348" t="s">
        <v>1053</v>
      </c>
      <c r="C105" s="349" t="s">
        <v>1054</v>
      </c>
      <c r="D105" s="349" t="s">
        <v>126</v>
      </c>
      <c r="E105" s="350" t="s">
        <v>71</v>
      </c>
      <c r="F105" s="351" t="s">
        <v>1014</v>
      </c>
      <c r="G105" s="352" t="s">
        <v>1055</v>
      </c>
      <c r="H105" s="352"/>
      <c r="I105" s="350" t="s">
        <v>987</v>
      </c>
      <c r="J105" s="355" t="s">
        <v>1056</v>
      </c>
      <c r="K105" s="392" t="s">
        <v>1057</v>
      </c>
      <c r="L105" s="378" t="s">
        <v>943</v>
      </c>
      <c r="M105" s="378" t="s">
        <v>785</v>
      </c>
      <c r="N105" s="378" t="s">
        <v>1058</v>
      </c>
      <c r="O105" s="358">
        <v>32795</v>
      </c>
      <c r="P105" s="378" t="s">
        <v>18</v>
      </c>
    </row>
    <row r="106" spans="1:41" s="359" customFormat="1" ht="35.1" customHeight="1">
      <c r="A106" s="406">
        <v>214411</v>
      </c>
      <c r="B106" s="348" t="s">
        <v>1059</v>
      </c>
      <c r="C106" s="349" t="s">
        <v>1060</v>
      </c>
      <c r="D106" s="349" t="s">
        <v>129</v>
      </c>
      <c r="E106" s="350" t="s">
        <v>71</v>
      </c>
      <c r="F106" s="351" t="s">
        <v>1014</v>
      </c>
      <c r="G106" s="352" t="s">
        <v>1061</v>
      </c>
      <c r="H106" s="352"/>
      <c r="I106" s="350" t="s">
        <v>987</v>
      </c>
      <c r="J106" s="355" t="s">
        <v>1062</v>
      </c>
      <c r="K106" s="380" t="s">
        <v>1063</v>
      </c>
      <c r="L106" s="378" t="s">
        <v>943</v>
      </c>
      <c r="M106" s="378" t="s">
        <v>785</v>
      </c>
      <c r="N106" s="378" t="s">
        <v>1064</v>
      </c>
      <c r="O106" s="358">
        <v>41010</v>
      </c>
      <c r="P106" s="378" t="s">
        <v>18</v>
      </c>
      <c r="Q106" s="320"/>
      <c r="R106" s="320"/>
      <c r="S106" s="320"/>
      <c r="T106" s="320"/>
      <c r="U106" s="320"/>
      <c r="V106" s="320"/>
      <c r="W106" s="320"/>
      <c r="X106" s="320"/>
      <c r="Y106" s="320"/>
      <c r="Z106" s="320"/>
      <c r="AA106" s="320"/>
      <c r="AB106" s="320"/>
      <c r="AC106" s="320"/>
      <c r="AD106" s="320"/>
      <c r="AE106" s="320"/>
      <c r="AF106" s="320"/>
      <c r="AG106" s="320"/>
      <c r="AH106" s="320"/>
      <c r="AI106" s="320"/>
      <c r="AJ106" s="320"/>
      <c r="AK106" s="320"/>
      <c r="AL106" s="320"/>
      <c r="AM106" s="320"/>
      <c r="AN106" s="320"/>
      <c r="AO106" s="320"/>
    </row>
    <row r="107" spans="1:41" ht="35.1" customHeight="1">
      <c r="A107" s="362">
        <v>215277</v>
      </c>
      <c r="B107" s="348" t="s">
        <v>1065</v>
      </c>
      <c r="C107" s="349" t="s">
        <v>1066</v>
      </c>
      <c r="D107" s="349" t="s">
        <v>106</v>
      </c>
      <c r="E107" s="350" t="s">
        <v>71</v>
      </c>
      <c r="F107" s="350" t="s">
        <v>1014</v>
      </c>
      <c r="G107" s="352" t="s">
        <v>1067</v>
      </c>
      <c r="H107" s="352"/>
      <c r="I107" s="353" t="s">
        <v>821</v>
      </c>
      <c r="J107" s="355" t="s">
        <v>1068</v>
      </c>
      <c r="K107" s="380" t="s">
        <v>1069</v>
      </c>
      <c r="L107" s="356" t="s">
        <v>912</v>
      </c>
      <c r="M107" s="356" t="s">
        <v>785</v>
      </c>
      <c r="N107" s="356" t="s">
        <v>1070</v>
      </c>
      <c r="O107" s="358">
        <v>42867</v>
      </c>
      <c r="P107" s="356" t="s">
        <v>18</v>
      </c>
    </row>
    <row r="108" spans="1:41" ht="35.1" customHeight="1">
      <c r="A108" s="347">
        <v>214643</v>
      </c>
      <c r="B108" s="348" t="s">
        <v>1071</v>
      </c>
      <c r="C108" s="349" t="s">
        <v>1072</v>
      </c>
      <c r="D108" s="349" t="s">
        <v>130</v>
      </c>
      <c r="E108" s="350" t="s">
        <v>71</v>
      </c>
      <c r="F108" s="351" t="s">
        <v>1014</v>
      </c>
      <c r="G108" s="352" t="s">
        <v>1073</v>
      </c>
      <c r="H108" s="352"/>
      <c r="I108" s="350" t="s">
        <v>987</v>
      </c>
      <c r="J108" s="355" t="s">
        <v>1074</v>
      </c>
      <c r="K108" s="380" t="s">
        <v>1075</v>
      </c>
      <c r="L108" s="378" t="s">
        <v>912</v>
      </c>
      <c r="M108" s="378" t="s">
        <v>785</v>
      </c>
      <c r="N108" s="378" t="s">
        <v>1076</v>
      </c>
      <c r="O108" s="358">
        <v>41458</v>
      </c>
      <c r="P108" s="378" t="s">
        <v>18</v>
      </c>
    </row>
    <row r="109" spans="1:41" ht="35.1" customHeight="1">
      <c r="A109" s="347">
        <v>210260</v>
      </c>
      <c r="B109" s="348" t="s">
        <v>1077</v>
      </c>
      <c r="C109" s="349" t="s">
        <v>1078</v>
      </c>
      <c r="D109" s="349" t="s">
        <v>122</v>
      </c>
      <c r="E109" s="350" t="s">
        <v>71</v>
      </c>
      <c r="F109" s="351" t="s">
        <v>1014</v>
      </c>
      <c r="G109" s="352" t="s">
        <v>1079</v>
      </c>
      <c r="H109" s="352"/>
      <c r="I109" s="350" t="s">
        <v>821</v>
      </c>
      <c r="J109" s="355" t="s">
        <v>1080</v>
      </c>
      <c r="K109" s="380" t="s">
        <v>1081</v>
      </c>
      <c r="L109" s="378" t="s">
        <v>912</v>
      </c>
      <c r="M109" s="378" t="s">
        <v>785</v>
      </c>
      <c r="N109" s="378" t="s">
        <v>1082</v>
      </c>
      <c r="O109" s="358">
        <v>29078</v>
      </c>
      <c r="P109" s="378" t="s">
        <v>18</v>
      </c>
    </row>
    <row r="110" spans="1:41" ht="35.1" customHeight="1">
      <c r="A110" s="389">
        <v>214726</v>
      </c>
      <c r="B110" s="348" t="s">
        <v>1083</v>
      </c>
      <c r="C110" s="349" t="s">
        <v>1084</v>
      </c>
      <c r="D110" s="349" t="s">
        <v>104</v>
      </c>
      <c r="E110" s="350" t="s">
        <v>71</v>
      </c>
      <c r="F110" s="350" t="s">
        <v>1014</v>
      </c>
      <c r="G110" s="352" t="s">
        <v>1085</v>
      </c>
      <c r="H110" s="352"/>
      <c r="I110" s="353" t="s">
        <v>923</v>
      </c>
      <c r="J110" s="355" t="s">
        <v>1086</v>
      </c>
      <c r="K110" s="380" t="s">
        <v>1087</v>
      </c>
      <c r="L110" s="356" t="s">
        <v>912</v>
      </c>
      <c r="M110" s="356" t="s">
        <v>785</v>
      </c>
      <c r="N110" s="356" t="s">
        <v>1088</v>
      </c>
      <c r="O110" s="358">
        <v>41678</v>
      </c>
      <c r="P110" s="356" t="s">
        <v>18</v>
      </c>
    </row>
    <row r="111" spans="1:41" ht="35.1" customHeight="1">
      <c r="A111" s="389">
        <v>214908</v>
      </c>
      <c r="B111" s="348" t="s">
        <v>1089</v>
      </c>
      <c r="C111" s="349" t="s">
        <v>1090</v>
      </c>
      <c r="D111" s="349" t="s">
        <v>105</v>
      </c>
      <c r="E111" s="350" t="s">
        <v>71</v>
      </c>
      <c r="F111" s="350" t="s">
        <v>1014</v>
      </c>
      <c r="G111" s="352" t="s">
        <v>1091</v>
      </c>
      <c r="H111" s="352"/>
      <c r="I111" s="353" t="s">
        <v>396</v>
      </c>
      <c r="J111" s="355" t="s">
        <v>1092</v>
      </c>
      <c r="K111" s="380" t="s">
        <v>1093</v>
      </c>
      <c r="L111" s="356" t="s">
        <v>912</v>
      </c>
      <c r="M111" s="356" t="s">
        <v>785</v>
      </c>
      <c r="N111" s="356" t="s">
        <v>1094</v>
      </c>
      <c r="O111" s="358">
        <v>41908</v>
      </c>
      <c r="P111" s="356" t="s">
        <v>18</v>
      </c>
    </row>
    <row r="112" spans="1:41" ht="35.1" customHeight="1">
      <c r="A112" s="389">
        <v>215939</v>
      </c>
      <c r="B112" s="348" t="s">
        <v>1095</v>
      </c>
      <c r="C112" s="349" t="s">
        <v>1096</v>
      </c>
      <c r="D112" s="349" t="s">
        <v>311</v>
      </c>
      <c r="E112" s="350" t="s">
        <v>71</v>
      </c>
      <c r="F112" s="351" t="s">
        <v>1014</v>
      </c>
      <c r="G112" s="352" t="s">
        <v>1097</v>
      </c>
      <c r="H112" s="352"/>
      <c r="I112" s="350" t="s">
        <v>789</v>
      </c>
      <c r="J112" s="355" t="s">
        <v>1098</v>
      </c>
      <c r="K112" s="380" t="s">
        <v>1099</v>
      </c>
      <c r="L112" s="378" t="s">
        <v>912</v>
      </c>
      <c r="M112" s="378" t="s">
        <v>785</v>
      </c>
      <c r="N112" s="378" t="s">
        <v>1100</v>
      </c>
      <c r="O112" s="358">
        <v>45219</v>
      </c>
      <c r="P112" s="378" t="s">
        <v>18</v>
      </c>
    </row>
    <row r="113" spans="1:41" ht="35.1" customHeight="1">
      <c r="A113" s="389">
        <v>213371</v>
      </c>
      <c r="B113" s="348" t="s">
        <v>1101</v>
      </c>
      <c r="C113" s="349" t="s">
        <v>1102</v>
      </c>
      <c r="D113" s="349" t="s">
        <v>101</v>
      </c>
      <c r="E113" s="350" t="s">
        <v>71</v>
      </c>
      <c r="F113" s="350" t="s">
        <v>1014</v>
      </c>
      <c r="G113" s="352" t="s">
        <v>1103</v>
      </c>
      <c r="H113" s="352"/>
      <c r="I113" s="353" t="s">
        <v>1043</v>
      </c>
      <c r="J113" s="355" t="s">
        <v>1104</v>
      </c>
      <c r="K113" s="380" t="s">
        <v>1105</v>
      </c>
      <c r="L113" s="356" t="s">
        <v>912</v>
      </c>
      <c r="M113" s="356" t="s">
        <v>785</v>
      </c>
      <c r="N113" s="356" t="s">
        <v>1106</v>
      </c>
      <c r="O113" s="358">
        <v>37131</v>
      </c>
      <c r="P113" s="356" t="s">
        <v>18</v>
      </c>
    </row>
    <row r="114" spans="1:41" ht="35.1" customHeight="1">
      <c r="A114" s="389">
        <v>215244</v>
      </c>
      <c r="B114" s="348" t="s">
        <v>1107</v>
      </c>
      <c r="C114" s="349" t="s">
        <v>1108</v>
      </c>
      <c r="D114" s="349" t="s">
        <v>145</v>
      </c>
      <c r="E114" s="350" t="s">
        <v>71</v>
      </c>
      <c r="F114" s="350" t="s">
        <v>1109</v>
      </c>
      <c r="G114" s="352" t="s">
        <v>1110</v>
      </c>
      <c r="H114" s="352"/>
      <c r="I114" s="353" t="s">
        <v>396</v>
      </c>
      <c r="J114" s="355" t="s">
        <v>1111</v>
      </c>
      <c r="K114" s="380" t="s">
        <v>1112</v>
      </c>
      <c r="L114" s="356" t="s">
        <v>1019</v>
      </c>
      <c r="M114" s="356" t="s">
        <v>785</v>
      </c>
      <c r="N114" s="356" t="s">
        <v>1113</v>
      </c>
      <c r="O114" s="358">
        <v>42830</v>
      </c>
      <c r="P114" s="356" t="s">
        <v>18</v>
      </c>
    </row>
    <row r="115" spans="1:41" ht="35.1" customHeight="1">
      <c r="A115" s="389">
        <v>214494</v>
      </c>
      <c r="B115" s="348" t="s">
        <v>1114</v>
      </c>
      <c r="C115" s="401" t="s">
        <v>1115</v>
      </c>
      <c r="D115" s="349" t="s">
        <v>134</v>
      </c>
      <c r="E115" s="350" t="s">
        <v>71</v>
      </c>
      <c r="F115" s="351" t="s">
        <v>1109</v>
      </c>
      <c r="G115" s="352" t="s">
        <v>1116</v>
      </c>
      <c r="H115" s="352"/>
      <c r="I115" s="353" t="s">
        <v>902</v>
      </c>
      <c r="J115" s="355" t="s">
        <v>1117</v>
      </c>
      <c r="K115" s="380" t="s">
        <v>1118</v>
      </c>
      <c r="L115" s="356" t="s">
        <v>1019</v>
      </c>
      <c r="M115" s="356" t="s">
        <v>785</v>
      </c>
      <c r="N115" s="378" t="s">
        <v>1119</v>
      </c>
      <c r="O115" s="358">
        <v>41129</v>
      </c>
      <c r="P115" s="356" t="s">
        <v>18</v>
      </c>
    </row>
    <row r="116" spans="1:41" ht="35.1" customHeight="1">
      <c r="A116" s="396">
        <v>214759</v>
      </c>
      <c r="B116" s="367" t="s">
        <v>1120</v>
      </c>
      <c r="C116" s="368" t="s">
        <v>1121</v>
      </c>
      <c r="D116" s="368" t="s">
        <v>300</v>
      </c>
      <c r="E116" s="371" t="s">
        <v>71</v>
      </c>
      <c r="F116" s="369" t="s">
        <v>1109</v>
      </c>
      <c r="G116" s="370" t="s">
        <v>1122</v>
      </c>
      <c r="H116" s="370"/>
      <c r="I116" s="394" t="s">
        <v>1001</v>
      </c>
      <c r="J116" s="372" t="s">
        <v>1123</v>
      </c>
      <c r="K116" s="372" t="s">
        <v>1124</v>
      </c>
      <c r="L116" s="395" t="s">
        <v>1019</v>
      </c>
      <c r="M116" s="395" t="s">
        <v>785</v>
      </c>
      <c r="N116" s="395" t="s">
        <v>1125</v>
      </c>
      <c r="O116" s="376">
        <v>41754</v>
      </c>
      <c r="P116" s="395" t="s">
        <v>18</v>
      </c>
    </row>
    <row r="117" spans="1:41" ht="35.1" customHeight="1">
      <c r="A117" s="399">
        <v>213512</v>
      </c>
      <c r="B117" s="367" t="s">
        <v>1126</v>
      </c>
      <c r="C117" s="368" t="s">
        <v>1127</v>
      </c>
      <c r="D117" s="368" t="s">
        <v>116</v>
      </c>
      <c r="E117" s="371" t="s">
        <v>71</v>
      </c>
      <c r="F117" s="371" t="s">
        <v>1109</v>
      </c>
      <c r="G117" s="370" t="s">
        <v>1128</v>
      </c>
      <c r="H117" s="370"/>
      <c r="I117" s="394" t="s">
        <v>821</v>
      </c>
      <c r="J117" s="400" t="s">
        <v>1129</v>
      </c>
      <c r="K117" s="372" t="s">
        <v>1130</v>
      </c>
      <c r="L117" s="395" t="s">
        <v>1019</v>
      </c>
      <c r="M117" s="395" t="s">
        <v>785</v>
      </c>
      <c r="N117" s="395" t="s">
        <v>1131</v>
      </c>
      <c r="O117" s="376">
        <v>38100</v>
      </c>
      <c r="P117" s="395" t="s">
        <v>18</v>
      </c>
    </row>
    <row r="118" spans="1:41" ht="35.1" customHeight="1">
      <c r="A118" s="389">
        <v>214437</v>
      </c>
      <c r="B118" s="348" t="s">
        <v>1132</v>
      </c>
      <c r="C118" s="349" t="s">
        <v>1133</v>
      </c>
      <c r="D118" s="349" t="s">
        <v>113</v>
      </c>
      <c r="E118" s="350" t="s">
        <v>71</v>
      </c>
      <c r="F118" s="351" t="s">
        <v>1109</v>
      </c>
      <c r="G118" s="352" t="s">
        <v>1134</v>
      </c>
      <c r="H118" s="352"/>
      <c r="I118" s="353" t="s">
        <v>1135</v>
      </c>
      <c r="J118" s="355" t="s">
        <v>1136</v>
      </c>
      <c r="K118" s="380" t="s">
        <v>1137</v>
      </c>
      <c r="L118" s="356" t="s">
        <v>1019</v>
      </c>
      <c r="M118" s="356" t="s">
        <v>785</v>
      </c>
      <c r="N118" s="356" t="s">
        <v>1138</v>
      </c>
      <c r="O118" s="358">
        <v>41017</v>
      </c>
      <c r="P118" s="356" t="s">
        <v>18</v>
      </c>
    </row>
    <row r="119" spans="1:41" ht="35.1" customHeight="1">
      <c r="A119" s="389">
        <v>210773</v>
      </c>
      <c r="B119" s="348" t="s">
        <v>1139</v>
      </c>
      <c r="C119" s="349" t="s">
        <v>1140</v>
      </c>
      <c r="D119" s="349" t="s">
        <v>149</v>
      </c>
      <c r="E119" s="350" t="s">
        <v>71</v>
      </c>
      <c r="F119" s="350" t="s">
        <v>1109</v>
      </c>
      <c r="G119" s="352" t="s">
        <v>1141</v>
      </c>
      <c r="H119" s="352"/>
      <c r="I119" s="353" t="s">
        <v>1142</v>
      </c>
      <c r="J119" s="355" t="s">
        <v>1143</v>
      </c>
      <c r="K119" s="380" t="s">
        <v>1144</v>
      </c>
      <c r="L119" s="356" t="s">
        <v>1038</v>
      </c>
      <c r="M119" s="356" t="s">
        <v>785</v>
      </c>
      <c r="N119" s="356" t="s">
        <v>1145</v>
      </c>
      <c r="O119" s="358">
        <v>30821</v>
      </c>
      <c r="P119" s="356" t="s">
        <v>18</v>
      </c>
    </row>
    <row r="120" spans="1:41" ht="35.1" customHeight="1">
      <c r="A120" s="389">
        <v>211383</v>
      </c>
      <c r="B120" s="348" t="s">
        <v>1146</v>
      </c>
      <c r="C120" s="349" t="s">
        <v>1147</v>
      </c>
      <c r="D120" s="349" t="s">
        <v>111</v>
      </c>
      <c r="E120" s="350" t="s">
        <v>71</v>
      </c>
      <c r="F120" s="350" t="s">
        <v>1109</v>
      </c>
      <c r="G120" s="352" t="s">
        <v>1148</v>
      </c>
      <c r="H120" s="352"/>
      <c r="I120" s="353" t="s">
        <v>1149</v>
      </c>
      <c r="J120" s="355" t="s">
        <v>1150</v>
      </c>
      <c r="K120" s="380" t="s">
        <v>1151</v>
      </c>
      <c r="L120" s="356" t="s">
        <v>1038</v>
      </c>
      <c r="M120" s="356" t="s">
        <v>785</v>
      </c>
      <c r="N120" s="357" t="s">
        <v>1152</v>
      </c>
      <c r="O120" s="358">
        <v>32107</v>
      </c>
      <c r="P120" s="356" t="s">
        <v>18</v>
      </c>
    </row>
    <row r="121" spans="1:41" ht="35.1" customHeight="1">
      <c r="A121" s="389">
        <v>214049</v>
      </c>
      <c r="B121" s="348" t="s">
        <v>1153</v>
      </c>
      <c r="C121" s="349" t="s">
        <v>1154</v>
      </c>
      <c r="D121" s="349" t="s">
        <v>117</v>
      </c>
      <c r="E121" s="350" t="s">
        <v>71</v>
      </c>
      <c r="F121" s="350" t="s">
        <v>1109</v>
      </c>
      <c r="G121" s="352" t="s">
        <v>1155</v>
      </c>
      <c r="H121" s="352"/>
      <c r="I121" s="353" t="s">
        <v>1156</v>
      </c>
      <c r="J121" s="355" t="s">
        <v>1157</v>
      </c>
      <c r="K121" s="380" t="s">
        <v>1158</v>
      </c>
      <c r="L121" s="356" t="s">
        <v>1159</v>
      </c>
      <c r="M121" s="356" t="s">
        <v>785</v>
      </c>
      <c r="N121" s="356" t="s">
        <v>1160</v>
      </c>
      <c r="O121" s="358">
        <v>39955</v>
      </c>
      <c r="P121" s="356" t="s">
        <v>18</v>
      </c>
    </row>
    <row r="122" spans="1:41" ht="35.1" customHeight="1">
      <c r="A122" s="389">
        <v>210500</v>
      </c>
      <c r="B122" s="348" t="s">
        <v>1161</v>
      </c>
      <c r="C122" s="349" t="s">
        <v>1162</v>
      </c>
      <c r="D122" s="349" t="s">
        <v>109</v>
      </c>
      <c r="E122" s="350" t="s">
        <v>71</v>
      </c>
      <c r="F122" s="350" t="s">
        <v>1109</v>
      </c>
      <c r="G122" s="352" t="s">
        <v>1163</v>
      </c>
      <c r="H122" s="352"/>
      <c r="I122" s="353" t="s">
        <v>987</v>
      </c>
      <c r="J122" s="355" t="s">
        <v>1164</v>
      </c>
      <c r="K122" s="380" t="s">
        <v>1165</v>
      </c>
      <c r="L122" s="356" t="s">
        <v>1038</v>
      </c>
      <c r="M122" s="356" t="s">
        <v>785</v>
      </c>
      <c r="N122" s="356" t="s">
        <v>1166</v>
      </c>
      <c r="O122" s="358">
        <v>29966</v>
      </c>
      <c r="P122" s="356" t="s">
        <v>18</v>
      </c>
    </row>
    <row r="123" spans="1:41" ht="35.1" customHeight="1">
      <c r="A123" s="389">
        <v>210708</v>
      </c>
      <c r="B123" s="348" t="s">
        <v>1167</v>
      </c>
      <c r="C123" s="401" t="s">
        <v>1168</v>
      </c>
      <c r="D123" s="401" t="s">
        <v>110</v>
      </c>
      <c r="E123" s="350" t="s">
        <v>71</v>
      </c>
      <c r="F123" s="350" t="s">
        <v>1109</v>
      </c>
      <c r="G123" s="402" t="s">
        <v>1169</v>
      </c>
      <c r="H123" s="402"/>
      <c r="I123" s="350" t="s">
        <v>789</v>
      </c>
      <c r="J123" s="355" t="s">
        <v>1170</v>
      </c>
      <c r="K123" s="380" t="s">
        <v>1171</v>
      </c>
      <c r="L123" s="356" t="s">
        <v>1019</v>
      </c>
      <c r="M123" s="378" t="s">
        <v>785</v>
      </c>
      <c r="N123" s="378" t="s">
        <v>1172</v>
      </c>
      <c r="O123" s="358">
        <v>30638</v>
      </c>
      <c r="P123" s="378" t="s">
        <v>18</v>
      </c>
    </row>
    <row r="124" spans="1:41" ht="35.1" customHeight="1">
      <c r="A124" s="389">
        <v>214940</v>
      </c>
      <c r="B124" s="348" t="s">
        <v>1173</v>
      </c>
      <c r="C124" s="349" t="s">
        <v>1174</v>
      </c>
      <c r="D124" s="349" t="s">
        <v>147</v>
      </c>
      <c r="E124" s="350" t="s">
        <v>71</v>
      </c>
      <c r="F124" s="350" t="s">
        <v>1109</v>
      </c>
      <c r="G124" s="352" t="s">
        <v>1175</v>
      </c>
      <c r="H124" s="352"/>
      <c r="I124" s="353" t="s">
        <v>1176</v>
      </c>
      <c r="J124" s="355" t="s">
        <v>1177</v>
      </c>
      <c r="K124" s="380" t="s">
        <v>1178</v>
      </c>
      <c r="L124" s="356" t="s">
        <v>1019</v>
      </c>
      <c r="M124" s="356" t="s">
        <v>785</v>
      </c>
      <c r="N124" s="356" t="s">
        <v>1179</v>
      </c>
      <c r="O124" s="358">
        <v>41985</v>
      </c>
      <c r="P124" s="356" t="s">
        <v>18</v>
      </c>
    </row>
    <row r="125" spans="1:41" ht="35.1" customHeight="1">
      <c r="A125" s="389">
        <v>213660</v>
      </c>
      <c r="B125" s="348" t="s">
        <v>1180</v>
      </c>
      <c r="C125" s="349" t="s">
        <v>1181</v>
      </c>
      <c r="D125" s="349" t="s">
        <v>118</v>
      </c>
      <c r="E125" s="350" t="s">
        <v>71</v>
      </c>
      <c r="F125" s="350" t="s">
        <v>1109</v>
      </c>
      <c r="G125" s="352" t="s">
        <v>1182</v>
      </c>
      <c r="H125" s="352"/>
      <c r="I125" s="353" t="s">
        <v>1156</v>
      </c>
      <c r="J125" s="355" t="s">
        <v>1183</v>
      </c>
      <c r="K125" s="380" t="s">
        <v>1184</v>
      </c>
      <c r="L125" s="356" t="s">
        <v>1038</v>
      </c>
      <c r="M125" s="356" t="s">
        <v>785</v>
      </c>
      <c r="N125" s="357" t="s">
        <v>1185</v>
      </c>
      <c r="O125" s="358">
        <v>38793</v>
      </c>
      <c r="P125" s="356" t="s">
        <v>18</v>
      </c>
    </row>
    <row r="126" spans="1:41" s="359" customFormat="1" ht="35.1" customHeight="1">
      <c r="A126" s="389">
        <v>211425</v>
      </c>
      <c r="B126" s="348" t="s">
        <v>1186</v>
      </c>
      <c r="C126" s="349" t="s">
        <v>1187</v>
      </c>
      <c r="D126" s="349" t="s">
        <v>107</v>
      </c>
      <c r="E126" s="350" t="s">
        <v>71</v>
      </c>
      <c r="F126" s="351" t="s">
        <v>1188</v>
      </c>
      <c r="G126" s="352" t="s">
        <v>1189</v>
      </c>
      <c r="H126" s="352"/>
      <c r="I126" s="353" t="s">
        <v>1156</v>
      </c>
      <c r="J126" s="355" t="s">
        <v>1190</v>
      </c>
      <c r="K126" s="380" t="s">
        <v>1191</v>
      </c>
      <c r="L126" s="356" t="s">
        <v>1038</v>
      </c>
      <c r="M126" s="356" t="s">
        <v>785</v>
      </c>
      <c r="N126" s="356" t="s">
        <v>1192</v>
      </c>
      <c r="O126" s="358">
        <v>32204</v>
      </c>
      <c r="P126" s="356" t="s">
        <v>18</v>
      </c>
      <c r="Q126" s="320"/>
      <c r="R126" s="320"/>
      <c r="S126" s="320"/>
      <c r="T126" s="320"/>
      <c r="U126" s="320"/>
      <c r="V126" s="320"/>
      <c r="W126" s="320"/>
      <c r="X126" s="320"/>
      <c r="Y126" s="320"/>
      <c r="Z126" s="320"/>
      <c r="AA126" s="320"/>
      <c r="AB126" s="320"/>
      <c r="AC126" s="320"/>
      <c r="AD126" s="320"/>
      <c r="AE126" s="320"/>
      <c r="AF126" s="320"/>
      <c r="AG126" s="320"/>
      <c r="AH126" s="320"/>
      <c r="AI126" s="320"/>
      <c r="AJ126" s="320"/>
      <c r="AK126" s="320"/>
      <c r="AL126" s="320"/>
      <c r="AM126" s="320"/>
      <c r="AN126" s="320"/>
      <c r="AO126" s="320"/>
    </row>
    <row r="127" spans="1:41" s="359" customFormat="1" ht="35.1" customHeight="1">
      <c r="A127" s="389">
        <v>215756</v>
      </c>
      <c r="B127" s="348" t="s">
        <v>1193</v>
      </c>
      <c r="C127" s="349" t="s">
        <v>1194</v>
      </c>
      <c r="D127" s="349" t="s">
        <v>289</v>
      </c>
      <c r="E127" s="350" t="s">
        <v>71</v>
      </c>
      <c r="F127" s="351" t="s">
        <v>1188</v>
      </c>
      <c r="G127" s="352">
        <v>27132178</v>
      </c>
      <c r="H127" s="352"/>
      <c r="I127" s="353" t="s">
        <v>603</v>
      </c>
      <c r="J127" s="355" t="s">
        <v>1195</v>
      </c>
      <c r="K127" s="380" t="s">
        <v>1196</v>
      </c>
      <c r="L127" s="356" t="s">
        <v>912</v>
      </c>
      <c r="M127" s="356" t="s">
        <v>785</v>
      </c>
      <c r="N127" s="356" t="s">
        <v>1197</v>
      </c>
      <c r="O127" s="358">
        <v>44466</v>
      </c>
      <c r="P127" s="356" t="s">
        <v>18</v>
      </c>
      <c r="Q127" s="320"/>
      <c r="R127" s="320"/>
      <c r="S127" s="320"/>
      <c r="T127" s="320"/>
      <c r="U127" s="320"/>
      <c r="V127" s="320"/>
      <c r="W127" s="320"/>
      <c r="X127" s="320"/>
      <c r="Y127" s="320"/>
      <c r="Z127" s="320"/>
      <c r="AA127" s="320"/>
      <c r="AB127" s="320"/>
      <c r="AC127" s="320"/>
      <c r="AD127" s="320"/>
      <c r="AE127" s="320"/>
      <c r="AF127" s="320"/>
      <c r="AG127" s="320"/>
      <c r="AH127" s="320"/>
      <c r="AI127" s="320"/>
      <c r="AJ127" s="320"/>
      <c r="AK127" s="320"/>
      <c r="AL127" s="320"/>
      <c r="AM127" s="320"/>
      <c r="AN127" s="320"/>
      <c r="AO127" s="320"/>
    </row>
    <row r="128" spans="1:41" ht="35.1" customHeight="1">
      <c r="A128" s="389">
        <v>214718</v>
      </c>
      <c r="B128" s="348" t="s">
        <v>1198</v>
      </c>
      <c r="C128" s="349" t="s">
        <v>1199</v>
      </c>
      <c r="D128" s="349" t="s">
        <v>103</v>
      </c>
      <c r="E128" s="350" t="s">
        <v>71</v>
      </c>
      <c r="F128" s="351" t="s">
        <v>1188</v>
      </c>
      <c r="G128" s="352" t="s">
        <v>1200</v>
      </c>
      <c r="H128" s="352" t="s">
        <v>1201</v>
      </c>
      <c r="I128" s="353" t="s">
        <v>603</v>
      </c>
      <c r="J128" s="355" t="s">
        <v>1202</v>
      </c>
      <c r="K128" s="380" t="s">
        <v>1203</v>
      </c>
      <c r="L128" s="356" t="s">
        <v>1038</v>
      </c>
      <c r="M128" s="356" t="s">
        <v>785</v>
      </c>
      <c r="N128" s="356" t="s">
        <v>1204</v>
      </c>
      <c r="O128" s="358">
        <v>41619</v>
      </c>
      <c r="P128" s="356" t="s">
        <v>18</v>
      </c>
    </row>
    <row r="129" spans="1:16" ht="35.1" customHeight="1">
      <c r="A129" s="389">
        <v>214056</v>
      </c>
      <c r="B129" s="348" t="s">
        <v>1205</v>
      </c>
      <c r="C129" s="349" t="s">
        <v>1206</v>
      </c>
      <c r="D129" s="349" t="s">
        <v>119</v>
      </c>
      <c r="E129" s="350" t="s">
        <v>71</v>
      </c>
      <c r="F129" s="351" t="s">
        <v>1188</v>
      </c>
      <c r="G129" s="352" t="s">
        <v>1207</v>
      </c>
      <c r="H129" s="352"/>
      <c r="I129" s="353" t="s">
        <v>603</v>
      </c>
      <c r="J129" s="355" t="s">
        <v>1208</v>
      </c>
      <c r="K129" s="380" t="s">
        <v>1209</v>
      </c>
      <c r="L129" s="356" t="s">
        <v>1038</v>
      </c>
      <c r="M129" s="356" t="s">
        <v>785</v>
      </c>
      <c r="N129" s="356" t="s">
        <v>1210</v>
      </c>
      <c r="O129" s="358">
        <v>39967</v>
      </c>
      <c r="P129" s="356" t="s">
        <v>18</v>
      </c>
    </row>
    <row r="130" spans="1:16" ht="35.1" customHeight="1">
      <c r="A130" s="389">
        <v>210344</v>
      </c>
      <c r="B130" s="348" t="s">
        <v>1211</v>
      </c>
      <c r="C130" s="349" t="s">
        <v>1212</v>
      </c>
      <c r="D130" s="349" t="s">
        <v>112</v>
      </c>
      <c r="E130" s="350" t="s">
        <v>71</v>
      </c>
      <c r="F130" s="350" t="s">
        <v>1188</v>
      </c>
      <c r="G130" s="352" t="s">
        <v>1213</v>
      </c>
      <c r="H130" s="352"/>
      <c r="I130" s="353" t="s">
        <v>789</v>
      </c>
      <c r="J130" s="355" t="s">
        <v>1214</v>
      </c>
      <c r="K130" s="380" t="s">
        <v>1215</v>
      </c>
      <c r="L130" s="356" t="s">
        <v>1038</v>
      </c>
      <c r="M130" s="356" t="s">
        <v>785</v>
      </c>
      <c r="N130" s="356" t="s">
        <v>1216</v>
      </c>
      <c r="O130" s="358">
        <v>29413</v>
      </c>
      <c r="P130" s="356" t="s">
        <v>18</v>
      </c>
    </row>
    <row r="131" spans="1:16" ht="35.1" customHeight="1">
      <c r="A131" s="389">
        <v>215491</v>
      </c>
      <c r="B131" s="348" t="s">
        <v>1217</v>
      </c>
      <c r="C131" s="349" t="s">
        <v>1218</v>
      </c>
      <c r="D131" s="349" t="s">
        <v>115</v>
      </c>
      <c r="E131" s="350" t="s">
        <v>71</v>
      </c>
      <c r="F131" s="351" t="s">
        <v>1188</v>
      </c>
      <c r="G131" s="352" t="s">
        <v>1219</v>
      </c>
      <c r="H131" s="352"/>
      <c r="I131" s="353" t="s">
        <v>1149</v>
      </c>
      <c r="J131" s="355" t="s">
        <v>1220</v>
      </c>
      <c r="K131" s="380" t="s">
        <v>1221</v>
      </c>
      <c r="L131" s="356" t="s">
        <v>1038</v>
      </c>
      <c r="M131" s="356" t="s">
        <v>785</v>
      </c>
      <c r="N131" s="356" t="s">
        <v>1222</v>
      </c>
      <c r="O131" s="358">
        <v>43308</v>
      </c>
      <c r="P131" s="356" t="s">
        <v>18</v>
      </c>
    </row>
    <row r="132" spans="1:16" ht="35.1" customHeight="1">
      <c r="A132" s="389">
        <v>213645</v>
      </c>
      <c r="B132" s="348" t="s">
        <v>1223</v>
      </c>
      <c r="C132" s="349" t="s">
        <v>1224</v>
      </c>
      <c r="D132" s="349" t="s">
        <v>102</v>
      </c>
      <c r="E132" s="350" t="s">
        <v>71</v>
      </c>
      <c r="F132" s="351" t="s">
        <v>1188</v>
      </c>
      <c r="G132" s="352" t="s">
        <v>1225</v>
      </c>
      <c r="H132" s="352"/>
      <c r="I132" s="353" t="s">
        <v>1149</v>
      </c>
      <c r="J132" s="355" t="s">
        <v>1226</v>
      </c>
      <c r="K132" s="380" t="s">
        <v>1227</v>
      </c>
      <c r="L132" s="356" t="s">
        <v>1038</v>
      </c>
      <c r="M132" s="356" t="s">
        <v>785</v>
      </c>
      <c r="N132" s="356" t="s">
        <v>1228</v>
      </c>
      <c r="O132" s="358">
        <v>38583</v>
      </c>
      <c r="P132" s="356" t="s">
        <v>18</v>
      </c>
    </row>
    <row r="133" spans="1:16" ht="35.1" customHeight="1">
      <c r="A133" s="389">
        <v>211961</v>
      </c>
      <c r="B133" s="348" t="s">
        <v>1229</v>
      </c>
      <c r="C133" s="349" t="s">
        <v>1230</v>
      </c>
      <c r="D133" s="349" t="s">
        <v>120</v>
      </c>
      <c r="E133" s="350" t="s">
        <v>71</v>
      </c>
      <c r="F133" s="351" t="s">
        <v>1188</v>
      </c>
      <c r="G133" s="352" t="s">
        <v>1231</v>
      </c>
      <c r="H133" s="352"/>
      <c r="I133" s="353" t="s">
        <v>789</v>
      </c>
      <c r="J133" s="355" t="s">
        <v>1232</v>
      </c>
      <c r="K133" s="380" t="s">
        <v>1233</v>
      </c>
      <c r="L133" s="356" t="s">
        <v>1038</v>
      </c>
      <c r="M133" s="356" t="s">
        <v>785</v>
      </c>
      <c r="N133" s="356" t="s">
        <v>1234</v>
      </c>
      <c r="O133" s="358">
        <v>33757</v>
      </c>
      <c r="P133" s="356" t="s">
        <v>18</v>
      </c>
    </row>
    <row r="134" spans="1:16" ht="35.1" customHeight="1">
      <c r="A134" s="389">
        <v>217018</v>
      </c>
      <c r="B134" s="348" t="s">
        <v>1235</v>
      </c>
      <c r="C134" s="349" t="s">
        <v>1236</v>
      </c>
      <c r="D134" s="349" t="s">
        <v>318</v>
      </c>
      <c r="E134" s="350" t="s">
        <v>71</v>
      </c>
      <c r="F134" s="351" t="s">
        <v>1188</v>
      </c>
      <c r="G134" s="352" t="s">
        <v>1237</v>
      </c>
      <c r="H134" s="352"/>
      <c r="I134" s="353" t="s">
        <v>1238</v>
      </c>
      <c r="J134" s="355" t="s">
        <v>1239</v>
      </c>
      <c r="K134" s="380" t="s">
        <v>1240</v>
      </c>
      <c r="L134" s="356" t="s">
        <v>1038</v>
      </c>
      <c r="M134" s="356" t="s">
        <v>785</v>
      </c>
      <c r="N134" s="356" t="s">
        <v>1241</v>
      </c>
      <c r="O134" s="358">
        <v>37083</v>
      </c>
      <c r="P134" s="356" t="s">
        <v>18</v>
      </c>
    </row>
    <row r="135" spans="1:16" ht="35.1" customHeight="1">
      <c r="A135" s="389">
        <v>210765</v>
      </c>
      <c r="B135" s="348" t="s">
        <v>1242</v>
      </c>
      <c r="C135" s="349" t="s">
        <v>1243</v>
      </c>
      <c r="D135" s="349" t="s">
        <v>114</v>
      </c>
      <c r="E135" s="350" t="s">
        <v>71</v>
      </c>
      <c r="F135" s="351" t="s">
        <v>1188</v>
      </c>
      <c r="G135" s="352" t="s">
        <v>1244</v>
      </c>
      <c r="H135" s="352"/>
      <c r="I135" s="353" t="s">
        <v>1135</v>
      </c>
      <c r="J135" s="355" t="s">
        <v>1245</v>
      </c>
      <c r="K135" s="380" t="s">
        <v>1246</v>
      </c>
      <c r="L135" s="356" t="s">
        <v>1038</v>
      </c>
      <c r="M135" s="356" t="s">
        <v>785</v>
      </c>
      <c r="N135" s="356" t="s">
        <v>1247</v>
      </c>
      <c r="O135" s="358">
        <v>30758</v>
      </c>
      <c r="P135" s="356" t="s">
        <v>18</v>
      </c>
    </row>
    <row r="136" spans="1:16" ht="35.1" customHeight="1">
      <c r="A136" s="389">
        <v>214874</v>
      </c>
      <c r="B136" s="348" t="s">
        <v>1248</v>
      </c>
      <c r="C136" s="349" t="s">
        <v>1249</v>
      </c>
      <c r="D136" s="349" t="s">
        <v>160</v>
      </c>
      <c r="E136" s="350" t="s">
        <v>135</v>
      </c>
      <c r="F136" s="350" t="s">
        <v>1250</v>
      </c>
      <c r="G136" s="352" t="s">
        <v>1251</v>
      </c>
      <c r="H136" s="352"/>
      <c r="I136" s="353" t="s">
        <v>1252</v>
      </c>
      <c r="J136" s="355" t="s">
        <v>1253</v>
      </c>
      <c r="K136" s="380" t="s">
        <v>1254</v>
      </c>
      <c r="L136" s="356" t="s">
        <v>1019</v>
      </c>
      <c r="M136" s="356" t="s">
        <v>785</v>
      </c>
      <c r="N136" s="407" t="s">
        <v>1255</v>
      </c>
      <c r="O136" s="358">
        <v>41887</v>
      </c>
      <c r="P136" s="356" t="s">
        <v>18</v>
      </c>
    </row>
    <row r="137" spans="1:16" s="321" customFormat="1" ht="35.1" customHeight="1">
      <c r="A137" s="389">
        <v>211243</v>
      </c>
      <c r="B137" s="348" t="s">
        <v>1256</v>
      </c>
      <c r="C137" s="349" t="s">
        <v>1257</v>
      </c>
      <c r="D137" s="349" t="s">
        <v>140</v>
      </c>
      <c r="E137" s="351" t="s">
        <v>135</v>
      </c>
      <c r="F137" s="351" t="s">
        <v>1250</v>
      </c>
      <c r="G137" s="352" t="s">
        <v>1258</v>
      </c>
      <c r="H137" s="352"/>
      <c r="I137" s="353" t="s">
        <v>1259</v>
      </c>
      <c r="J137" s="355" t="s">
        <v>1260</v>
      </c>
      <c r="K137" s="322" t="s">
        <v>1261</v>
      </c>
      <c r="L137" s="356" t="s">
        <v>1019</v>
      </c>
      <c r="M137" s="356" t="s">
        <v>785</v>
      </c>
      <c r="N137" s="356" t="s">
        <v>1262</v>
      </c>
      <c r="O137" s="358">
        <v>31752</v>
      </c>
      <c r="P137" s="356" t="s">
        <v>18</v>
      </c>
    </row>
    <row r="138" spans="1:16" ht="35.1" customHeight="1">
      <c r="A138" s="389">
        <v>214130</v>
      </c>
      <c r="B138" s="348" t="s">
        <v>1263</v>
      </c>
      <c r="C138" s="349" t="s">
        <v>1264</v>
      </c>
      <c r="D138" s="349" t="s">
        <v>142</v>
      </c>
      <c r="E138" s="350" t="s">
        <v>135</v>
      </c>
      <c r="F138" s="350" t="s">
        <v>1250</v>
      </c>
      <c r="G138" s="352" t="s">
        <v>1265</v>
      </c>
      <c r="H138" s="352"/>
      <c r="I138" s="353" t="s">
        <v>1266</v>
      </c>
      <c r="J138" s="355" t="s">
        <v>1267</v>
      </c>
      <c r="K138" s="380" t="s">
        <v>1268</v>
      </c>
      <c r="L138" s="356" t="s">
        <v>1019</v>
      </c>
      <c r="M138" s="356" t="s">
        <v>785</v>
      </c>
      <c r="N138" s="407" t="s">
        <v>1269</v>
      </c>
      <c r="O138" s="358">
        <v>40135</v>
      </c>
      <c r="P138" s="356" t="s">
        <v>18</v>
      </c>
    </row>
    <row r="139" spans="1:16" ht="35.1" customHeight="1">
      <c r="A139" s="389">
        <v>210252</v>
      </c>
      <c r="B139" s="348" t="s">
        <v>1270</v>
      </c>
      <c r="C139" s="349" t="s">
        <v>1271</v>
      </c>
      <c r="D139" s="349" t="s">
        <v>137</v>
      </c>
      <c r="E139" s="351" t="s">
        <v>135</v>
      </c>
      <c r="F139" s="351" t="s">
        <v>1250</v>
      </c>
      <c r="G139" s="352" t="s">
        <v>1272</v>
      </c>
      <c r="H139" s="352"/>
      <c r="I139" s="353" t="s">
        <v>1273</v>
      </c>
      <c r="J139" s="355" t="s">
        <v>1274</v>
      </c>
      <c r="K139" s="380" t="s">
        <v>1275</v>
      </c>
      <c r="L139" s="356" t="s">
        <v>1019</v>
      </c>
      <c r="M139" s="356" t="s">
        <v>785</v>
      </c>
      <c r="N139" s="356" t="s">
        <v>1276</v>
      </c>
      <c r="O139" s="358">
        <v>29061</v>
      </c>
      <c r="P139" s="356" t="s">
        <v>18</v>
      </c>
    </row>
    <row r="140" spans="1:16" ht="39" customHeight="1">
      <c r="A140" s="389">
        <v>215657</v>
      </c>
      <c r="B140" s="348" t="s">
        <v>1277</v>
      </c>
      <c r="C140" s="349" t="s">
        <v>1278</v>
      </c>
      <c r="D140" s="349" t="s">
        <v>150</v>
      </c>
      <c r="E140" s="350" t="s">
        <v>135</v>
      </c>
      <c r="F140" s="350" t="s">
        <v>1250</v>
      </c>
      <c r="G140" s="352" t="s">
        <v>1279</v>
      </c>
      <c r="H140" s="352"/>
      <c r="I140" s="353" t="s">
        <v>433</v>
      </c>
      <c r="J140" s="355" t="s">
        <v>1280</v>
      </c>
      <c r="K140" s="380" t="s">
        <v>1281</v>
      </c>
      <c r="L140" s="356" t="s">
        <v>1019</v>
      </c>
      <c r="M140" s="356" t="s">
        <v>785</v>
      </c>
      <c r="N140" s="407" t="s">
        <v>1282</v>
      </c>
      <c r="O140" s="358">
        <v>43966</v>
      </c>
      <c r="P140" s="356" t="s">
        <v>18</v>
      </c>
    </row>
    <row r="141" spans="1:16" ht="35.1" customHeight="1">
      <c r="A141" s="389">
        <v>210070</v>
      </c>
      <c r="B141" s="348" t="s">
        <v>1283</v>
      </c>
      <c r="C141" s="349" t="s">
        <v>1284</v>
      </c>
      <c r="D141" s="349" t="s">
        <v>152</v>
      </c>
      <c r="E141" s="350" t="s">
        <v>135</v>
      </c>
      <c r="F141" s="350" t="s">
        <v>1250</v>
      </c>
      <c r="G141" s="352" t="s">
        <v>1285</v>
      </c>
      <c r="H141" s="352"/>
      <c r="I141" s="350" t="s">
        <v>1273</v>
      </c>
      <c r="J141" s="355" t="s">
        <v>1286</v>
      </c>
      <c r="K141" s="380" t="s">
        <v>1287</v>
      </c>
      <c r="L141" s="378" t="s">
        <v>784</v>
      </c>
      <c r="M141" s="378" t="s">
        <v>785</v>
      </c>
      <c r="N141" s="407" t="s">
        <v>1288</v>
      </c>
      <c r="O141" s="358">
        <v>26510</v>
      </c>
      <c r="P141" s="378" t="s">
        <v>18</v>
      </c>
    </row>
    <row r="142" spans="1:16" ht="36" customHeight="1">
      <c r="A142" s="396">
        <v>214403</v>
      </c>
      <c r="B142" s="367" t="s">
        <v>1289</v>
      </c>
      <c r="C142" s="368" t="s">
        <v>1290</v>
      </c>
      <c r="D142" s="368" t="s">
        <v>302</v>
      </c>
      <c r="E142" s="371" t="s">
        <v>135</v>
      </c>
      <c r="F142" s="371" t="s">
        <v>1250</v>
      </c>
      <c r="G142" s="370" t="s">
        <v>1291</v>
      </c>
      <c r="H142" s="370"/>
      <c r="I142" s="394" t="s">
        <v>1292</v>
      </c>
      <c r="J142" s="372" t="s">
        <v>1293</v>
      </c>
      <c r="K142" s="400" t="s">
        <v>1294</v>
      </c>
      <c r="L142" s="395" t="s">
        <v>784</v>
      </c>
      <c r="M142" s="395" t="s">
        <v>785</v>
      </c>
      <c r="N142" s="408" t="s">
        <v>1295</v>
      </c>
      <c r="O142" s="376">
        <v>40963</v>
      </c>
      <c r="P142" s="395" t="s">
        <v>18</v>
      </c>
    </row>
    <row r="143" spans="1:16" ht="35.1" customHeight="1">
      <c r="A143" s="389">
        <v>213322</v>
      </c>
      <c r="B143" s="348" t="s">
        <v>1296</v>
      </c>
      <c r="C143" s="349" t="s">
        <v>1297</v>
      </c>
      <c r="D143" s="349" t="s">
        <v>141</v>
      </c>
      <c r="E143" s="350" t="s">
        <v>135</v>
      </c>
      <c r="F143" s="350" t="s">
        <v>1250</v>
      </c>
      <c r="G143" s="352" t="s">
        <v>1298</v>
      </c>
      <c r="H143" s="352"/>
      <c r="I143" s="353" t="s">
        <v>1299</v>
      </c>
      <c r="J143" s="355" t="s">
        <v>1300</v>
      </c>
      <c r="K143" s="380" t="s">
        <v>1301</v>
      </c>
      <c r="L143" s="356" t="s">
        <v>1019</v>
      </c>
      <c r="M143" s="356" t="s">
        <v>785</v>
      </c>
      <c r="N143" s="407" t="s">
        <v>1302</v>
      </c>
      <c r="O143" s="358">
        <v>37103</v>
      </c>
      <c r="P143" s="356" t="s">
        <v>18</v>
      </c>
    </row>
    <row r="144" spans="1:16" ht="35.1" customHeight="1">
      <c r="A144" s="389">
        <v>215566</v>
      </c>
      <c r="B144" s="348" t="s">
        <v>1303</v>
      </c>
      <c r="C144" s="349" t="s">
        <v>1304</v>
      </c>
      <c r="D144" s="349" t="s">
        <v>146</v>
      </c>
      <c r="E144" s="350" t="s">
        <v>135</v>
      </c>
      <c r="F144" s="350" t="s">
        <v>1250</v>
      </c>
      <c r="G144" s="352" t="s">
        <v>1305</v>
      </c>
      <c r="H144" s="352"/>
      <c r="I144" s="353" t="s">
        <v>1273</v>
      </c>
      <c r="J144" s="355" t="s">
        <v>1306</v>
      </c>
      <c r="K144" s="354" t="s">
        <v>1307</v>
      </c>
      <c r="L144" s="356" t="s">
        <v>1019</v>
      </c>
      <c r="M144" s="356" t="s">
        <v>785</v>
      </c>
      <c r="N144" s="407" t="s">
        <v>1308</v>
      </c>
      <c r="O144" s="358">
        <v>43581</v>
      </c>
      <c r="P144" s="356" t="s">
        <v>18</v>
      </c>
    </row>
    <row r="145" spans="1:41" ht="35.1" customHeight="1">
      <c r="A145" s="389">
        <v>210294</v>
      </c>
      <c r="B145" s="348" t="s">
        <v>1309</v>
      </c>
      <c r="C145" s="349" t="s">
        <v>1310</v>
      </c>
      <c r="D145" s="349" t="s">
        <v>138</v>
      </c>
      <c r="E145" s="350" t="s">
        <v>135</v>
      </c>
      <c r="F145" s="350" t="s">
        <v>1250</v>
      </c>
      <c r="G145" s="352" t="s">
        <v>1311</v>
      </c>
      <c r="H145" s="352"/>
      <c r="I145" s="353" t="s">
        <v>1292</v>
      </c>
      <c r="J145" s="355" t="s">
        <v>1312</v>
      </c>
      <c r="K145" s="380" t="s">
        <v>1313</v>
      </c>
      <c r="L145" s="356" t="s">
        <v>1019</v>
      </c>
      <c r="M145" s="356" t="s">
        <v>785</v>
      </c>
      <c r="N145" s="407" t="s">
        <v>1314</v>
      </c>
      <c r="O145" s="358">
        <v>29155</v>
      </c>
      <c r="P145" s="356" t="s">
        <v>18</v>
      </c>
    </row>
    <row r="146" spans="1:41" ht="35.1" customHeight="1">
      <c r="A146" s="389">
        <v>215780</v>
      </c>
      <c r="B146" s="348" t="s">
        <v>1315</v>
      </c>
      <c r="C146" s="349" t="s">
        <v>1316</v>
      </c>
      <c r="D146" s="349" t="s">
        <v>301</v>
      </c>
      <c r="E146" s="350" t="s">
        <v>135</v>
      </c>
      <c r="F146" s="350" t="s">
        <v>1250</v>
      </c>
      <c r="G146" s="352" t="s">
        <v>1317</v>
      </c>
      <c r="H146" s="352"/>
      <c r="I146" s="353" t="s">
        <v>603</v>
      </c>
      <c r="J146" s="355" t="s">
        <v>1318</v>
      </c>
      <c r="K146" s="380" t="s">
        <v>1319</v>
      </c>
      <c r="L146" s="356" t="s">
        <v>1019</v>
      </c>
      <c r="M146" s="356" t="s">
        <v>785</v>
      </c>
      <c r="N146" s="407" t="s">
        <v>1320</v>
      </c>
      <c r="O146" s="358">
        <v>44568</v>
      </c>
      <c r="P146" s="356" t="s">
        <v>18</v>
      </c>
    </row>
    <row r="147" spans="1:41" ht="35.1" customHeight="1">
      <c r="A147" s="389">
        <v>214528</v>
      </c>
      <c r="B147" s="348" t="s">
        <v>1321</v>
      </c>
      <c r="C147" s="349" t="s">
        <v>1322</v>
      </c>
      <c r="D147" s="349" t="s">
        <v>143</v>
      </c>
      <c r="E147" s="351" t="s">
        <v>135</v>
      </c>
      <c r="F147" s="351" t="s">
        <v>1250</v>
      </c>
      <c r="G147" s="352" t="s">
        <v>1323</v>
      </c>
      <c r="H147" s="352"/>
      <c r="I147" s="353" t="s">
        <v>1142</v>
      </c>
      <c r="J147" s="355" t="s">
        <v>1324</v>
      </c>
      <c r="K147" s="380" t="s">
        <v>1325</v>
      </c>
      <c r="L147" s="356" t="s">
        <v>1019</v>
      </c>
      <c r="M147" s="356" t="s">
        <v>785</v>
      </c>
      <c r="N147" s="357" t="s">
        <v>1326</v>
      </c>
      <c r="O147" s="358">
        <v>41236</v>
      </c>
      <c r="P147" s="356" t="s">
        <v>18</v>
      </c>
    </row>
    <row r="148" spans="1:41" s="359" customFormat="1" ht="35.1" customHeight="1">
      <c r="A148" s="389">
        <v>214791</v>
      </c>
      <c r="B148" s="348" t="s">
        <v>1327</v>
      </c>
      <c r="C148" s="349" t="s">
        <v>1328</v>
      </c>
      <c r="D148" s="349" t="s">
        <v>144</v>
      </c>
      <c r="E148" s="350" t="s">
        <v>135</v>
      </c>
      <c r="F148" s="350" t="s">
        <v>1250</v>
      </c>
      <c r="G148" s="352" t="s">
        <v>1329</v>
      </c>
      <c r="H148" s="352"/>
      <c r="I148" s="353" t="s">
        <v>603</v>
      </c>
      <c r="J148" s="355" t="s">
        <v>1330</v>
      </c>
      <c r="K148" s="380" t="s">
        <v>1331</v>
      </c>
      <c r="L148" s="356" t="s">
        <v>1019</v>
      </c>
      <c r="M148" s="356" t="s">
        <v>785</v>
      </c>
      <c r="N148" s="407" t="s">
        <v>1332</v>
      </c>
      <c r="O148" s="358">
        <v>41803</v>
      </c>
      <c r="P148" s="356" t="s">
        <v>18</v>
      </c>
      <c r="Q148" s="320"/>
      <c r="R148" s="320"/>
      <c r="S148" s="320"/>
      <c r="T148" s="320"/>
      <c r="U148" s="320"/>
      <c r="V148" s="320"/>
      <c r="W148" s="320"/>
      <c r="X148" s="320"/>
      <c r="Y148" s="320"/>
      <c r="Z148" s="320"/>
      <c r="AA148" s="320"/>
      <c r="AB148" s="320"/>
      <c r="AC148" s="320"/>
      <c r="AD148" s="320"/>
      <c r="AE148" s="320"/>
      <c r="AF148" s="320"/>
      <c r="AG148" s="320"/>
      <c r="AH148" s="320"/>
      <c r="AI148" s="320"/>
      <c r="AJ148" s="320"/>
      <c r="AK148" s="320"/>
      <c r="AL148" s="320"/>
      <c r="AM148" s="320"/>
      <c r="AN148" s="320"/>
      <c r="AO148" s="320"/>
    </row>
    <row r="149" spans="1:41" ht="35.1" customHeight="1">
      <c r="A149" s="389">
        <v>210112</v>
      </c>
      <c r="B149" s="348" t="s">
        <v>1333</v>
      </c>
      <c r="C149" s="349" t="s">
        <v>1334</v>
      </c>
      <c r="D149" s="349" t="s">
        <v>153</v>
      </c>
      <c r="E149" s="350" t="s">
        <v>135</v>
      </c>
      <c r="F149" s="350" t="s">
        <v>1250</v>
      </c>
      <c r="G149" s="352" t="s">
        <v>1335</v>
      </c>
      <c r="H149" s="352"/>
      <c r="I149" s="353" t="s">
        <v>460</v>
      </c>
      <c r="J149" s="355" t="s">
        <v>1336</v>
      </c>
      <c r="K149" s="380" t="s">
        <v>1337</v>
      </c>
      <c r="L149" s="356" t="s">
        <v>1019</v>
      </c>
      <c r="M149" s="356" t="s">
        <v>785</v>
      </c>
      <c r="N149" s="407" t="s">
        <v>1338</v>
      </c>
      <c r="O149" s="358">
        <v>27165</v>
      </c>
      <c r="P149" s="356" t="s">
        <v>18</v>
      </c>
    </row>
    <row r="150" spans="1:41" ht="35.1" customHeight="1">
      <c r="A150" s="389">
        <v>214833</v>
      </c>
      <c r="B150" s="348" t="s">
        <v>1339</v>
      </c>
      <c r="C150" s="349" t="s">
        <v>1340</v>
      </c>
      <c r="D150" s="349" t="s">
        <v>148</v>
      </c>
      <c r="E150" s="351" t="s">
        <v>135</v>
      </c>
      <c r="F150" s="351" t="s">
        <v>1250</v>
      </c>
      <c r="G150" s="352" t="s">
        <v>1341</v>
      </c>
      <c r="H150" s="352"/>
      <c r="I150" s="353" t="s">
        <v>1342</v>
      </c>
      <c r="J150" s="355" t="s">
        <v>1343</v>
      </c>
      <c r="K150" s="380" t="s">
        <v>1344</v>
      </c>
      <c r="L150" s="356" t="s">
        <v>1019</v>
      </c>
      <c r="M150" s="356" t="s">
        <v>785</v>
      </c>
      <c r="N150" s="409" t="s">
        <v>1345</v>
      </c>
      <c r="O150" s="358">
        <v>41829</v>
      </c>
      <c r="P150" s="356" t="s">
        <v>18</v>
      </c>
    </row>
    <row r="151" spans="1:41" ht="35.1" customHeight="1">
      <c r="A151" s="389">
        <v>212472</v>
      </c>
      <c r="B151" s="348" t="s">
        <v>1346</v>
      </c>
      <c r="C151" s="349" t="s">
        <v>1347</v>
      </c>
      <c r="D151" s="349" t="s">
        <v>159</v>
      </c>
      <c r="E151" s="350" t="s">
        <v>135</v>
      </c>
      <c r="F151" s="350" t="s">
        <v>1250</v>
      </c>
      <c r="G151" s="352" t="s">
        <v>1348</v>
      </c>
      <c r="H151" s="352"/>
      <c r="I151" s="353" t="s">
        <v>1142</v>
      </c>
      <c r="J151" s="355" t="s">
        <v>1349</v>
      </c>
      <c r="K151" s="380" t="s">
        <v>1350</v>
      </c>
      <c r="L151" s="356" t="s">
        <v>1019</v>
      </c>
      <c r="M151" s="356" t="s">
        <v>785</v>
      </c>
      <c r="N151" s="407" t="s">
        <v>1351</v>
      </c>
      <c r="O151" s="358">
        <v>35097</v>
      </c>
      <c r="P151" s="356" t="s">
        <v>18</v>
      </c>
    </row>
    <row r="152" spans="1:41" ht="35.1" customHeight="1">
      <c r="A152" s="389">
        <v>211060</v>
      </c>
      <c r="B152" s="348" t="s">
        <v>1352</v>
      </c>
      <c r="C152" s="349" t="s">
        <v>1353</v>
      </c>
      <c r="D152" s="349" t="s">
        <v>139</v>
      </c>
      <c r="E152" s="350" t="s">
        <v>135</v>
      </c>
      <c r="F152" s="350" t="s">
        <v>1250</v>
      </c>
      <c r="G152" s="352" t="s">
        <v>1354</v>
      </c>
      <c r="H152" s="352"/>
      <c r="I152" s="353" t="s">
        <v>433</v>
      </c>
      <c r="J152" s="355" t="s">
        <v>1355</v>
      </c>
      <c r="K152" s="380" t="s">
        <v>1356</v>
      </c>
      <c r="L152" s="356" t="s">
        <v>1019</v>
      </c>
      <c r="M152" s="356" t="s">
        <v>785</v>
      </c>
      <c r="N152" s="407" t="s">
        <v>1357</v>
      </c>
      <c r="O152" s="358">
        <v>31387</v>
      </c>
      <c r="P152" s="356" t="s">
        <v>18</v>
      </c>
    </row>
    <row r="153" spans="1:41" ht="35.1" customHeight="1">
      <c r="A153" s="396">
        <v>214965</v>
      </c>
      <c r="B153" s="367" t="s">
        <v>1358</v>
      </c>
      <c r="C153" s="368" t="s">
        <v>1359</v>
      </c>
      <c r="D153" s="368" t="s">
        <v>161</v>
      </c>
      <c r="E153" s="371" t="s">
        <v>135</v>
      </c>
      <c r="F153" s="371" t="s">
        <v>1250</v>
      </c>
      <c r="G153" s="370" t="s">
        <v>1360</v>
      </c>
      <c r="H153" s="370"/>
      <c r="I153" s="394" t="s">
        <v>1292</v>
      </c>
      <c r="J153" s="372" t="s">
        <v>1361</v>
      </c>
      <c r="K153" s="372" t="s">
        <v>1362</v>
      </c>
      <c r="L153" s="395" t="s">
        <v>1019</v>
      </c>
      <c r="M153" s="395" t="s">
        <v>785</v>
      </c>
      <c r="N153" s="408" t="s">
        <v>1363</v>
      </c>
      <c r="O153" s="376">
        <v>42004</v>
      </c>
      <c r="P153" s="395" t="s">
        <v>18</v>
      </c>
    </row>
    <row r="154" spans="1:41" ht="35.1" customHeight="1">
      <c r="A154" s="362">
        <v>212001</v>
      </c>
      <c r="B154" s="348" t="s">
        <v>1364</v>
      </c>
      <c r="C154" s="349" t="s">
        <v>1365</v>
      </c>
      <c r="D154" s="349" t="s">
        <v>185</v>
      </c>
      <c r="E154" s="350" t="s">
        <v>135</v>
      </c>
      <c r="F154" s="351" t="s">
        <v>1366</v>
      </c>
      <c r="G154" s="352" t="s">
        <v>1367</v>
      </c>
      <c r="H154" s="352"/>
      <c r="I154" s="353" t="s">
        <v>515</v>
      </c>
      <c r="J154" s="355" t="s">
        <v>1368</v>
      </c>
      <c r="K154" s="377" t="s">
        <v>1369</v>
      </c>
      <c r="L154" s="356" t="s">
        <v>186</v>
      </c>
      <c r="M154" s="356" t="s">
        <v>510</v>
      </c>
      <c r="N154" s="407" t="s">
        <v>1370</v>
      </c>
      <c r="O154" s="358">
        <v>33841</v>
      </c>
      <c r="P154" s="356" t="s">
        <v>18</v>
      </c>
    </row>
    <row r="155" spans="1:41" ht="35.1" customHeight="1">
      <c r="A155" s="362">
        <v>211920</v>
      </c>
      <c r="B155" s="348" t="s">
        <v>1371</v>
      </c>
      <c r="C155" s="349" t="s">
        <v>1372</v>
      </c>
      <c r="D155" s="349" t="s">
        <v>189</v>
      </c>
      <c r="E155" s="350" t="s">
        <v>135</v>
      </c>
      <c r="F155" s="351" t="s">
        <v>1366</v>
      </c>
      <c r="G155" s="352" t="s">
        <v>1373</v>
      </c>
      <c r="H155" s="352"/>
      <c r="I155" s="353" t="s">
        <v>1259</v>
      </c>
      <c r="J155" s="355" t="s">
        <v>1374</v>
      </c>
      <c r="K155" s="377" t="s">
        <v>1375</v>
      </c>
      <c r="L155" s="356" t="s">
        <v>186</v>
      </c>
      <c r="M155" s="356" t="s">
        <v>510</v>
      </c>
      <c r="N155" s="407" t="s">
        <v>1376</v>
      </c>
      <c r="O155" s="358">
        <v>33628</v>
      </c>
      <c r="P155" s="356" t="s">
        <v>18</v>
      </c>
    </row>
    <row r="156" spans="1:41" ht="35.1" customHeight="1">
      <c r="A156" s="362">
        <v>211755</v>
      </c>
      <c r="B156" s="348" t="s">
        <v>1377</v>
      </c>
      <c r="C156" s="349" t="s">
        <v>1378</v>
      </c>
      <c r="D156" s="349" t="s">
        <v>190</v>
      </c>
      <c r="E156" s="350" t="s">
        <v>135</v>
      </c>
      <c r="F156" s="351" t="s">
        <v>1366</v>
      </c>
      <c r="G156" s="352" t="s">
        <v>1379</v>
      </c>
      <c r="H156" s="352"/>
      <c r="I156" s="350" t="s">
        <v>396</v>
      </c>
      <c r="J156" s="355" t="s">
        <v>1380</v>
      </c>
      <c r="K156" s="377" t="s">
        <v>1381</v>
      </c>
      <c r="L156" s="378" t="s">
        <v>186</v>
      </c>
      <c r="M156" s="378" t="s">
        <v>510</v>
      </c>
      <c r="N156" s="407" t="s">
        <v>1382</v>
      </c>
      <c r="O156" s="358">
        <v>33177</v>
      </c>
      <c r="P156" s="378" t="s">
        <v>18</v>
      </c>
    </row>
    <row r="157" spans="1:41" ht="35.1" customHeight="1">
      <c r="A157" s="362">
        <v>213272</v>
      </c>
      <c r="B157" s="348" t="s">
        <v>1383</v>
      </c>
      <c r="C157" s="349" t="s">
        <v>1384</v>
      </c>
      <c r="D157" s="349" t="s">
        <v>188</v>
      </c>
      <c r="E157" s="350" t="s">
        <v>135</v>
      </c>
      <c r="F157" s="351" t="s">
        <v>1366</v>
      </c>
      <c r="G157" s="352" t="s">
        <v>1385</v>
      </c>
      <c r="H157" s="352"/>
      <c r="I157" s="350" t="s">
        <v>1273</v>
      </c>
      <c r="J157" s="355" t="s">
        <v>1386</v>
      </c>
      <c r="K157" s="377" t="s">
        <v>1387</v>
      </c>
      <c r="L157" s="378" t="s">
        <v>186</v>
      </c>
      <c r="M157" s="378" t="s">
        <v>510</v>
      </c>
      <c r="N157" s="407" t="s">
        <v>1388</v>
      </c>
      <c r="O157" s="358">
        <v>37103</v>
      </c>
      <c r="P157" s="378" t="s">
        <v>18</v>
      </c>
    </row>
    <row r="158" spans="1:41" ht="35.1" customHeight="1">
      <c r="A158" s="396">
        <v>213611</v>
      </c>
      <c r="B158" s="367" t="s">
        <v>1389</v>
      </c>
      <c r="C158" s="368" t="s">
        <v>1390</v>
      </c>
      <c r="D158" s="368" t="s">
        <v>319</v>
      </c>
      <c r="E158" s="371" t="s">
        <v>135</v>
      </c>
      <c r="F158" s="371" t="s">
        <v>1366</v>
      </c>
      <c r="G158" s="370" t="s">
        <v>1391</v>
      </c>
      <c r="H158" s="370"/>
      <c r="I158" s="394" t="s">
        <v>1292</v>
      </c>
      <c r="J158" s="372" t="s">
        <v>1392</v>
      </c>
      <c r="K158" s="400" t="s">
        <v>1393</v>
      </c>
      <c r="L158" s="395" t="s">
        <v>319</v>
      </c>
      <c r="M158" s="395" t="s">
        <v>510</v>
      </c>
      <c r="N158" s="408" t="s">
        <v>1394</v>
      </c>
      <c r="O158" s="376">
        <v>38583</v>
      </c>
      <c r="P158" s="395" t="s">
        <v>18</v>
      </c>
    </row>
    <row r="159" spans="1:41" ht="35.1" customHeight="1">
      <c r="A159" s="389">
        <v>215582</v>
      </c>
      <c r="B159" s="348" t="s">
        <v>1395</v>
      </c>
      <c r="C159" s="349" t="s">
        <v>1396</v>
      </c>
      <c r="D159" s="349" t="s">
        <v>169</v>
      </c>
      <c r="E159" s="350" t="s">
        <v>135</v>
      </c>
      <c r="F159" s="350" t="s">
        <v>1366</v>
      </c>
      <c r="G159" s="352" t="s">
        <v>1397</v>
      </c>
      <c r="H159" s="352"/>
      <c r="I159" s="353" t="s">
        <v>1142</v>
      </c>
      <c r="J159" s="355" t="s">
        <v>1398</v>
      </c>
      <c r="K159" s="380" t="s">
        <v>1399</v>
      </c>
      <c r="L159" s="356" t="s">
        <v>319</v>
      </c>
      <c r="M159" s="356" t="s">
        <v>510</v>
      </c>
      <c r="N159" s="407" t="s">
        <v>1400</v>
      </c>
      <c r="O159" s="358">
        <v>43623</v>
      </c>
      <c r="P159" s="356" t="s">
        <v>18</v>
      </c>
    </row>
    <row r="160" spans="1:41" ht="35.1" customHeight="1">
      <c r="A160" s="389">
        <v>214775</v>
      </c>
      <c r="B160" s="348" t="s">
        <v>1401</v>
      </c>
      <c r="C160" s="349" t="s">
        <v>1402</v>
      </c>
      <c r="D160" s="349" t="s">
        <v>157</v>
      </c>
      <c r="E160" s="350" t="s">
        <v>135</v>
      </c>
      <c r="F160" s="350" t="s">
        <v>1366</v>
      </c>
      <c r="G160" s="352" t="s">
        <v>1403</v>
      </c>
      <c r="H160" s="352"/>
      <c r="I160" s="353" t="s">
        <v>460</v>
      </c>
      <c r="J160" s="355" t="s">
        <v>1404</v>
      </c>
      <c r="K160" s="355" t="s">
        <v>1405</v>
      </c>
      <c r="L160" s="356" t="s">
        <v>319</v>
      </c>
      <c r="M160" s="356" t="s">
        <v>510</v>
      </c>
      <c r="N160" s="407" t="s">
        <v>1406</v>
      </c>
      <c r="O160" s="358">
        <v>41768</v>
      </c>
      <c r="P160" s="356" t="s">
        <v>18</v>
      </c>
    </row>
    <row r="161" spans="1:41" ht="35.1" customHeight="1">
      <c r="A161" s="389">
        <v>213579</v>
      </c>
      <c r="B161" s="348" t="s">
        <v>1407</v>
      </c>
      <c r="C161" s="349" t="s">
        <v>1408</v>
      </c>
      <c r="D161" s="349" t="s">
        <v>167</v>
      </c>
      <c r="E161" s="350" t="s">
        <v>135</v>
      </c>
      <c r="F161" s="350" t="s">
        <v>1366</v>
      </c>
      <c r="G161" s="352" t="s">
        <v>1409</v>
      </c>
      <c r="H161" s="352"/>
      <c r="I161" s="353" t="s">
        <v>1273</v>
      </c>
      <c r="J161" s="355" t="s">
        <v>1410</v>
      </c>
      <c r="K161" s="380" t="s">
        <v>1411</v>
      </c>
      <c r="L161" s="356" t="s">
        <v>1412</v>
      </c>
      <c r="M161" s="356" t="s">
        <v>510</v>
      </c>
      <c r="N161" s="407" t="s">
        <v>1413</v>
      </c>
      <c r="O161" s="358">
        <v>38387</v>
      </c>
      <c r="P161" s="356" t="s">
        <v>18</v>
      </c>
    </row>
    <row r="162" spans="1:41" ht="35.1" customHeight="1">
      <c r="A162" s="362">
        <v>211532</v>
      </c>
      <c r="B162" s="348" t="s">
        <v>1414</v>
      </c>
      <c r="C162" s="349" t="s">
        <v>1415</v>
      </c>
      <c r="D162" s="349" t="s">
        <v>187</v>
      </c>
      <c r="E162" s="350" t="s">
        <v>135</v>
      </c>
      <c r="F162" s="351" t="s">
        <v>1366</v>
      </c>
      <c r="G162" s="352" t="s">
        <v>1416</v>
      </c>
      <c r="H162" s="352"/>
      <c r="I162" s="353" t="s">
        <v>603</v>
      </c>
      <c r="J162" s="355" t="s">
        <v>1417</v>
      </c>
      <c r="K162" s="377" t="s">
        <v>1418</v>
      </c>
      <c r="L162" s="356" t="s">
        <v>186</v>
      </c>
      <c r="M162" s="356" t="s">
        <v>510</v>
      </c>
      <c r="N162" s="407" t="s">
        <v>1419</v>
      </c>
      <c r="O162" s="358">
        <v>32538</v>
      </c>
      <c r="P162" s="356" t="s">
        <v>18</v>
      </c>
    </row>
    <row r="163" spans="1:41" s="359" customFormat="1" ht="35.1" customHeight="1">
      <c r="A163" s="389">
        <v>212233</v>
      </c>
      <c r="B163" s="348" t="s">
        <v>1420</v>
      </c>
      <c r="C163" s="349" t="s">
        <v>1421</v>
      </c>
      <c r="D163" s="349" t="s">
        <v>165</v>
      </c>
      <c r="E163" s="350" t="s">
        <v>135</v>
      </c>
      <c r="F163" s="350" t="s">
        <v>1366</v>
      </c>
      <c r="G163" s="352" t="s">
        <v>1422</v>
      </c>
      <c r="H163" s="352"/>
      <c r="I163" s="353" t="s">
        <v>515</v>
      </c>
      <c r="J163" s="355" t="s">
        <v>1423</v>
      </c>
      <c r="K163" s="380" t="s">
        <v>1424</v>
      </c>
      <c r="L163" s="356" t="s">
        <v>319</v>
      </c>
      <c r="M163" s="356" t="s">
        <v>510</v>
      </c>
      <c r="N163" s="407" t="s">
        <v>1425</v>
      </c>
      <c r="O163" s="358">
        <v>34481</v>
      </c>
      <c r="P163" s="356" t="s">
        <v>18</v>
      </c>
      <c r="Q163" s="320"/>
      <c r="R163" s="320"/>
      <c r="S163" s="320"/>
      <c r="T163" s="320"/>
      <c r="U163" s="320"/>
      <c r="V163" s="320"/>
      <c r="W163" s="320"/>
      <c r="X163" s="320"/>
      <c r="Y163" s="320"/>
      <c r="Z163" s="320"/>
      <c r="AA163" s="320"/>
      <c r="AB163" s="320"/>
      <c r="AC163" s="320"/>
      <c r="AD163" s="320"/>
      <c r="AE163" s="320"/>
      <c r="AF163" s="320"/>
      <c r="AG163" s="320"/>
      <c r="AH163" s="320"/>
      <c r="AI163" s="320"/>
      <c r="AJ163" s="320"/>
      <c r="AK163" s="320"/>
      <c r="AL163" s="320"/>
      <c r="AM163" s="320"/>
      <c r="AN163" s="320"/>
      <c r="AO163" s="320"/>
    </row>
    <row r="164" spans="1:41" ht="36.75" customHeight="1">
      <c r="A164" s="389">
        <v>210963</v>
      </c>
      <c r="B164" s="348" t="s">
        <v>1426</v>
      </c>
      <c r="C164" s="349" t="s">
        <v>1427</v>
      </c>
      <c r="D164" s="349" t="s">
        <v>164</v>
      </c>
      <c r="E164" s="350" t="s">
        <v>135</v>
      </c>
      <c r="F164" s="350" t="s">
        <v>1366</v>
      </c>
      <c r="G164" s="352" t="s">
        <v>1428</v>
      </c>
      <c r="H164" s="352"/>
      <c r="I164" s="353" t="s">
        <v>717</v>
      </c>
      <c r="J164" s="355" t="s">
        <v>1429</v>
      </c>
      <c r="K164" s="380" t="s">
        <v>1430</v>
      </c>
      <c r="L164" s="356" t="s">
        <v>319</v>
      </c>
      <c r="M164" s="356" t="s">
        <v>510</v>
      </c>
      <c r="N164" s="407" t="s">
        <v>1431</v>
      </c>
      <c r="O164" s="358">
        <v>31225</v>
      </c>
      <c r="P164" s="356" t="s">
        <v>18</v>
      </c>
    </row>
    <row r="165" spans="1:41" s="359" customFormat="1" ht="35.1" customHeight="1">
      <c r="A165" s="389">
        <v>212936</v>
      </c>
      <c r="B165" s="348" t="s">
        <v>1432</v>
      </c>
      <c r="C165" s="349" t="s">
        <v>1433</v>
      </c>
      <c r="D165" s="349" t="s">
        <v>166</v>
      </c>
      <c r="E165" s="350" t="s">
        <v>135</v>
      </c>
      <c r="F165" s="350" t="s">
        <v>1366</v>
      </c>
      <c r="G165" s="352" t="s">
        <v>1434</v>
      </c>
      <c r="H165" s="352"/>
      <c r="I165" s="353" t="s">
        <v>1273</v>
      </c>
      <c r="J165" s="355" t="s">
        <v>1435</v>
      </c>
      <c r="K165" s="393" t="s">
        <v>1436</v>
      </c>
      <c r="L165" s="356" t="s">
        <v>319</v>
      </c>
      <c r="M165" s="356" t="s">
        <v>510</v>
      </c>
      <c r="N165" s="407" t="s">
        <v>1437</v>
      </c>
      <c r="O165" s="358">
        <v>36445</v>
      </c>
      <c r="P165" s="356" t="s">
        <v>18</v>
      </c>
      <c r="Q165" s="320"/>
      <c r="R165" s="320"/>
      <c r="S165" s="320"/>
      <c r="T165" s="320"/>
      <c r="U165" s="320"/>
      <c r="V165" s="320"/>
      <c r="W165" s="320"/>
      <c r="X165" s="320"/>
      <c r="Y165" s="320"/>
      <c r="Z165" s="320"/>
      <c r="AA165" s="320"/>
      <c r="AB165" s="320"/>
      <c r="AC165" s="320"/>
      <c r="AD165" s="320"/>
      <c r="AE165" s="320"/>
      <c r="AF165" s="320"/>
      <c r="AG165" s="320"/>
      <c r="AH165" s="320"/>
      <c r="AI165" s="320"/>
      <c r="AJ165" s="320"/>
      <c r="AK165" s="320"/>
      <c r="AL165" s="320"/>
      <c r="AM165" s="320"/>
      <c r="AN165" s="320"/>
      <c r="AO165" s="320"/>
    </row>
    <row r="166" spans="1:41" ht="35.1" customHeight="1">
      <c r="A166" s="389">
        <v>210310</v>
      </c>
      <c r="B166" s="348" t="s">
        <v>1438</v>
      </c>
      <c r="C166" s="349" t="s">
        <v>1439</v>
      </c>
      <c r="D166" s="349" t="s">
        <v>163</v>
      </c>
      <c r="E166" s="350" t="s">
        <v>135</v>
      </c>
      <c r="F166" s="350" t="s">
        <v>1366</v>
      </c>
      <c r="G166" s="352" t="s">
        <v>1440</v>
      </c>
      <c r="H166" s="352"/>
      <c r="I166" s="353" t="s">
        <v>515</v>
      </c>
      <c r="J166" s="355" t="s">
        <v>1441</v>
      </c>
      <c r="K166" s="380" t="s">
        <v>1442</v>
      </c>
      <c r="L166" s="356" t="s">
        <v>319</v>
      </c>
      <c r="M166" s="356" t="s">
        <v>510</v>
      </c>
      <c r="N166" s="319" t="s">
        <v>1443</v>
      </c>
      <c r="O166" s="358">
        <v>29234</v>
      </c>
      <c r="P166" s="356" t="s">
        <v>18</v>
      </c>
    </row>
    <row r="167" spans="1:41" ht="35.1" customHeight="1">
      <c r="A167" s="389">
        <v>211722</v>
      </c>
      <c r="B167" s="348" t="s">
        <v>1444</v>
      </c>
      <c r="C167" s="349" t="s">
        <v>1445</v>
      </c>
      <c r="D167" s="349" t="s">
        <v>155</v>
      </c>
      <c r="E167" s="350" t="s">
        <v>135</v>
      </c>
      <c r="F167" s="350" t="s">
        <v>1366</v>
      </c>
      <c r="G167" s="352" t="s">
        <v>1446</v>
      </c>
      <c r="H167" s="352"/>
      <c r="I167" s="353" t="s">
        <v>1447</v>
      </c>
      <c r="J167" s="355" t="s">
        <v>1448</v>
      </c>
      <c r="K167" s="380" t="s">
        <v>1449</v>
      </c>
      <c r="L167" s="356" t="s">
        <v>319</v>
      </c>
      <c r="M167" s="356" t="s">
        <v>510</v>
      </c>
      <c r="N167" s="378" t="s">
        <v>1450</v>
      </c>
      <c r="O167" s="358">
        <v>33144</v>
      </c>
      <c r="P167" s="356" t="s">
        <v>18</v>
      </c>
    </row>
    <row r="168" spans="1:41" ht="35.1" customHeight="1">
      <c r="A168" s="362">
        <v>215665</v>
      </c>
      <c r="B168" s="348" t="s">
        <v>1451</v>
      </c>
      <c r="C168" s="349" t="s">
        <v>1452</v>
      </c>
      <c r="D168" s="349" t="s">
        <v>304</v>
      </c>
      <c r="E168" s="350" t="s">
        <v>135</v>
      </c>
      <c r="F168" s="351" t="s">
        <v>1366</v>
      </c>
      <c r="G168" s="352" t="s">
        <v>1453</v>
      </c>
      <c r="H168" s="352"/>
      <c r="I168" s="353" t="s">
        <v>515</v>
      </c>
      <c r="J168" s="355" t="s">
        <v>1454</v>
      </c>
      <c r="K168" s="410" t="s">
        <v>1455</v>
      </c>
      <c r="L168" s="356" t="s">
        <v>186</v>
      </c>
      <c r="M168" s="356" t="s">
        <v>510</v>
      </c>
      <c r="N168" s="407" t="s">
        <v>1456</v>
      </c>
      <c r="O168" s="358">
        <v>43931</v>
      </c>
      <c r="P168" s="356" t="s">
        <v>18</v>
      </c>
    </row>
    <row r="169" spans="1:41" ht="35.1" customHeight="1">
      <c r="A169" s="362">
        <v>213264</v>
      </c>
      <c r="B169" s="348" t="s">
        <v>1457</v>
      </c>
      <c r="C169" s="349" t="s">
        <v>1458</v>
      </c>
      <c r="D169" s="349" t="s">
        <v>186</v>
      </c>
      <c r="E169" s="350" t="s">
        <v>135</v>
      </c>
      <c r="F169" s="351" t="s">
        <v>1366</v>
      </c>
      <c r="G169" s="352" t="s">
        <v>1459</v>
      </c>
      <c r="H169" s="352"/>
      <c r="I169" s="353" t="s">
        <v>441</v>
      </c>
      <c r="J169" s="355" t="s">
        <v>1460</v>
      </c>
      <c r="K169" s="377" t="s">
        <v>1461</v>
      </c>
      <c r="L169" s="356" t="s">
        <v>186</v>
      </c>
      <c r="M169" s="356" t="s">
        <v>510</v>
      </c>
      <c r="N169" s="407" t="s">
        <v>1462</v>
      </c>
      <c r="O169" s="358">
        <v>37103</v>
      </c>
      <c r="P169" s="356" t="s">
        <v>18</v>
      </c>
    </row>
    <row r="170" spans="1:41" ht="35.1" customHeight="1">
      <c r="A170" s="389">
        <v>214395</v>
      </c>
      <c r="B170" s="348" t="s">
        <v>1463</v>
      </c>
      <c r="C170" s="349" t="s">
        <v>1464</v>
      </c>
      <c r="D170" s="349" t="s">
        <v>168</v>
      </c>
      <c r="E170" s="350" t="s">
        <v>135</v>
      </c>
      <c r="F170" s="350" t="s">
        <v>1366</v>
      </c>
      <c r="G170" s="352" t="s">
        <v>1465</v>
      </c>
      <c r="H170" s="352"/>
      <c r="I170" s="353" t="s">
        <v>1142</v>
      </c>
      <c r="J170" s="355" t="s">
        <v>1466</v>
      </c>
      <c r="K170" s="355" t="s">
        <v>1467</v>
      </c>
      <c r="L170" s="356" t="s">
        <v>319</v>
      </c>
      <c r="M170" s="356" t="s">
        <v>510</v>
      </c>
      <c r="N170" s="407" t="s">
        <v>1468</v>
      </c>
      <c r="O170" s="358">
        <v>40926</v>
      </c>
      <c r="P170" s="356" t="s">
        <v>18</v>
      </c>
    </row>
    <row r="171" spans="1:41" ht="35.1" customHeight="1">
      <c r="A171" s="362">
        <v>213843</v>
      </c>
      <c r="B171" s="348" t="s">
        <v>1469</v>
      </c>
      <c r="C171" s="349" t="s">
        <v>1470</v>
      </c>
      <c r="D171" s="349" t="s">
        <v>181</v>
      </c>
      <c r="E171" s="350" t="s">
        <v>135</v>
      </c>
      <c r="F171" s="350" t="s">
        <v>1471</v>
      </c>
      <c r="G171" s="352" t="s">
        <v>1472</v>
      </c>
      <c r="H171" s="352"/>
      <c r="I171" s="350" t="s">
        <v>603</v>
      </c>
      <c r="J171" s="355" t="s">
        <v>1473</v>
      </c>
      <c r="K171" s="377" t="s">
        <v>1474</v>
      </c>
      <c r="L171" s="378" t="s">
        <v>1412</v>
      </c>
      <c r="M171" s="378" t="s">
        <v>510</v>
      </c>
      <c r="N171" s="407" t="s">
        <v>1475</v>
      </c>
      <c r="O171" s="358">
        <v>39325</v>
      </c>
      <c r="P171" s="378" t="s">
        <v>18</v>
      </c>
    </row>
    <row r="172" spans="1:41" ht="33.75" customHeight="1">
      <c r="A172" s="366">
        <v>214593</v>
      </c>
      <c r="B172" s="367" t="s">
        <v>1476</v>
      </c>
      <c r="C172" s="368" t="s">
        <v>1477</v>
      </c>
      <c r="D172" s="368" t="s">
        <v>184</v>
      </c>
      <c r="E172" s="371" t="s">
        <v>135</v>
      </c>
      <c r="F172" s="371" t="s">
        <v>1471</v>
      </c>
      <c r="G172" s="370" t="s">
        <v>1478</v>
      </c>
      <c r="H172" s="370"/>
      <c r="I172" s="411" t="s">
        <v>1142</v>
      </c>
      <c r="J172" s="372" t="s">
        <v>1479</v>
      </c>
      <c r="K172" s="373" t="s">
        <v>1480</v>
      </c>
      <c r="L172" s="412" t="s">
        <v>1412</v>
      </c>
      <c r="M172" s="412" t="s">
        <v>510</v>
      </c>
      <c r="N172" s="408" t="s">
        <v>1481</v>
      </c>
      <c r="O172" s="376">
        <v>41432</v>
      </c>
      <c r="P172" s="412" t="s">
        <v>18</v>
      </c>
    </row>
    <row r="173" spans="1:41" ht="35.1" customHeight="1">
      <c r="A173" s="389">
        <v>211250</v>
      </c>
      <c r="B173" s="348" t="s">
        <v>1482</v>
      </c>
      <c r="C173" s="349" t="s">
        <v>1483</v>
      </c>
      <c r="D173" s="349" t="s">
        <v>154</v>
      </c>
      <c r="E173" s="350" t="s">
        <v>135</v>
      </c>
      <c r="F173" s="351" t="s">
        <v>1471</v>
      </c>
      <c r="G173" s="352" t="s">
        <v>1484</v>
      </c>
      <c r="H173" s="353"/>
      <c r="I173" s="353" t="s">
        <v>1342</v>
      </c>
      <c r="J173" s="355" t="s">
        <v>1485</v>
      </c>
      <c r="K173" s="380" t="s">
        <v>1486</v>
      </c>
      <c r="L173" s="356" t="s">
        <v>319</v>
      </c>
      <c r="M173" s="356" t="s">
        <v>510</v>
      </c>
      <c r="N173" s="407" t="s">
        <v>1487</v>
      </c>
      <c r="O173" s="358">
        <v>31759</v>
      </c>
      <c r="P173" s="356" t="s">
        <v>18</v>
      </c>
    </row>
    <row r="174" spans="1:41" ht="35.1" customHeight="1">
      <c r="A174" s="362">
        <v>213827</v>
      </c>
      <c r="B174" s="348" t="s">
        <v>1488</v>
      </c>
      <c r="C174" s="349" t="s">
        <v>1489</v>
      </c>
      <c r="D174" s="349" t="s">
        <v>171</v>
      </c>
      <c r="E174" s="350" t="s">
        <v>135</v>
      </c>
      <c r="F174" s="350" t="s">
        <v>1471</v>
      </c>
      <c r="G174" s="352" t="s">
        <v>1490</v>
      </c>
      <c r="H174" s="352"/>
      <c r="I174" s="353" t="s">
        <v>717</v>
      </c>
      <c r="J174" s="355" t="s">
        <v>1491</v>
      </c>
      <c r="K174" s="413" t="s">
        <v>1492</v>
      </c>
      <c r="L174" s="356" t="s">
        <v>1412</v>
      </c>
      <c r="M174" s="356" t="s">
        <v>510</v>
      </c>
      <c r="N174" s="407" t="s">
        <v>1493</v>
      </c>
      <c r="O174" s="358">
        <v>39302</v>
      </c>
      <c r="P174" s="356" t="s">
        <v>18</v>
      </c>
    </row>
    <row r="175" spans="1:41" ht="35.1" customHeight="1">
      <c r="A175" s="389">
        <v>215848</v>
      </c>
      <c r="B175" s="348" t="s">
        <v>1494</v>
      </c>
      <c r="C175" s="349" t="s">
        <v>1495</v>
      </c>
      <c r="D175" s="349" t="s">
        <v>303</v>
      </c>
      <c r="E175" s="350" t="s">
        <v>135</v>
      </c>
      <c r="F175" s="351" t="s">
        <v>1471</v>
      </c>
      <c r="G175" s="352" t="s">
        <v>1496</v>
      </c>
      <c r="H175" s="352"/>
      <c r="I175" s="353" t="s">
        <v>396</v>
      </c>
      <c r="J175" s="355" t="s">
        <v>1497</v>
      </c>
      <c r="K175" s="355" t="s">
        <v>1498</v>
      </c>
      <c r="L175" s="356" t="s">
        <v>319</v>
      </c>
      <c r="M175" s="356" t="s">
        <v>510</v>
      </c>
      <c r="N175" s="407" t="s">
        <v>1499</v>
      </c>
      <c r="O175" s="358">
        <v>44820</v>
      </c>
      <c r="P175" s="356" t="s">
        <v>18</v>
      </c>
    </row>
    <row r="176" spans="1:41" ht="35.1" customHeight="1">
      <c r="A176" s="389">
        <v>213280</v>
      </c>
      <c r="B176" s="348" t="s">
        <v>1500</v>
      </c>
      <c r="C176" s="349" t="s">
        <v>1501</v>
      </c>
      <c r="D176" s="349" t="s">
        <v>156</v>
      </c>
      <c r="E176" s="350" t="s">
        <v>135</v>
      </c>
      <c r="F176" s="351" t="s">
        <v>1471</v>
      </c>
      <c r="G176" s="352" t="s">
        <v>1502</v>
      </c>
      <c r="H176" s="352"/>
      <c r="I176" s="350" t="s">
        <v>433</v>
      </c>
      <c r="J176" s="355" t="s">
        <v>1503</v>
      </c>
      <c r="K176" s="380" t="s">
        <v>1504</v>
      </c>
      <c r="L176" s="378" t="s">
        <v>319</v>
      </c>
      <c r="M176" s="378" t="s">
        <v>510</v>
      </c>
      <c r="N176" s="407" t="s">
        <v>1505</v>
      </c>
      <c r="O176" s="358">
        <v>37103</v>
      </c>
      <c r="P176" s="378" t="s">
        <v>18</v>
      </c>
    </row>
    <row r="177" spans="1:41" s="414" customFormat="1" ht="35.1" customHeight="1">
      <c r="A177" s="389">
        <v>215624</v>
      </c>
      <c r="B177" s="348" t="s">
        <v>1506</v>
      </c>
      <c r="C177" s="349" t="s">
        <v>1507</v>
      </c>
      <c r="D177" s="349" t="s">
        <v>172</v>
      </c>
      <c r="E177" s="350" t="s">
        <v>135</v>
      </c>
      <c r="F177" s="351" t="s">
        <v>1471</v>
      </c>
      <c r="G177" s="352" t="s">
        <v>1508</v>
      </c>
      <c r="H177" s="352"/>
      <c r="I177" s="353" t="s">
        <v>1176</v>
      </c>
      <c r="J177" s="355" t="s">
        <v>1509</v>
      </c>
      <c r="K177" s="380" t="s">
        <v>1510</v>
      </c>
      <c r="L177" s="356" t="s">
        <v>1412</v>
      </c>
      <c r="M177" s="356" t="s">
        <v>510</v>
      </c>
      <c r="N177" s="407" t="s">
        <v>1511</v>
      </c>
      <c r="O177" s="358">
        <v>43812</v>
      </c>
      <c r="P177" s="356" t="s">
        <v>18</v>
      </c>
      <c r="Q177" s="320"/>
      <c r="R177" s="320"/>
      <c r="S177" s="320"/>
      <c r="T177" s="320"/>
      <c r="U177" s="320"/>
      <c r="V177" s="320"/>
      <c r="W177" s="320"/>
      <c r="X177" s="320"/>
      <c r="Y177" s="320"/>
      <c r="Z177" s="320"/>
      <c r="AA177" s="320"/>
      <c r="AB177" s="320"/>
      <c r="AC177" s="320"/>
      <c r="AD177" s="320"/>
      <c r="AE177" s="320"/>
      <c r="AF177" s="320"/>
      <c r="AG177" s="320"/>
      <c r="AH177" s="320"/>
      <c r="AI177" s="320"/>
      <c r="AJ177" s="320"/>
      <c r="AK177" s="320"/>
      <c r="AL177" s="320"/>
      <c r="AM177" s="320"/>
      <c r="AN177" s="320"/>
      <c r="AO177" s="320"/>
    </row>
    <row r="178" spans="1:41" ht="35.1" customHeight="1">
      <c r="A178" s="362">
        <v>214320</v>
      </c>
      <c r="B178" s="348" t="s">
        <v>1512</v>
      </c>
      <c r="C178" s="349" t="s">
        <v>1513</v>
      </c>
      <c r="D178" s="349" t="s">
        <v>170</v>
      </c>
      <c r="E178" s="350" t="s">
        <v>135</v>
      </c>
      <c r="F178" s="351" t="s">
        <v>1471</v>
      </c>
      <c r="G178" s="352" t="s">
        <v>1514</v>
      </c>
      <c r="H178" s="352"/>
      <c r="I178" s="353" t="s">
        <v>717</v>
      </c>
      <c r="J178" s="355" t="s">
        <v>1515</v>
      </c>
      <c r="K178" s="413" t="s">
        <v>1516</v>
      </c>
      <c r="L178" s="356" t="s">
        <v>1412</v>
      </c>
      <c r="M178" s="356" t="s">
        <v>510</v>
      </c>
      <c r="N178" s="407" t="s">
        <v>1517</v>
      </c>
      <c r="O178" s="358">
        <v>40872</v>
      </c>
      <c r="P178" s="356" t="s">
        <v>18</v>
      </c>
    </row>
    <row r="179" spans="1:41" ht="35.1" customHeight="1">
      <c r="A179" s="362">
        <v>213413</v>
      </c>
      <c r="B179" s="348" t="s">
        <v>1518</v>
      </c>
      <c r="C179" s="349" t="s">
        <v>1519</v>
      </c>
      <c r="D179" s="349" t="s">
        <v>180</v>
      </c>
      <c r="E179" s="350" t="s">
        <v>135</v>
      </c>
      <c r="F179" s="350" t="s">
        <v>1471</v>
      </c>
      <c r="G179" s="352" t="s">
        <v>1520</v>
      </c>
      <c r="H179" s="352"/>
      <c r="I179" s="350" t="s">
        <v>396</v>
      </c>
      <c r="J179" s="355" t="s">
        <v>1521</v>
      </c>
      <c r="K179" s="415" t="s">
        <v>1522</v>
      </c>
      <c r="L179" s="378" t="s">
        <v>1412</v>
      </c>
      <c r="M179" s="378" t="s">
        <v>510</v>
      </c>
      <c r="N179" s="407" t="s">
        <v>1523</v>
      </c>
      <c r="O179" s="358">
        <v>37288</v>
      </c>
      <c r="P179" s="378" t="s">
        <v>18</v>
      </c>
    </row>
    <row r="180" spans="1:41" ht="35.1" customHeight="1">
      <c r="A180" s="362">
        <v>210617</v>
      </c>
      <c r="B180" s="348" t="s">
        <v>1524</v>
      </c>
      <c r="C180" s="349" t="s">
        <v>1525</v>
      </c>
      <c r="D180" s="349" t="s">
        <v>175</v>
      </c>
      <c r="E180" s="350" t="s">
        <v>135</v>
      </c>
      <c r="F180" s="351" t="s">
        <v>1471</v>
      </c>
      <c r="G180" s="352" t="s">
        <v>1526</v>
      </c>
      <c r="H180" s="352"/>
      <c r="I180" s="353" t="s">
        <v>396</v>
      </c>
      <c r="J180" s="355" t="s">
        <v>1527</v>
      </c>
      <c r="K180" s="377" t="s">
        <v>1528</v>
      </c>
      <c r="L180" s="356" t="s">
        <v>1412</v>
      </c>
      <c r="M180" s="356" t="s">
        <v>510</v>
      </c>
      <c r="N180" s="407" t="s">
        <v>1529</v>
      </c>
      <c r="O180" s="358">
        <v>30288</v>
      </c>
      <c r="P180" s="356" t="s">
        <v>18</v>
      </c>
    </row>
    <row r="181" spans="1:41" ht="35.1" customHeight="1">
      <c r="A181" s="389">
        <v>213298</v>
      </c>
      <c r="B181" s="348" t="s">
        <v>1530</v>
      </c>
      <c r="C181" s="349" t="s">
        <v>1531</v>
      </c>
      <c r="D181" s="349" t="s">
        <v>173</v>
      </c>
      <c r="E181" s="350" t="s">
        <v>135</v>
      </c>
      <c r="F181" s="351" t="s">
        <v>1471</v>
      </c>
      <c r="G181" s="352" t="s">
        <v>1532</v>
      </c>
      <c r="H181" s="352"/>
      <c r="I181" s="350" t="s">
        <v>1142</v>
      </c>
      <c r="J181" s="355" t="s">
        <v>1533</v>
      </c>
      <c r="K181" s="377" t="s">
        <v>1534</v>
      </c>
      <c r="L181" s="378" t="s">
        <v>1412</v>
      </c>
      <c r="M181" s="378" t="s">
        <v>510</v>
      </c>
      <c r="N181" s="407" t="s">
        <v>1535</v>
      </c>
      <c r="O181" s="358">
        <v>37103</v>
      </c>
      <c r="P181" s="378" t="s">
        <v>18</v>
      </c>
    </row>
    <row r="182" spans="1:41" s="359" customFormat="1" ht="35.1" customHeight="1">
      <c r="A182" s="362">
        <v>212951</v>
      </c>
      <c r="B182" s="348" t="s">
        <v>1536</v>
      </c>
      <c r="C182" s="349" t="s">
        <v>1537</v>
      </c>
      <c r="D182" s="349" t="s">
        <v>178</v>
      </c>
      <c r="E182" s="350" t="s">
        <v>135</v>
      </c>
      <c r="F182" s="350" t="s">
        <v>1471</v>
      </c>
      <c r="G182" s="352" t="s">
        <v>1538</v>
      </c>
      <c r="H182" s="352"/>
      <c r="I182" s="353" t="s">
        <v>515</v>
      </c>
      <c r="J182" s="355" t="s">
        <v>1539</v>
      </c>
      <c r="K182" s="410" t="s">
        <v>1540</v>
      </c>
      <c r="L182" s="356" t="s">
        <v>1412</v>
      </c>
      <c r="M182" s="356" t="s">
        <v>510</v>
      </c>
      <c r="N182" s="407" t="s">
        <v>1541</v>
      </c>
      <c r="O182" s="358">
        <v>36511</v>
      </c>
      <c r="P182" s="356" t="s">
        <v>18</v>
      </c>
      <c r="Q182" s="320"/>
      <c r="R182" s="320"/>
      <c r="S182" s="320"/>
      <c r="T182" s="320"/>
      <c r="U182" s="320"/>
      <c r="V182" s="320"/>
      <c r="W182" s="320"/>
      <c r="X182" s="320"/>
      <c r="Y182" s="320"/>
      <c r="Z182" s="320"/>
      <c r="AA182" s="320"/>
      <c r="AB182" s="320"/>
      <c r="AC182" s="320"/>
      <c r="AD182" s="320"/>
      <c r="AE182" s="320"/>
      <c r="AF182" s="320"/>
      <c r="AG182" s="320"/>
      <c r="AH182" s="320"/>
      <c r="AI182" s="320"/>
      <c r="AJ182" s="320"/>
      <c r="AK182" s="320"/>
      <c r="AL182" s="320"/>
      <c r="AM182" s="320"/>
      <c r="AN182" s="320"/>
      <c r="AO182" s="320"/>
    </row>
    <row r="183" spans="1:41" ht="35.1" customHeight="1">
      <c r="A183" s="362">
        <v>210104</v>
      </c>
      <c r="B183" s="348" t="s">
        <v>1542</v>
      </c>
      <c r="C183" s="349" t="s">
        <v>1543</v>
      </c>
      <c r="D183" s="349" t="s">
        <v>177</v>
      </c>
      <c r="E183" s="350" t="s">
        <v>135</v>
      </c>
      <c r="F183" s="350" t="s">
        <v>1471</v>
      </c>
      <c r="G183" s="352" t="s">
        <v>1544</v>
      </c>
      <c r="H183" s="352"/>
      <c r="I183" s="350" t="s">
        <v>1545</v>
      </c>
      <c r="J183" s="355" t="s">
        <v>1546</v>
      </c>
      <c r="K183" s="377" t="s">
        <v>1547</v>
      </c>
      <c r="L183" s="378" t="s">
        <v>1412</v>
      </c>
      <c r="M183" s="378" t="s">
        <v>510</v>
      </c>
      <c r="N183" s="407" t="s">
        <v>1548</v>
      </c>
      <c r="O183" s="358">
        <v>26977</v>
      </c>
      <c r="P183" s="378" t="s">
        <v>18</v>
      </c>
    </row>
    <row r="184" spans="1:41" s="359" customFormat="1" ht="35.1" customHeight="1">
      <c r="A184" s="362">
        <v>213991</v>
      </c>
      <c r="B184" s="348" t="s">
        <v>1549</v>
      </c>
      <c r="C184" s="349" t="s">
        <v>1550</v>
      </c>
      <c r="D184" s="349" t="s">
        <v>182</v>
      </c>
      <c r="E184" s="350" t="s">
        <v>135</v>
      </c>
      <c r="F184" s="350" t="s">
        <v>1471</v>
      </c>
      <c r="G184" s="352" t="s">
        <v>1551</v>
      </c>
      <c r="H184" s="352"/>
      <c r="I184" s="353" t="s">
        <v>515</v>
      </c>
      <c r="J184" s="355" t="s">
        <v>1552</v>
      </c>
      <c r="K184" s="377" t="s">
        <v>1553</v>
      </c>
      <c r="L184" s="356" t="s">
        <v>1412</v>
      </c>
      <c r="M184" s="356" t="s">
        <v>510</v>
      </c>
      <c r="N184" s="407" t="s">
        <v>1554</v>
      </c>
      <c r="O184" s="358">
        <v>39813</v>
      </c>
      <c r="P184" s="356" t="s">
        <v>18</v>
      </c>
      <c r="Q184" s="320"/>
      <c r="R184" s="320"/>
      <c r="S184" s="320"/>
      <c r="T184" s="320"/>
      <c r="U184" s="320"/>
      <c r="V184" s="320"/>
      <c r="W184" s="320"/>
      <c r="X184" s="320"/>
      <c r="Y184" s="320"/>
      <c r="Z184" s="320"/>
      <c r="AA184" s="320"/>
      <c r="AB184" s="320"/>
      <c r="AC184" s="320"/>
      <c r="AD184" s="320"/>
      <c r="AE184" s="320"/>
      <c r="AF184" s="320"/>
      <c r="AG184" s="320"/>
      <c r="AH184" s="320"/>
      <c r="AI184" s="320"/>
      <c r="AJ184" s="320"/>
      <c r="AK184" s="320"/>
      <c r="AL184" s="320"/>
      <c r="AM184" s="320"/>
      <c r="AN184" s="320"/>
      <c r="AO184" s="320"/>
    </row>
    <row r="185" spans="1:41" ht="35.1" customHeight="1">
      <c r="A185" s="362">
        <v>213652</v>
      </c>
      <c r="B185" s="348" t="s">
        <v>1555</v>
      </c>
      <c r="C185" s="349" t="s">
        <v>1556</v>
      </c>
      <c r="D185" s="349" t="s">
        <v>174</v>
      </c>
      <c r="E185" s="350" t="s">
        <v>135</v>
      </c>
      <c r="F185" s="351" t="s">
        <v>1471</v>
      </c>
      <c r="G185" s="352" t="s">
        <v>1557</v>
      </c>
      <c r="H185" s="352"/>
      <c r="I185" s="353" t="s">
        <v>515</v>
      </c>
      <c r="J185" s="355" t="s">
        <v>1558</v>
      </c>
      <c r="K185" s="377" t="s">
        <v>1559</v>
      </c>
      <c r="L185" s="356" t="s">
        <v>1412</v>
      </c>
      <c r="M185" s="356" t="s">
        <v>510</v>
      </c>
      <c r="N185" s="407" t="s">
        <v>1560</v>
      </c>
      <c r="O185" s="358">
        <v>38695</v>
      </c>
      <c r="P185" s="356" t="s">
        <v>18</v>
      </c>
    </row>
    <row r="186" spans="1:41" ht="35.1" customHeight="1">
      <c r="A186" s="389">
        <v>215269</v>
      </c>
      <c r="B186" s="348" t="s">
        <v>1561</v>
      </c>
      <c r="C186" s="382" t="s">
        <v>1562</v>
      </c>
      <c r="D186" s="382" t="s">
        <v>158</v>
      </c>
      <c r="E186" s="350" t="s">
        <v>135</v>
      </c>
      <c r="F186" s="351" t="s">
        <v>1471</v>
      </c>
      <c r="G186" s="352" t="s">
        <v>1563</v>
      </c>
      <c r="H186" s="352"/>
      <c r="I186" s="350" t="s">
        <v>1292</v>
      </c>
      <c r="J186" s="383" t="s">
        <v>1564</v>
      </c>
      <c r="K186" s="385" t="s">
        <v>1565</v>
      </c>
      <c r="L186" s="378" t="s">
        <v>319</v>
      </c>
      <c r="M186" s="378" t="s">
        <v>510</v>
      </c>
      <c r="N186" s="407" t="s">
        <v>1566</v>
      </c>
      <c r="O186" s="358">
        <v>42867</v>
      </c>
      <c r="P186" s="378" t="s">
        <v>18</v>
      </c>
    </row>
    <row r="187" spans="1:41" ht="35.1" customHeight="1">
      <c r="A187" s="366">
        <v>211839</v>
      </c>
      <c r="B187" s="367" t="s">
        <v>1567</v>
      </c>
      <c r="C187" s="368" t="s">
        <v>1568</v>
      </c>
      <c r="D187" s="368" t="s">
        <v>193</v>
      </c>
      <c r="E187" s="371" t="s">
        <v>135</v>
      </c>
      <c r="F187" s="371" t="s">
        <v>1569</v>
      </c>
      <c r="G187" s="370" t="s">
        <v>1570</v>
      </c>
      <c r="H187" s="370"/>
      <c r="I187" s="371" t="s">
        <v>1273</v>
      </c>
      <c r="J187" s="372" t="s">
        <v>1571</v>
      </c>
      <c r="K187" s="416" t="s">
        <v>1572</v>
      </c>
      <c r="L187" s="374" t="s">
        <v>1573</v>
      </c>
      <c r="M187" s="374" t="s">
        <v>510</v>
      </c>
      <c r="N187" s="408" t="s">
        <v>1574</v>
      </c>
      <c r="O187" s="376">
        <v>33375</v>
      </c>
      <c r="P187" s="374" t="s">
        <v>18</v>
      </c>
    </row>
    <row r="188" spans="1:41" ht="35.1" customHeight="1">
      <c r="A188" s="362">
        <v>212134</v>
      </c>
      <c r="B188" s="348" t="s">
        <v>1575</v>
      </c>
      <c r="C188" s="382" t="s">
        <v>1576</v>
      </c>
      <c r="D188" s="382" t="s">
        <v>194</v>
      </c>
      <c r="E188" s="350" t="s">
        <v>135</v>
      </c>
      <c r="F188" s="350" t="s">
        <v>1569</v>
      </c>
      <c r="G188" s="352" t="s">
        <v>1577</v>
      </c>
      <c r="H188" s="352"/>
      <c r="I188" s="350" t="s">
        <v>396</v>
      </c>
      <c r="J188" s="383" t="s">
        <v>1578</v>
      </c>
      <c r="K188" s="385" t="s">
        <v>1579</v>
      </c>
      <c r="L188" s="378" t="s">
        <v>1573</v>
      </c>
      <c r="M188" s="378" t="s">
        <v>510</v>
      </c>
      <c r="N188" s="407" t="s">
        <v>1580</v>
      </c>
      <c r="O188" s="358">
        <v>36691</v>
      </c>
      <c r="P188" s="378" t="s">
        <v>18</v>
      </c>
    </row>
    <row r="189" spans="1:41" s="414" customFormat="1" ht="35.1" customHeight="1">
      <c r="A189" s="417">
        <v>215871</v>
      </c>
      <c r="B189" s="348" t="s">
        <v>1581</v>
      </c>
      <c r="C189" s="382" t="s">
        <v>1582</v>
      </c>
      <c r="D189" s="382" t="s">
        <v>312</v>
      </c>
      <c r="E189" s="351" t="s">
        <v>135</v>
      </c>
      <c r="F189" s="351" t="s">
        <v>1569</v>
      </c>
      <c r="G189" s="352" t="s">
        <v>1583</v>
      </c>
      <c r="H189" s="352"/>
      <c r="I189" s="350" t="s">
        <v>396</v>
      </c>
      <c r="J189" s="383" t="s">
        <v>1584</v>
      </c>
      <c r="K189" s="385" t="s">
        <v>1585</v>
      </c>
      <c r="L189" s="378" t="s">
        <v>1573</v>
      </c>
      <c r="M189" s="378" t="s">
        <v>510</v>
      </c>
      <c r="N189" s="407" t="s">
        <v>1586</v>
      </c>
      <c r="O189" s="358">
        <v>44974</v>
      </c>
      <c r="P189" s="378" t="s">
        <v>18</v>
      </c>
      <c r="Q189" s="320"/>
      <c r="R189" s="320"/>
      <c r="S189" s="320"/>
      <c r="T189" s="320"/>
      <c r="U189" s="320"/>
      <c r="V189" s="320"/>
      <c r="W189" s="320"/>
      <c r="X189" s="320"/>
      <c r="Y189" s="320"/>
      <c r="Z189" s="320"/>
      <c r="AA189" s="320"/>
      <c r="AB189" s="320"/>
      <c r="AC189" s="320"/>
      <c r="AD189" s="320"/>
      <c r="AE189" s="320"/>
      <c r="AF189" s="320"/>
      <c r="AG189" s="320"/>
      <c r="AH189" s="320"/>
      <c r="AI189" s="320"/>
      <c r="AJ189" s="320"/>
      <c r="AK189" s="320"/>
      <c r="AL189" s="320"/>
      <c r="AM189" s="320"/>
      <c r="AN189" s="320"/>
      <c r="AO189" s="320"/>
    </row>
    <row r="190" spans="1:41" s="414" customFormat="1" ht="35.1" customHeight="1">
      <c r="A190" s="362">
        <v>212852</v>
      </c>
      <c r="B190" s="348" t="s">
        <v>1587</v>
      </c>
      <c r="C190" s="349" t="s">
        <v>1588</v>
      </c>
      <c r="D190" s="349" t="s">
        <v>196</v>
      </c>
      <c r="E190" s="350" t="s">
        <v>135</v>
      </c>
      <c r="F190" s="350" t="s">
        <v>1569</v>
      </c>
      <c r="G190" s="352" t="s">
        <v>1589</v>
      </c>
      <c r="H190" s="352"/>
      <c r="I190" s="350" t="s">
        <v>1273</v>
      </c>
      <c r="J190" s="355" t="s">
        <v>1590</v>
      </c>
      <c r="K190" s="377" t="s">
        <v>1591</v>
      </c>
      <c r="L190" s="378" t="s">
        <v>1573</v>
      </c>
      <c r="M190" s="378" t="s">
        <v>510</v>
      </c>
      <c r="N190" s="407" t="s">
        <v>1592</v>
      </c>
      <c r="O190" s="358">
        <v>36414</v>
      </c>
      <c r="P190" s="378" t="s">
        <v>18</v>
      </c>
      <c r="Q190" s="320"/>
      <c r="R190" s="320"/>
      <c r="S190" s="320"/>
      <c r="T190" s="320"/>
      <c r="U190" s="320"/>
      <c r="V190" s="320"/>
      <c r="W190" s="320"/>
      <c r="X190" s="320"/>
      <c r="Y190" s="320"/>
      <c r="Z190" s="320"/>
      <c r="AA190" s="320"/>
      <c r="AB190" s="320"/>
      <c r="AC190" s="320"/>
      <c r="AD190" s="320"/>
      <c r="AE190" s="320"/>
      <c r="AF190" s="320"/>
      <c r="AG190" s="320"/>
      <c r="AH190" s="320"/>
      <c r="AI190" s="320"/>
      <c r="AJ190" s="320"/>
      <c r="AK190" s="320"/>
      <c r="AL190" s="320"/>
      <c r="AM190" s="320"/>
      <c r="AN190" s="320"/>
      <c r="AO190" s="320"/>
    </row>
    <row r="191" spans="1:41" ht="35.1" customHeight="1">
      <c r="A191" s="362">
        <v>212142</v>
      </c>
      <c r="B191" s="348" t="s">
        <v>1593</v>
      </c>
      <c r="C191" s="382" t="s">
        <v>1594</v>
      </c>
      <c r="D191" s="382" t="s">
        <v>195</v>
      </c>
      <c r="E191" s="350" t="s">
        <v>135</v>
      </c>
      <c r="F191" s="350" t="s">
        <v>1569</v>
      </c>
      <c r="G191" s="352" t="s">
        <v>1595</v>
      </c>
      <c r="H191" s="352"/>
      <c r="I191" s="350" t="s">
        <v>433</v>
      </c>
      <c r="J191" s="383" t="s">
        <v>1596</v>
      </c>
      <c r="K191" s="385" t="s">
        <v>1597</v>
      </c>
      <c r="L191" s="378" t="s">
        <v>1573</v>
      </c>
      <c r="M191" s="378" t="s">
        <v>510</v>
      </c>
      <c r="N191" s="407" t="s">
        <v>1598</v>
      </c>
      <c r="O191" s="358">
        <v>34257</v>
      </c>
      <c r="P191" s="378" t="s">
        <v>18</v>
      </c>
    </row>
    <row r="192" spans="1:41" ht="35.1" customHeight="1">
      <c r="A192" s="362">
        <v>213108</v>
      </c>
      <c r="B192" s="348" t="s">
        <v>1599</v>
      </c>
      <c r="C192" s="382" t="s">
        <v>1600</v>
      </c>
      <c r="D192" s="382" t="s">
        <v>197</v>
      </c>
      <c r="E192" s="350" t="s">
        <v>135</v>
      </c>
      <c r="F192" s="350" t="s">
        <v>1569</v>
      </c>
      <c r="G192" s="352" t="s">
        <v>1601</v>
      </c>
      <c r="H192" s="352"/>
      <c r="I192" s="350" t="s">
        <v>603</v>
      </c>
      <c r="J192" s="383" t="s">
        <v>1602</v>
      </c>
      <c r="K192" s="355" t="s">
        <v>1603</v>
      </c>
      <c r="L192" s="378" t="s">
        <v>1573</v>
      </c>
      <c r="M192" s="378" t="s">
        <v>510</v>
      </c>
      <c r="N192" s="407" t="s">
        <v>1604</v>
      </c>
      <c r="O192" s="358">
        <v>32376</v>
      </c>
      <c r="P192" s="378" t="s">
        <v>18</v>
      </c>
    </row>
    <row r="193" spans="1:41" ht="35.1" customHeight="1">
      <c r="A193" s="362">
        <v>211813</v>
      </c>
      <c r="B193" s="348" t="s">
        <v>1605</v>
      </c>
      <c r="C193" s="382" t="s">
        <v>1606</v>
      </c>
      <c r="D193" s="382" t="s">
        <v>263</v>
      </c>
      <c r="E193" s="351" t="s">
        <v>135</v>
      </c>
      <c r="F193" s="351" t="s">
        <v>1569</v>
      </c>
      <c r="G193" s="352" t="s">
        <v>1607</v>
      </c>
      <c r="H193" s="352"/>
      <c r="I193" s="353" t="s">
        <v>603</v>
      </c>
      <c r="J193" s="383" t="s">
        <v>1608</v>
      </c>
      <c r="K193" s="385" t="s">
        <v>1609</v>
      </c>
      <c r="L193" s="356" t="s">
        <v>1573</v>
      </c>
      <c r="M193" s="356" t="s">
        <v>510</v>
      </c>
      <c r="N193" s="409" t="s">
        <v>1610</v>
      </c>
      <c r="O193" s="358">
        <v>33273</v>
      </c>
      <c r="P193" s="356" t="s">
        <v>18</v>
      </c>
    </row>
    <row r="194" spans="1:41" ht="35.1" customHeight="1">
      <c r="A194" s="362">
        <v>215152</v>
      </c>
      <c r="B194" s="348" t="s">
        <v>1611</v>
      </c>
      <c r="C194" s="349" t="s">
        <v>1612</v>
      </c>
      <c r="D194" s="349" t="s">
        <v>1613</v>
      </c>
      <c r="E194" s="351" t="s">
        <v>135</v>
      </c>
      <c r="F194" s="351" t="s">
        <v>1569</v>
      </c>
      <c r="G194" s="381" t="s">
        <v>1614</v>
      </c>
      <c r="H194" s="352"/>
      <c r="I194" s="353" t="s">
        <v>603</v>
      </c>
      <c r="J194" s="355" t="s">
        <v>1615</v>
      </c>
      <c r="K194" s="377" t="s">
        <v>1616</v>
      </c>
      <c r="L194" s="356" t="s">
        <v>1573</v>
      </c>
      <c r="M194" s="356" t="s">
        <v>510</v>
      </c>
      <c r="N194" s="418" t="s">
        <v>1617</v>
      </c>
      <c r="O194" s="358">
        <v>42587</v>
      </c>
      <c r="P194" s="356" t="s">
        <v>18</v>
      </c>
    </row>
    <row r="195" spans="1:41" ht="35.1" customHeight="1">
      <c r="A195" s="366">
        <v>214247</v>
      </c>
      <c r="B195" s="367" t="s">
        <v>1618</v>
      </c>
      <c r="C195" s="419" t="s">
        <v>1619</v>
      </c>
      <c r="D195" s="419" t="s">
        <v>267</v>
      </c>
      <c r="E195" s="369" t="s">
        <v>135</v>
      </c>
      <c r="F195" s="369" t="s">
        <v>1569</v>
      </c>
      <c r="G195" s="370" t="s">
        <v>1620</v>
      </c>
      <c r="H195" s="370"/>
      <c r="I195" s="371" t="s">
        <v>1273</v>
      </c>
      <c r="J195" s="420" t="s">
        <v>1621</v>
      </c>
      <c r="K195" s="421" t="s">
        <v>1622</v>
      </c>
      <c r="L195" s="374" t="s">
        <v>1573</v>
      </c>
      <c r="M195" s="374" t="s">
        <v>510</v>
      </c>
      <c r="N195" s="422" t="s">
        <v>1623</v>
      </c>
      <c r="O195" s="376">
        <v>40634</v>
      </c>
      <c r="P195" s="374" t="s">
        <v>18</v>
      </c>
    </row>
    <row r="196" spans="1:41" ht="35.1" customHeight="1">
      <c r="A196" s="362">
        <v>213587</v>
      </c>
      <c r="B196" s="348" t="s">
        <v>1624</v>
      </c>
      <c r="C196" s="382" t="s">
        <v>1625</v>
      </c>
      <c r="D196" s="382" t="s">
        <v>199</v>
      </c>
      <c r="E196" s="350" t="s">
        <v>135</v>
      </c>
      <c r="F196" s="350" t="s">
        <v>1569</v>
      </c>
      <c r="G196" s="352" t="s">
        <v>1626</v>
      </c>
      <c r="H196" s="352"/>
      <c r="I196" s="350" t="s">
        <v>1273</v>
      </c>
      <c r="J196" s="383" t="s">
        <v>1627</v>
      </c>
      <c r="K196" s="385" t="s">
        <v>1628</v>
      </c>
      <c r="L196" s="378" t="s">
        <v>1573</v>
      </c>
      <c r="M196" s="378" t="s">
        <v>510</v>
      </c>
      <c r="N196" s="407" t="s">
        <v>1629</v>
      </c>
      <c r="O196" s="358">
        <v>38380</v>
      </c>
      <c r="P196" s="378" t="s">
        <v>18</v>
      </c>
    </row>
    <row r="197" spans="1:41" ht="35.1" customHeight="1">
      <c r="A197" s="366">
        <v>214742</v>
      </c>
      <c r="B197" s="367" t="s">
        <v>1630</v>
      </c>
      <c r="C197" s="419" t="s">
        <v>1631</v>
      </c>
      <c r="D197" s="419" t="s">
        <v>201</v>
      </c>
      <c r="E197" s="371" t="s">
        <v>135</v>
      </c>
      <c r="F197" s="371" t="s">
        <v>1569</v>
      </c>
      <c r="G197" s="370" t="s">
        <v>1632</v>
      </c>
      <c r="H197" s="370"/>
      <c r="I197" s="371" t="s">
        <v>1273</v>
      </c>
      <c r="J197" s="420" t="s">
        <v>1633</v>
      </c>
      <c r="K197" s="421" t="s">
        <v>1634</v>
      </c>
      <c r="L197" s="374" t="s">
        <v>1573</v>
      </c>
      <c r="M197" s="374" t="s">
        <v>510</v>
      </c>
      <c r="N197" s="408" t="s">
        <v>1635</v>
      </c>
      <c r="O197" s="376">
        <v>41719</v>
      </c>
      <c r="P197" s="374" t="s">
        <v>18</v>
      </c>
    </row>
    <row r="198" spans="1:41" ht="35.1" customHeight="1">
      <c r="A198" s="362">
        <v>215731</v>
      </c>
      <c r="B198" s="348" t="s">
        <v>1636</v>
      </c>
      <c r="C198" s="349" t="s">
        <v>1637</v>
      </c>
      <c r="D198" s="349" t="s">
        <v>291</v>
      </c>
      <c r="E198" s="350" t="s">
        <v>135</v>
      </c>
      <c r="F198" s="350" t="s">
        <v>1569</v>
      </c>
      <c r="G198" s="352" t="s">
        <v>1638</v>
      </c>
      <c r="H198" s="352"/>
      <c r="I198" s="350" t="s">
        <v>1273</v>
      </c>
      <c r="J198" s="355" t="s">
        <v>1639</v>
      </c>
      <c r="K198" s="377" t="s">
        <v>1640</v>
      </c>
      <c r="L198" s="378" t="s">
        <v>1573</v>
      </c>
      <c r="M198" s="378" t="s">
        <v>510</v>
      </c>
      <c r="N198" s="407" t="s">
        <v>1641</v>
      </c>
      <c r="O198" s="358">
        <v>44344</v>
      </c>
      <c r="P198" s="378" t="s">
        <v>18</v>
      </c>
    </row>
    <row r="199" spans="1:41" ht="35.1" customHeight="1">
      <c r="A199" s="389">
        <v>215715</v>
      </c>
      <c r="B199" s="348" t="s">
        <v>1642</v>
      </c>
      <c r="C199" s="349" t="s">
        <v>1643</v>
      </c>
      <c r="D199" s="349" t="s">
        <v>290</v>
      </c>
      <c r="E199" s="350" t="s">
        <v>135</v>
      </c>
      <c r="F199" s="350" t="s">
        <v>1569</v>
      </c>
      <c r="G199" s="352" t="s">
        <v>1644</v>
      </c>
      <c r="H199" s="352"/>
      <c r="I199" s="353" t="s">
        <v>717</v>
      </c>
      <c r="J199" s="355" t="s">
        <v>1645</v>
      </c>
      <c r="K199" s="384" t="s">
        <v>1646</v>
      </c>
      <c r="L199" s="356" t="s">
        <v>1573</v>
      </c>
      <c r="M199" s="356" t="s">
        <v>510</v>
      </c>
      <c r="N199" s="407" t="s">
        <v>1647</v>
      </c>
      <c r="O199" s="358">
        <v>44211</v>
      </c>
      <c r="P199" s="356" t="s">
        <v>18</v>
      </c>
    </row>
    <row r="200" spans="1:41" s="359" customFormat="1" ht="35.1" customHeight="1">
      <c r="A200" s="362">
        <v>211078</v>
      </c>
      <c r="B200" s="348" t="s">
        <v>1648</v>
      </c>
      <c r="C200" s="382" t="s">
        <v>1649</v>
      </c>
      <c r="D200" s="382" t="s">
        <v>261</v>
      </c>
      <c r="E200" s="351" t="s">
        <v>135</v>
      </c>
      <c r="F200" s="351" t="s">
        <v>1569</v>
      </c>
      <c r="G200" s="352" t="s">
        <v>1650</v>
      </c>
      <c r="H200" s="352"/>
      <c r="I200" s="350" t="s">
        <v>603</v>
      </c>
      <c r="J200" s="383" t="s">
        <v>1651</v>
      </c>
      <c r="K200" s="385" t="s">
        <v>1652</v>
      </c>
      <c r="L200" s="378" t="s">
        <v>1573</v>
      </c>
      <c r="M200" s="378" t="s">
        <v>510</v>
      </c>
      <c r="N200" s="378" t="s">
        <v>1653</v>
      </c>
      <c r="O200" s="358">
        <v>31168</v>
      </c>
      <c r="P200" s="378" t="s">
        <v>18</v>
      </c>
      <c r="Q200" s="320"/>
      <c r="R200" s="320"/>
      <c r="S200" s="320"/>
      <c r="T200" s="320"/>
      <c r="U200" s="320"/>
      <c r="V200" s="320"/>
      <c r="W200" s="320"/>
      <c r="X200" s="320"/>
      <c r="Y200" s="320"/>
      <c r="Z200" s="320"/>
      <c r="AA200" s="320"/>
      <c r="AB200" s="320"/>
      <c r="AC200" s="320"/>
      <c r="AD200" s="320"/>
      <c r="AE200" s="320"/>
      <c r="AF200" s="320"/>
      <c r="AG200" s="320"/>
      <c r="AH200" s="320"/>
      <c r="AI200" s="320"/>
      <c r="AJ200" s="320"/>
      <c r="AK200" s="320"/>
      <c r="AL200" s="320"/>
      <c r="AM200" s="320"/>
      <c r="AN200" s="320"/>
      <c r="AO200" s="320"/>
    </row>
    <row r="201" spans="1:41" ht="35.1" customHeight="1">
      <c r="A201" s="362">
        <v>210435</v>
      </c>
      <c r="B201" s="348" t="s">
        <v>1654</v>
      </c>
      <c r="C201" s="349" t="s">
        <v>1655</v>
      </c>
      <c r="D201" s="349" t="s">
        <v>192</v>
      </c>
      <c r="E201" s="350" t="s">
        <v>135</v>
      </c>
      <c r="F201" s="350" t="s">
        <v>1569</v>
      </c>
      <c r="G201" s="352" t="s">
        <v>1656</v>
      </c>
      <c r="H201" s="352"/>
      <c r="I201" s="423" t="s">
        <v>396</v>
      </c>
      <c r="J201" s="355" t="s">
        <v>1657</v>
      </c>
      <c r="K201" s="377" t="s">
        <v>1658</v>
      </c>
      <c r="L201" s="424" t="s">
        <v>1573</v>
      </c>
      <c r="M201" s="424" t="s">
        <v>510</v>
      </c>
      <c r="N201" s="378" t="s">
        <v>1659</v>
      </c>
      <c r="O201" s="358">
        <v>29675</v>
      </c>
      <c r="P201" s="424" t="s">
        <v>18</v>
      </c>
    </row>
    <row r="202" spans="1:41" ht="35.1" customHeight="1">
      <c r="A202" s="362">
        <v>213553</v>
      </c>
      <c r="B202" s="348" t="s">
        <v>1660</v>
      </c>
      <c r="C202" s="349" t="s">
        <v>1661</v>
      </c>
      <c r="D202" s="349" t="s">
        <v>198</v>
      </c>
      <c r="E202" s="350" t="s">
        <v>135</v>
      </c>
      <c r="F202" s="350" t="s">
        <v>1569</v>
      </c>
      <c r="G202" s="352" t="s">
        <v>1662</v>
      </c>
      <c r="H202" s="352"/>
      <c r="I202" s="350" t="s">
        <v>1273</v>
      </c>
      <c r="J202" s="355" t="s">
        <v>1663</v>
      </c>
      <c r="K202" s="377" t="s">
        <v>1664</v>
      </c>
      <c r="L202" s="378" t="s">
        <v>1573</v>
      </c>
      <c r="M202" s="378" t="s">
        <v>510</v>
      </c>
      <c r="N202" s="378" t="s">
        <v>1665</v>
      </c>
      <c r="O202" s="358">
        <v>38254</v>
      </c>
      <c r="P202" s="378" t="s">
        <v>18</v>
      </c>
    </row>
    <row r="203" spans="1:41" s="359" customFormat="1" ht="35.1" customHeight="1">
      <c r="A203" s="362">
        <v>215863</v>
      </c>
      <c r="B203" s="348" t="s">
        <v>1666</v>
      </c>
      <c r="C203" s="349" t="s">
        <v>1667</v>
      </c>
      <c r="D203" s="349" t="s">
        <v>305</v>
      </c>
      <c r="E203" s="350" t="s">
        <v>135</v>
      </c>
      <c r="F203" s="350" t="s">
        <v>1569</v>
      </c>
      <c r="G203" s="352" t="s">
        <v>1668</v>
      </c>
      <c r="H203" s="352"/>
      <c r="I203" s="350" t="s">
        <v>1142</v>
      </c>
      <c r="J203" s="355" t="s">
        <v>1669</v>
      </c>
      <c r="K203" s="377" t="s">
        <v>1670</v>
      </c>
      <c r="L203" s="378" t="s">
        <v>1573</v>
      </c>
      <c r="M203" s="378" t="s">
        <v>510</v>
      </c>
      <c r="N203" s="378" t="s">
        <v>1671</v>
      </c>
      <c r="O203" s="358">
        <v>44778</v>
      </c>
      <c r="P203" s="378" t="s">
        <v>18</v>
      </c>
      <c r="Q203" s="320"/>
      <c r="R203" s="320"/>
      <c r="S203" s="320"/>
      <c r="T203" s="320"/>
      <c r="U203" s="320"/>
      <c r="V203" s="320"/>
      <c r="W203" s="320"/>
      <c r="X203" s="320"/>
      <c r="Y203" s="320"/>
      <c r="Z203" s="320"/>
      <c r="AA203" s="320"/>
      <c r="AB203" s="320"/>
      <c r="AC203" s="320"/>
      <c r="AD203" s="320"/>
      <c r="AE203" s="320"/>
      <c r="AF203" s="320"/>
      <c r="AG203" s="320"/>
      <c r="AH203" s="320"/>
      <c r="AI203" s="320"/>
      <c r="AJ203" s="320"/>
      <c r="AK203" s="320"/>
      <c r="AL203" s="320"/>
      <c r="AM203" s="320"/>
      <c r="AN203" s="320"/>
      <c r="AO203" s="320"/>
    </row>
    <row r="204" spans="1:41" s="359" customFormat="1" ht="35.1" customHeight="1">
      <c r="A204" s="362">
        <v>214429</v>
      </c>
      <c r="B204" s="348" t="s">
        <v>1672</v>
      </c>
      <c r="C204" s="349" t="s">
        <v>1673</v>
      </c>
      <c r="D204" s="349" t="s">
        <v>200</v>
      </c>
      <c r="E204" s="350" t="s">
        <v>135</v>
      </c>
      <c r="F204" s="350" t="s">
        <v>1569</v>
      </c>
      <c r="G204" s="352" t="s">
        <v>1674</v>
      </c>
      <c r="H204" s="352"/>
      <c r="I204" s="350" t="s">
        <v>441</v>
      </c>
      <c r="J204" s="355" t="s">
        <v>1675</v>
      </c>
      <c r="K204" s="377" t="s">
        <v>1676</v>
      </c>
      <c r="L204" s="378" t="s">
        <v>1573</v>
      </c>
      <c r="M204" s="378" t="s">
        <v>510</v>
      </c>
      <c r="N204" s="378" t="s">
        <v>1677</v>
      </c>
      <c r="O204" s="358">
        <v>41040</v>
      </c>
      <c r="P204" s="378" t="s">
        <v>18</v>
      </c>
      <c r="Q204" s="320"/>
      <c r="R204" s="320"/>
      <c r="S204" s="320"/>
      <c r="T204" s="320"/>
      <c r="U204" s="320"/>
      <c r="V204" s="320"/>
      <c r="W204" s="320"/>
      <c r="X204" s="320"/>
      <c r="Y204" s="320"/>
      <c r="Z204" s="320"/>
      <c r="AA204" s="320"/>
      <c r="AB204" s="320"/>
      <c r="AC204" s="320"/>
      <c r="AD204" s="320"/>
      <c r="AE204" s="320"/>
      <c r="AF204" s="320"/>
      <c r="AG204" s="320"/>
      <c r="AH204" s="320"/>
      <c r="AI204" s="320"/>
      <c r="AJ204" s="320"/>
      <c r="AK204" s="320"/>
      <c r="AL204" s="320"/>
      <c r="AM204" s="320"/>
      <c r="AN204" s="320"/>
      <c r="AO204" s="320"/>
    </row>
    <row r="205" spans="1:41" ht="35.1" customHeight="1">
      <c r="A205" s="389">
        <v>212571</v>
      </c>
      <c r="B205" s="348" t="s">
        <v>1678</v>
      </c>
      <c r="C205" s="382" t="s">
        <v>1679</v>
      </c>
      <c r="D205" s="382" t="s">
        <v>205</v>
      </c>
      <c r="E205" s="350" t="s">
        <v>202</v>
      </c>
      <c r="F205" s="350" t="s">
        <v>1680</v>
      </c>
      <c r="G205" s="352" t="s">
        <v>1681</v>
      </c>
      <c r="H205" s="352"/>
      <c r="I205" s="350" t="s">
        <v>1273</v>
      </c>
      <c r="J205" s="383" t="s">
        <v>1682</v>
      </c>
      <c r="K205" s="385" t="s">
        <v>1683</v>
      </c>
      <c r="L205" s="378" t="s">
        <v>1684</v>
      </c>
      <c r="M205" s="378" t="s">
        <v>510</v>
      </c>
      <c r="N205" s="378" t="s">
        <v>1685</v>
      </c>
      <c r="O205" s="358">
        <v>35454</v>
      </c>
      <c r="P205" s="378" t="s">
        <v>18</v>
      </c>
    </row>
    <row r="206" spans="1:41" s="359" customFormat="1" ht="35.1" customHeight="1">
      <c r="A206" s="389">
        <v>215400</v>
      </c>
      <c r="B206" s="348" t="s">
        <v>1686</v>
      </c>
      <c r="C206" s="425" t="s">
        <v>1687</v>
      </c>
      <c r="D206" s="382" t="s">
        <v>1688</v>
      </c>
      <c r="E206" s="350" t="s">
        <v>202</v>
      </c>
      <c r="F206" s="350" t="s">
        <v>1680</v>
      </c>
      <c r="G206" s="352" t="s">
        <v>1689</v>
      </c>
      <c r="H206" s="352"/>
      <c r="I206" s="350" t="s">
        <v>396</v>
      </c>
      <c r="J206" s="383" t="s">
        <v>1690</v>
      </c>
      <c r="K206" s="426" t="s">
        <v>1691</v>
      </c>
      <c r="L206" s="378" t="s">
        <v>1684</v>
      </c>
      <c r="M206" s="378" t="s">
        <v>510</v>
      </c>
      <c r="N206" s="378" t="s">
        <v>1692</v>
      </c>
      <c r="O206" s="358">
        <v>43126</v>
      </c>
      <c r="P206" s="378" t="s">
        <v>18</v>
      </c>
      <c r="Q206" s="320"/>
      <c r="R206" s="320"/>
      <c r="S206" s="320"/>
      <c r="T206" s="320"/>
      <c r="U206" s="320"/>
      <c r="V206" s="320"/>
      <c r="W206" s="320"/>
      <c r="X206" s="320"/>
      <c r="Y206" s="320"/>
      <c r="Z206" s="320"/>
      <c r="AA206" s="320"/>
      <c r="AB206" s="320"/>
      <c r="AC206" s="320"/>
      <c r="AD206" s="320"/>
      <c r="AE206" s="320"/>
      <c r="AF206" s="320"/>
      <c r="AG206" s="320"/>
      <c r="AH206" s="320"/>
      <c r="AI206" s="320"/>
      <c r="AJ206" s="320"/>
      <c r="AK206" s="320"/>
      <c r="AL206" s="320"/>
      <c r="AM206" s="320"/>
      <c r="AN206" s="320"/>
      <c r="AO206" s="320"/>
    </row>
    <row r="207" spans="1:41" s="359" customFormat="1" ht="35.1" customHeight="1">
      <c r="A207" s="389">
        <v>211326</v>
      </c>
      <c r="B207" s="348" t="s">
        <v>1693</v>
      </c>
      <c r="C207" s="382" t="s">
        <v>1694</v>
      </c>
      <c r="D207" s="382" t="s">
        <v>204</v>
      </c>
      <c r="E207" s="350" t="s">
        <v>202</v>
      </c>
      <c r="F207" s="350" t="s">
        <v>1680</v>
      </c>
      <c r="G207" s="352" t="s">
        <v>1695</v>
      </c>
      <c r="H207" s="352"/>
      <c r="I207" s="350" t="s">
        <v>1273</v>
      </c>
      <c r="J207" s="383" t="s">
        <v>1696</v>
      </c>
      <c r="K207" s="385" t="s">
        <v>1697</v>
      </c>
      <c r="L207" s="378" t="s">
        <v>1684</v>
      </c>
      <c r="M207" s="378" t="s">
        <v>510</v>
      </c>
      <c r="N207" s="378" t="s">
        <v>1698</v>
      </c>
      <c r="O207" s="358">
        <v>31972</v>
      </c>
      <c r="P207" s="378" t="s">
        <v>18</v>
      </c>
      <c r="Q207" s="320"/>
      <c r="R207" s="320"/>
      <c r="S207" s="320"/>
      <c r="T207" s="320"/>
      <c r="U207" s="320"/>
      <c r="V207" s="320"/>
      <c r="W207" s="320"/>
      <c r="X207" s="320"/>
      <c r="Y207" s="320"/>
      <c r="Z207" s="320"/>
      <c r="AA207" s="320"/>
      <c r="AB207" s="320"/>
      <c r="AC207" s="320"/>
      <c r="AD207" s="320"/>
      <c r="AE207" s="320"/>
      <c r="AF207" s="320"/>
      <c r="AG207" s="320"/>
      <c r="AH207" s="320"/>
      <c r="AI207" s="320"/>
      <c r="AJ207" s="320"/>
      <c r="AK207" s="320"/>
      <c r="AL207" s="320"/>
      <c r="AM207" s="320"/>
      <c r="AN207" s="320"/>
      <c r="AO207" s="320"/>
    </row>
    <row r="208" spans="1:41" ht="35.1" customHeight="1">
      <c r="A208" s="389">
        <v>215574</v>
      </c>
      <c r="B208" s="348" t="s">
        <v>1699</v>
      </c>
      <c r="C208" s="382" t="s">
        <v>1700</v>
      </c>
      <c r="D208" s="382" t="s">
        <v>214</v>
      </c>
      <c r="E208" s="350" t="s">
        <v>202</v>
      </c>
      <c r="F208" s="350" t="s">
        <v>1680</v>
      </c>
      <c r="G208" s="352" t="s">
        <v>1701</v>
      </c>
      <c r="H208" s="352"/>
      <c r="I208" s="423" t="s">
        <v>396</v>
      </c>
      <c r="J208" s="383" t="s">
        <v>1702</v>
      </c>
      <c r="K208" s="385" t="s">
        <v>1703</v>
      </c>
      <c r="L208" s="424" t="s">
        <v>1684</v>
      </c>
      <c r="M208" s="424" t="s">
        <v>510</v>
      </c>
      <c r="N208" s="424" t="s">
        <v>1704</v>
      </c>
      <c r="O208" s="358">
        <v>43616</v>
      </c>
      <c r="P208" s="424" t="s">
        <v>18</v>
      </c>
    </row>
    <row r="209" spans="1:41" ht="35.1" customHeight="1">
      <c r="A209" s="389">
        <v>215525</v>
      </c>
      <c r="B209" s="348" t="s">
        <v>1705</v>
      </c>
      <c r="C209" s="382" t="s">
        <v>1706</v>
      </c>
      <c r="D209" s="382" t="s">
        <v>1707</v>
      </c>
      <c r="E209" s="350" t="s">
        <v>202</v>
      </c>
      <c r="F209" s="350" t="s">
        <v>1680</v>
      </c>
      <c r="G209" s="352" t="s">
        <v>1708</v>
      </c>
      <c r="H209" s="352"/>
      <c r="I209" s="353" t="s">
        <v>433</v>
      </c>
      <c r="J209" s="383" t="s">
        <v>1709</v>
      </c>
      <c r="K209" s="426" t="s">
        <v>1710</v>
      </c>
      <c r="L209" s="356" t="s">
        <v>1684</v>
      </c>
      <c r="M209" s="356" t="s">
        <v>510</v>
      </c>
      <c r="N209" s="356" t="s">
        <v>1711</v>
      </c>
      <c r="O209" s="358">
        <v>43329</v>
      </c>
      <c r="P209" s="356" t="s">
        <v>18</v>
      </c>
    </row>
    <row r="210" spans="1:41" ht="35.1" customHeight="1">
      <c r="A210" s="389">
        <v>214890</v>
      </c>
      <c r="B210" s="348" t="s">
        <v>1712</v>
      </c>
      <c r="C210" s="382" t="s">
        <v>1713</v>
      </c>
      <c r="D210" s="382" t="s">
        <v>209</v>
      </c>
      <c r="E210" s="350" t="s">
        <v>202</v>
      </c>
      <c r="F210" s="350" t="s">
        <v>1680</v>
      </c>
      <c r="G210" s="352" t="s">
        <v>1714</v>
      </c>
      <c r="H210" s="352"/>
      <c r="I210" s="353" t="s">
        <v>433</v>
      </c>
      <c r="J210" s="383" t="s">
        <v>1715</v>
      </c>
      <c r="K210" s="385" t="s">
        <v>1716</v>
      </c>
      <c r="L210" s="356" t="s">
        <v>1717</v>
      </c>
      <c r="M210" s="356" t="s">
        <v>510</v>
      </c>
      <c r="N210" s="356" t="s">
        <v>1718</v>
      </c>
      <c r="O210" s="358">
        <v>41880</v>
      </c>
      <c r="P210" s="356" t="s">
        <v>18</v>
      </c>
    </row>
    <row r="211" spans="1:41" ht="35.1" customHeight="1">
      <c r="A211" s="389">
        <v>214114</v>
      </c>
      <c r="B211" s="348" t="s">
        <v>1719</v>
      </c>
      <c r="C211" s="382" t="s">
        <v>1720</v>
      </c>
      <c r="D211" s="382" t="s">
        <v>207</v>
      </c>
      <c r="E211" s="350" t="s">
        <v>202</v>
      </c>
      <c r="F211" s="350" t="s">
        <v>1680</v>
      </c>
      <c r="G211" s="352" t="s">
        <v>1721</v>
      </c>
      <c r="H211" s="352"/>
      <c r="I211" s="350" t="s">
        <v>396</v>
      </c>
      <c r="J211" s="383" t="s">
        <v>1722</v>
      </c>
      <c r="K211" s="385" t="s">
        <v>1723</v>
      </c>
      <c r="L211" s="378" t="s">
        <v>1724</v>
      </c>
      <c r="M211" s="378" t="s">
        <v>510</v>
      </c>
      <c r="N211" s="378" t="s">
        <v>1725</v>
      </c>
      <c r="O211" s="358">
        <v>40109</v>
      </c>
      <c r="P211" s="378" t="s">
        <v>18</v>
      </c>
    </row>
    <row r="212" spans="1:41" ht="35.1" customHeight="1">
      <c r="A212" s="362">
        <v>212910</v>
      </c>
      <c r="B212" s="348" t="s">
        <v>1726</v>
      </c>
      <c r="C212" s="382" t="s">
        <v>1727</v>
      </c>
      <c r="D212" s="382" t="s">
        <v>217</v>
      </c>
      <c r="E212" s="350" t="s">
        <v>202</v>
      </c>
      <c r="F212" s="350" t="s">
        <v>1680</v>
      </c>
      <c r="G212" s="352" t="s">
        <v>1728</v>
      </c>
      <c r="H212" s="352"/>
      <c r="I212" s="353" t="s">
        <v>1729</v>
      </c>
      <c r="J212" s="383" t="s">
        <v>1730</v>
      </c>
      <c r="K212" s="427" t="s">
        <v>1731</v>
      </c>
      <c r="L212" s="356" t="s">
        <v>1717</v>
      </c>
      <c r="M212" s="356" t="s">
        <v>510</v>
      </c>
      <c r="N212" s="356" t="s">
        <v>1732</v>
      </c>
      <c r="O212" s="358">
        <v>36582</v>
      </c>
      <c r="P212" s="356" t="s">
        <v>18</v>
      </c>
    </row>
    <row r="213" spans="1:41" ht="35.1" customHeight="1">
      <c r="A213" s="389">
        <v>213777</v>
      </c>
      <c r="B213" s="348" t="s">
        <v>1733</v>
      </c>
      <c r="C213" s="382" t="s">
        <v>1734</v>
      </c>
      <c r="D213" s="382" t="s">
        <v>206</v>
      </c>
      <c r="E213" s="350" t="s">
        <v>202</v>
      </c>
      <c r="F213" s="350" t="s">
        <v>1680</v>
      </c>
      <c r="G213" s="352" t="s">
        <v>1735</v>
      </c>
      <c r="H213" s="352"/>
      <c r="I213" s="353" t="s">
        <v>433</v>
      </c>
      <c r="J213" s="383" t="s">
        <v>1736</v>
      </c>
      <c r="K213" s="385" t="s">
        <v>1737</v>
      </c>
      <c r="L213" s="356" t="s">
        <v>1684</v>
      </c>
      <c r="M213" s="356" t="s">
        <v>510</v>
      </c>
      <c r="N213" s="356" t="s">
        <v>1738</v>
      </c>
      <c r="O213" s="358">
        <v>39094</v>
      </c>
      <c r="P213" s="356" t="s">
        <v>18</v>
      </c>
    </row>
    <row r="214" spans="1:41" ht="35.1" customHeight="1">
      <c r="A214" s="362">
        <v>211342</v>
      </c>
      <c r="B214" s="348" t="s">
        <v>1739</v>
      </c>
      <c r="C214" s="382" t="s">
        <v>1740</v>
      </c>
      <c r="D214" s="382" t="s">
        <v>218</v>
      </c>
      <c r="E214" s="350" t="s">
        <v>202</v>
      </c>
      <c r="F214" s="350" t="s">
        <v>1680</v>
      </c>
      <c r="G214" s="352" t="s">
        <v>1741</v>
      </c>
      <c r="H214" s="352"/>
      <c r="I214" s="353" t="s">
        <v>433</v>
      </c>
      <c r="J214" s="383" t="s">
        <v>1742</v>
      </c>
      <c r="K214" s="385" t="s">
        <v>1743</v>
      </c>
      <c r="L214" s="356" t="s">
        <v>1717</v>
      </c>
      <c r="M214" s="356" t="s">
        <v>510</v>
      </c>
      <c r="N214" s="356" t="s">
        <v>1744</v>
      </c>
      <c r="O214" s="358">
        <v>32015</v>
      </c>
      <c r="P214" s="356" t="s">
        <v>18</v>
      </c>
    </row>
    <row r="215" spans="1:41" ht="35.1" customHeight="1">
      <c r="A215" s="362">
        <v>214999</v>
      </c>
      <c r="B215" s="348" t="s">
        <v>1745</v>
      </c>
      <c r="C215" s="382" t="s">
        <v>1746</v>
      </c>
      <c r="D215" s="382" t="s">
        <v>210</v>
      </c>
      <c r="E215" s="350" t="s">
        <v>202</v>
      </c>
      <c r="F215" s="350" t="s">
        <v>1680</v>
      </c>
      <c r="G215" s="352" t="s">
        <v>1747</v>
      </c>
      <c r="H215" s="352"/>
      <c r="I215" s="350" t="s">
        <v>1748</v>
      </c>
      <c r="J215" s="383" t="s">
        <v>1749</v>
      </c>
      <c r="K215" s="385" t="s">
        <v>1750</v>
      </c>
      <c r="L215" s="378" t="s">
        <v>1717</v>
      </c>
      <c r="M215" s="378" t="s">
        <v>510</v>
      </c>
      <c r="N215" s="378" t="s">
        <v>1751</v>
      </c>
      <c r="O215" s="358">
        <v>42006</v>
      </c>
      <c r="P215" s="378" t="s">
        <v>18</v>
      </c>
    </row>
    <row r="216" spans="1:41" ht="35.1" customHeight="1">
      <c r="A216" s="362">
        <v>215301</v>
      </c>
      <c r="B216" s="348" t="s">
        <v>1752</v>
      </c>
      <c r="C216" s="382" t="s">
        <v>1753</v>
      </c>
      <c r="D216" s="382" t="s">
        <v>212</v>
      </c>
      <c r="E216" s="350" t="s">
        <v>202</v>
      </c>
      <c r="F216" s="350" t="s">
        <v>1680</v>
      </c>
      <c r="G216" s="352" t="s">
        <v>1754</v>
      </c>
      <c r="H216" s="352"/>
      <c r="I216" s="353" t="s">
        <v>433</v>
      </c>
      <c r="J216" s="383" t="s">
        <v>1755</v>
      </c>
      <c r="K216" s="385" t="s">
        <v>1756</v>
      </c>
      <c r="L216" s="356" t="s">
        <v>1717</v>
      </c>
      <c r="M216" s="356" t="s">
        <v>510</v>
      </c>
      <c r="N216" s="356" t="s">
        <v>1757</v>
      </c>
      <c r="O216" s="358">
        <v>42909</v>
      </c>
      <c r="P216" s="356" t="s">
        <v>18</v>
      </c>
    </row>
    <row r="217" spans="1:41" ht="35.1" customHeight="1">
      <c r="A217" s="362">
        <v>214064</v>
      </c>
      <c r="B217" s="348" t="s">
        <v>1758</v>
      </c>
      <c r="C217" s="382" t="s">
        <v>1759</v>
      </c>
      <c r="D217" s="382" t="s">
        <v>292</v>
      </c>
      <c r="E217" s="350" t="s">
        <v>202</v>
      </c>
      <c r="F217" s="350" t="s">
        <v>1680</v>
      </c>
      <c r="G217" s="352" t="s">
        <v>1760</v>
      </c>
      <c r="H217" s="352"/>
      <c r="I217" s="353" t="s">
        <v>603</v>
      </c>
      <c r="J217" s="383" t="s">
        <v>1761</v>
      </c>
      <c r="K217" s="385" t="s">
        <v>1762</v>
      </c>
      <c r="L217" s="356" t="s">
        <v>1717</v>
      </c>
      <c r="M217" s="356" t="s">
        <v>510</v>
      </c>
      <c r="N217" s="356" t="s">
        <v>1763</v>
      </c>
      <c r="O217" s="358">
        <v>39983</v>
      </c>
      <c r="P217" s="356" t="s">
        <v>18</v>
      </c>
    </row>
    <row r="218" spans="1:41" ht="35.1" customHeight="1">
      <c r="A218" s="362">
        <v>214262</v>
      </c>
      <c r="B218" s="348" t="s">
        <v>1764</v>
      </c>
      <c r="C218" s="382" t="s">
        <v>1765</v>
      </c>
      <c r="D218" s="382" t="s">
        <v>208</v>
      </c>
      <c r="E218" s="350" t="s">
        <v>202</v>
      </c>
      <c r="F218" s="350" t="s">
        <v>1680</v>
      </c>
      <c r="G218" s="352" t="s">
        <v>1766</v>
      </c>
      <c r="H218" s="352"/>
      <c r="I218" s="350" t="s">
        <v>396</v>
      </c>
      <c r="J218" s="383" t="s">
        <v>1767</v>
      </c>
      <c r="K218" s="385" t="s">
        <v>1768</v>
      </c>
      <c r="L218" s="378" t="s">
        <v>1717</v>
      </c>
      <c r="M218" s="378" t="s">
        <v>510</v>
      </c>
      <c r="N218" s="378" t="s">
        <v>1769</v>
      </c>
      <c r="O218" s="358">
        <v>40718</v>
      </c>
      <c r="P218" s="378" t="s">
        <v>18</v>
      </c>
    </row>
    <row r="219" spans="1:41" s="359" customFormat="1" ht="35.1" customHeight="1">
      <c r="A219" s="362">
        <v>215087</v>
      </c>
      <c r="B219" s="348" t="s">
        <v>1770</v>
      </c>
      <c r="C219" s="382" t="s">
        <v>1771</v>
      </c>
      <c r="D219" s="382" t="s">
        <v>211</v>
      </c>
      <c r="E219" s="350" t="s">
        <v>202</v>
      </c>
      <c r="F219" s="350" t="s">
        <v>1680</v>
      </c>
      <c r="G219" s="352" t="s">
        <v>1772</v>
      </c>
      <c r="H219" s="352"/>
      <c r="I219" s="353" t="s">
        <v>433</v>
      </c>
      <c r="J219" s="380" t="s">
        <v>1773</v>
      </c>
      <c r="K219" s="354" t="s">
        <v>1774</v>
      </c>
      <c r="L219" s="356" t="s">
        <v>1724</v>
      </c>
      <c r="M219" s="356" t="s">
        <v>510</v>
      </c>
      <c r="N219" s="378" t="s">
        <v>1775</v>
      </c>
      <c r="O219" s="358">
        <v>42328</v>
      </c>
      <c r="P219" s="356" t="s">
        <v>18</v>
      </c>
      <c r="Q219" s="320"/>
      <c r="R219" s="320"/>
      <c r="S219" s="320"/>
      <c r="T219" s="320"/>
      <c r="U219" s="320"/>
      <c r="V219" s="320"/>
      <c r="W219" s="320"/>
      <c r="X219" s="320"/>
      <c r="Y219" s="320"/>
      <c r="Z219" s="320"/>
      <c r="AA219" s="320"/>
      <c r="AB219" s="320"/>
      <c r="AC219" s="320"/>
      <c r="AD219" s="320"/>
      <c r="AE219" s="320"/>
      <c r="AF219" s="320"/>
      <c r="AG219" s="320"/>
      <c r="AH219" s="320"/>
      <c r="AI219" s="320"/>
      <c r="AJ219" s="320"/>
      <c r="AK219" s="320"/>
      <c r="AL219" s="320"/>
      <c r="AM219" s="320"/>
      <c r="AN219" s="320"/>
      <c r="AO219" s="320"/>
    </row>
    <row r="220" spans="1:41" s="359" customFormat="1" ht="35.1" customHeight="1">
      <c r="A220" s="389">
        <v>210955</v>
      </c>
      <c r="B220" s="348" t="s">
        <v>1776</v>
      </c>
      <c r="C220" s="382" t="s">
        <v>1777</v>
      </c>
      <c r="D220" s="382" t="s">
        <v>226</v>
      </c>
      <c r="E220" s="350" t="s">
        <v>202</v>
      </c>
      <c r="F220" s="350" t="s">
        <v>1778</v>
      </c>
      <c r="G220" s="352" t="s">
        <v>1779</v>
      </c>
      <c r="H220" s="352"/>
      <c r="I220" s="353" t="s">
        <v>433</v>
      </c>
      <c r="J220" s="383" t="s">
        <v>1780</v>
      </c>
      <c r="K220" s="385" t="s">
        <v>1781</v>
      </c>
      <c r="L220" s="356" t="s">
        <v>1782</v>
      </c>
      <c r="M220" s="356" t="s">
        <v>510</v>
      </c>
      <c r="N220" s="356" t="s">
        <v>1783</v>
      </c>
      <c r="O220" s="358">
        <v>31279</v>
      </c>
      <c r="P220" s="356" t="s">
        <v>18</v>
      </c>
      <c r="Q220" s="320"/>
      <c r="R220" s="320"/>
      <c r="S220" s="320"/>
      <c r="T220" s="320"/>
      <c r="U220" s="320"/>
      <c r="V220" s="320"/>
      <c r="W220" s="320"/>
      <c r="X220" s="320"/>
      <c r="Y220" s="320"/>
      <c r="Z220" s="320"/>
      <c r="AA220" s="320"/>
      <c r="AB220" s="320"/>
      <c r="AC220" s="320"/>
      <c r="AD220" s="320"/>
      <c r="AE220" s="320"/>
      <c r="AF220" s="320"/>
      <c r="AG220" s="320"/>
      <c r="AH220" s="320"/>
      <c r="AI220" s="320"/>
      <c r="AJ220" s="320"/>
      <c r="AK220" s="320"/>
      <c r="AL220" s="320"/>
      <c r="AM220" s="320"/>
      <c r="AN220" s="320"/>
      <c r="AO220" s="320"/>
    </row>
    <row r="221" spans="1:41" ht="34.5" customHeight="1">
      <c r="A221" s="389">
        <v>214379</v>
      </c>
      <c r="B221" s="348" t="s">
        <v>1784</v>
      </c>
      <c r="C221" s="382" t="s">
        <v>1785</v>
      </c>
      <c r="D221" s="382" t="s">
        <v>223</v>
      </c>
      <c r="E221" s="350" t="s">
        <v>202</v>
      </c>
      <c r="F221" s="350" t="s">
        <v>1778</v>
      </c>
      <c r="G221" s="352" t="s">
        <v>1786</v>
      </c>
      <c r="H221" s="352"/>
      <c r="I221" s="378" t="s">
        <v>1787</v>
      </c>
      <c r="J221" s="383" t="s">
        <v>1788</v>
      </c>
      <c r="K221" s="385" t="s">
        <v>1789</v>
      </c>
      <c r="L221" s="378" t="s">
        <v>223</v>
      </c>
      <c r="M221" s="378" t="s">
        <v>510</v>
      </c>
      <c r="N221" s="378" t="s">
        <v>1790</v>
      </c>
      <c r="O221" s="358">
        <v>40898</v>
      </c>
      <c r="P221" s="378" t="s">
        <v>18</v>
      </c>
    </row>
    <row r="222" spans="1:41" ht="45.75" customHeight="1">
      <c r="A222" s="389">
        <v>211854</v>
      </c>
      <c r="B222" s="348" t="s">
        <v>1791</v>
      </c>
      <c r="C222" s="382" t="s">
        <v>1792</v>
      </c>
      <c r="D222" s="382" t="s">
        <v>227</v>
      </c>
      <c r="E222" s="350" t="s">
        <v>202</v>
      </c>
      <c r="F222" s="350" t="s">
        <v>1778</v>
      </c>
      <c r="G222" s="352" t="s">
        <v>1793</v>
      </c>
      <c r="H222" s="352"/>
      <c r="I222" s="350" t="s">
        <v>1273</v>
      </c>
      <c r="J222" s="383" t="s">
        <v>1794</v>
      </c>
      <c r="K222" s="385" t="s">
        <v>1795</v>
      </c>
      <c r="L222" s="378" t="s">
        <v>1782</v>
      </c>
      <c r="M222" s="378" t="s">
        <v>510</v>
      </c>
      <c r="N222" s="378" t="s">
        <v>1796</v>
      </c>
      <c r="O222" s="358">
        <v>33444</v>
      </c>
      <c r="P222" s="378" t="s">
        <v>18</v>
      </c>
    </row>
    <row r="223" spans="1:41" s="359" customFormat="1" ht="35.1" customHeight="1">
      <c r="A223" s="389">
        <v>215434</v>
      </c>
      <c r="B223" s="348" t="s">
        <v>1797</v>
      </c>
      <c r="C223" s="382" t="s">
        <v>1798</v>
      </c>
      <c r="D223" s="382" t="s">
        <v>1799</v>
      </c>
      <c r="E223" s="350" t="s">
        <v>202</v>
      </c>
      <c r="F223" s="350" t="s">
        <v>1778</v>
      </c>
      <c r="G223" s="352" t="s">
        <v>1800</v>
      </c>
      <c r="H223" s="352"/>
      <c r="I223" s="353" t="s">
        <v>433</v>
      </c>
      <c r="J223" s="383" t="s">
        <v>1801</v>
      </c>
      <c r="K223" s="385" t="s">
        <v>1802</v>
      </c>
      <c r="L223" s="356" t="s">
        <v>1782</v>
      </c>
      <c r="M223" s="356" t="s">
        <v>510</v>
      </c>
      <c r="N223" s="356" t="s">
        <v>1803</v>
      </c>
      <c r="O223" s="358">
        <v>43084</v>
      </c>
      <c r="P223" s="356" t="s">
        <v>18</v>
      </c>
      <c r="Q223" s="320"/>
      <c r="R223" s="320"/>
      <c r="S223" s="320"/>
      <c r="T223" s="320"/>
      <c r="U223" s="320"/>
      <c r="V223" s="320"/>
      <c r="W223" s="320"/>
      <c r="X223" s="320"/>
      <c r="Y223" s="320"/>
      <c r="Z223" s="320"/>
      <c r="AA223" s="320"/>
      <c r="AB223" s="320"/>
      <c r="AC223" s="320"/>
      <c r="AD223" s="320"/>
      <c r="AE223" s="320"/>
      <c r="AF223" s="320"/>
      <c r="AG223" s="320"/>
      <c r="AH223" s="320"/>
      <c r="AI223" s="320"/>
      <c r="AJ223" s="320"/>
      <c r="AK223" s="320"/>
      <c r="AL223" s="320"/>
      <c r="AM223" s="320"/>
      <c r="AN223" s="320"/>
      <c r="AO223" s="320"/>
    </row>
    <row r="224" spans="1:41" ht="35.1" customHeight="1">
      <c r="A224" s="396">
        <v>215186</v>
      </c>
      <c r="B224" s="367" t="s">
        <v>1804</v>
      </c>
      <c r="C224" s="419" t="s">
        <v>1805</v>
      </c>
      <c r="D224" s="419" t="s">
        <v>233</v>
      </c>
      <c r="E224" s="371" t="s">
        <v>202</v>
      </c>
      <c r="F224" s="371" t="s">
        <v>1778</v>
      </c>
      <c r="G224" s="370" t="s">
        <v>1806</v>
      </c>
      <c r="H224" s="370"/>
      <c r="I224" s="371" t="s">
        <v>396</v>
      </c>
      <c r="J224" s="420" t="s">
        <v>1807</v>
      </c>
      <c r="K224" s="421" t="s">
        <v>1808</v>
      </c>
      <c r="L224" s="374" t="s">
        <v>1782</v>
      </c>
      <c r="M224" s="374" t="s">
        <v>510</v>
      </c>
      <c r="N224" s="374" t="s">
        <v>1809</v>
      </c>
      <c r="O224" s="376">
        <v>42706</v>
      </c>
      <c r="P224" s="374" t="s">
        <v>18</v>
      </c>
    </row>
    <row r="225" spans="1:41" ht="35.1" customHeight="1">
      <c r="A225" s="396">
        <v>210542</v>
      </c>
      <c r="B225" s="367" t="s">
        <v>1810</v>
      </c>
      <c r="C225" s="419" t="s">
        <v>1811</v>
      </c>
      <c r="D225" s="419" t="s">
        <v>221</v>
      </c>
      <c r="E225" s="371" t="s">
        <v>202</v>
      </c>
      <c r="F225" s="371" t="s">
        <v>1778</v>
      </c>
      <c r="G225" s="370" t="s">
        <v>1812</v>
      </c>
      <c r="H225" s="370"/>
      <c r="I225" s="371" t="s">
        <v>396</v>
      </c>
      <c r="J225" s="420" t="s">
        <v>1813</v>
      </c>
      <c r="K225" s="421" t="s">
        <v>1814</v>
      </c>
      <c r="L225" s="374" t="s">
        <v>1782</v>
      </c>
      <c r="M225" s="374" t="s">
        <v>510</v>
      </c>
      <c r="N225" s="374" t="s">
        <v>1815</v>
      </c>
      <c r="O225" s="376">
        <v>30069</v>
      </c>
      <c r="P225" s="374" t="s">
        <v>18</v>
      </c>
    </row>
    <row r="226" spans="1:41" ht="35.1" customHeight="1">
      <c r="A226" s="396">
        <v>213710</v>
      </c>
      <c r="B226" s="367" t="s">
        <v>1816</v>
      </c>
      <c r="C226" s="419" t="s">
        <v>1817</v>
      </c>
      <c r="D226" s="419" t="s">
        <v>222</v>
      </c>
      <c r="E226" s="371" t="s">
        <v>202</v>
      </c>
      <c r="F226" s="371" t="s">
        <v>1778</v>
      </c>
      <c r="G226" s="370" t="s">
        <v>1818</v>
      </c>
      <c r="H226" s="370"/>
      <c r="I226" s="371" t="s">
        <v>396</v>
      </c>
      <c r="J226" s="420" t="s">
        <v>1819</v>
      </c>
      <c r="K226" s="421" t="s">
        <v>1820</v>
      </c>
      <c r="L226" s="374" t="s">
        <v>1782</v>
      </c>
      <c r="M226" s="374" t="s">
        <v>510</v>
      </c>
      <c r="N226" s="374" t="s">
        <v>1821</v>
      </c>
      <c r="O226" s="376">
        <v>38912</v>
      </c>
      <c r="P226" s="374" t="s">
        <v>18</v>
      </c>
    </row>
    <row r="227" spans="1:41" ht="35.1" customHeight="1">
      <c r="A227" s="389">
        <v>210930</v>
      </c>
      <c r="B227" s="348" t="s">
        <v>1822</v>
      </c>
      <c r="C227" s="382" t="s">
        <v>1823</v>
      </c>
      <c r="D227" s="382" t="s">
        <v>225</v>
      </c>
      <c r="E227" s="350" t="s">
        <v>202</v>
      </c>
      <c r="F227" s="350" t="s">
        <v>1778</v>
      </c>
      <c r="G227" s="352" t="s">
        <v>1824</v>
      </c>
      <c r="H227" s="352"/>
      <c r="I227" s="353" t="s">
        <v>433</v>
      </c>
      <c r="J227" s="383" t="s">
        <v>1825</v>
      </c>
      <c r="K227" s="385" t="s">
        <v>1826</v>
      </c>
      <c r="L227" s="356" t="s">
        <v>1782</v>
      </c>
      <c r="M227" s="356" t="s">
        <v>510</v>
      </c>
      <c r="N227" s="356" t="s">
        <v>1827</v>
      </c>
      <c r="O227" s="358">
        <v>31191</v>
      </c>
      <c r="P227" s="356" t="s">
        <v>18</v>
      </c>
    </row>
    <row r="228" spans="1:41" ht="35.1" customHeight="1">
      <c r="A228" s="396">
        <v>214619</v>
      </c>
      <c r="B228" s="367" t="s">
        <v>1828</v>
      </c>
      <c r="C228" s="419" t="s">
        <v>1829</v>
      </c>
      <c r="D228" s="419" t="s">
        <v>229</v>
      </c>
      <c r="E228" s="371" t="s">
        <v>202</v>
      </c>
      <c r="F228" s="371" t="s">
        <v>1778</v>
      </c>
      <c r="G228" s="370" t="s">
        <v>1830</v>
      </c>
      <c r="H228" s="370"/>
      <c r="I228" s="371" t="s">
        <v>1273</v>
      </c>
      <c r="J228" s="420" t="s">
        <v>1831</v>
      </c>
      <c r="K228" s="421" t="s">
        <v>1832</v>
      </c>
      <c r="L228" s="374" t="s">
        <v>1782</v>
      </c>
      <c r="M228" s="374" t="s">
        <v>510</v>
      </c>
      <c r="N228" s="374" t="s">
        <v>1833</v>
      </c>
      <c r="O228" s="376">
        <v>41495</v>
      </c>
      <c r="P228" s="374" t="s">
        <v>18</v>
      </c>
    </row>
    <row r="229" spans="1:41" ht="35.1" customHeight="1">
      <c r="A229" s="389">
        <v>214650</v>
      </c>
      <c r="B229" s="348" t="s">
        <v>1834</v>
      </c>
      <c r="C229" s="382" t="s">
        <v>1835</v>
      </c>
      <c r="D229" s="382" t="s">
        <v>215</v>
      </c>
      <c r="E229" s="350" t="s">
        <v>202</v>
      </c>
      <c r="F229" s="351" t="s">
        <v>1778</v>
      </c>
      <c r="G229" s="352" t="s">
        <v>1836</v>
      </c>
      <c r="H229" s="352"/>
      <c r="I229" s="353" t="s">
        <v>546</v>
      </c>
      <c r="J229" s="383" t="s">
        <v>1837</v>
      </c>
      <c r="K229" s="385" t="s">
        <v>1838</v>
      </c>
      <c r="L229" s="356" t="s">
        <v>1782</v>
      </c>
      <c r="M229" s="356" t="s">
        <v>510</v>
      </c>
      <c r="N229" s="356" t="s">
        <v>1839</v>
      </c>
      <c r="O229" s="358">
        <v>41495</v>
      </c>
      <c r="P229" s="356" t="s">
        <v>18</v>
      </c>
    </row>
    <row r="230" spans="1:41" ht="35.1" customHeight="1">
      <c r="A230" s="389">
        <v>215608</v>
      </c>
      <c r="B230" s="348" t="s">
        <v>1840</v>
      </c>
      <c r="C230" s="382" t="s">
        <v>1841</v>
      </c>
      <c r="D230" s="382" t="s">
        <v>1842</v>
      </c>
      <c r="E230" s="350" t="s">
        <v>202</v>
      </c>
      <c r="F230" s="351" t="s">
        <v>1778</v>
      </c>
      <c r="G230" s="352" t="s">
        <v>1843</v>
      </c>
      <c r="H230" s="352"/>
      <c r="I230" s="353" t="s">
        <v>479</v>
      </c>
      <c r="J230" s="383" t="s">
        <v>1844</v>
      </c>
      <c r="K230" s="385" t="s">
        <v>1845</v>
      </c>
      <c r="L230" s="356" t="s">
        <v>1782</v>
      </c>
      <c r="M230" s="356" t="s">
        <v>510</v>
      </c>
      <c r="N230" s="356" t="s">
        <v>1846</v>
      </c>
      <c r="O230" s="358">
        <v>43770</v>
      </c>
      <c r="P230" s="356" t="s">
        <v>18</v>
      </c>
    </row>
    <row r="231" spans="1:41" ht="35.1" customHeight="1">
      <c r="A231" s="389">
        <v>215046</v>
      </c>
      <c r="B231" s="348" t="s">
        <v>1847</v>
      </c>
      <c r="C231" s="382" t="s">
        <v>1848</v>
      </c>
      <c r="D231" s="382" t="s">
        <v>231</v>
      </c>
      <c r="E231" s="350" t="s">
        <v>202</v>
      </c>
      <c r="F231" s="350" t="s">
        <v>1778</v>
      </c>
      <c r="G231" s="352" t="s">
        <v>1849</v>
      </c>
      <c r="H231" s="352"/>
      <c r="I231" s="350" t="s">
        <v>1273</v>
      </c>
      <c r="J231" s="383" t="s">
        <v>1850</v>
      </c>
      <c r="K231" s="385" t="s">
        <v>1851</v>
      </c>
      <c r="L231" s="378" t="s">
        <v>1782</v>
      </c>
      <c r="M231" s="378" t="s">
        <v>510</v>
      </c>
      <c r="N231" s="378" t="s">
        <v>1852</v>
      </c>
      <c r="O231" s="358">
        <v>42391</v>
      </c>
      <c r="P231" s="378" t="s">
        <v>18</v>
      </c>
    </row>
    <row r="232" spans="1:41" s="359" customFormat="1" ht="35.1" customHeight="1">
      <c r="A232" s="362">
        <v>215038</v>
      </c>
      <c r="B232" s="348" t="s">
        <v>1853</v>
      </c>
      <c r="C232" s="382" t="s">
        <v>1854</v>
      </c>
      <c r="D232" s="382" t="s">
        <v>230</v>
      </c>
      <c r="E232" s="350" t="s">
        <v>202</v>
      </c>
      <c r="F232" s="350" t="s">
        <v>1778</v>
      </c>
      <c r="G232" s="352" t="s">
        <v>1855</v>
      </c>
      <c r="H232" s="352"/>
      <c r="I232" s="350" t="s">
        <v>689</v>
      </c>
      <c r="J232" s="383" t="s">
        <v>1856</v>
      </c>
      <c r="K232" s="385" t="s">
        <v>1857</v>
      </c>
      <c r="L232" s="378" t="s">
        <v>1782</v>
      </c>
      <c r="M232" s="378" t="s">
        <v>510</v>
      </c>
      <c r="N232" s="378" t="s">
        <v>1852</v>
      </c>
      <c r="O232" s="358">
        <v>42170</v>
      </c>
      <c r="P232" s="378" t="s">
        <v>18</v>
      </c>
      <c r="Q232" s="320"/>
      <c r="R232" s="320"/>
      <c r="S232" s="320"/>
      <c r="T232" s="320"/>
      <c r="U232" s="320"/>
      <c r="V232" s="320"/>
      <c r="W232" s="320"/>
      <c r="X232" s="320"/>
      <c r="Y232" s="320"/>
      <c r="Z232" s="320"/>
      <c r="AA232" s="320"/>
      <c r="AB232" s="320"/>
      <c r="AC232" s="320"/>
      <c r="AD232" s="320"/>
      <c r="AE232" s="320"/>
      <c r="AF232" s="320"/>
      <c r="AG232" s="320"/>
      <c r="AH232" s="320"/>
      <c r="AI232" s="320"/>
      <c r="AJ232" s="320"/>
      <c r="AK232" s="320"/>
      <c r="AL232" s="320"/>
      <c r="AM232" s="320"/>
      <c r="AN232" s="320"/>
      <c r="AO232" s="320"/>
    </row>
    <row r="233" spans="1:41" ht="35.1" customHeight="1">
      <c r="A233" s="366">
        <v>211003</v>
      </c>
      <c r="B233" s="367" t="s">
        <v>1858</v>
      </c>
      <c r="C233" s="419" t="s">
        <v>1859</v>
      </c>
      <c r="D233" s="419" t="s">
        <v>234</v>
      </c>
      <c r="E233" s="371" t="s">
        <v>202</v>
      </c>
      <c r="F233" s="371" t="s">
        <v>1778</v>
      </c>
      <c r="G233" s="370" t="s">
        <v>1860</v>
      </c>
      <c r="H233" s="370"/>
      <c r="I233" s="371" t="s">
        <v>1273</v>
      </c>
      <c r="J233" s="420" t="s">
        <v>1861</v>
      </c>
      <c r="K233" s="421" t="s">
        <v>1862</v>
      </c>
      <c r="L233" s="374" t="s">
        <v>1782</v>
      </c>
      <c r="M233" s="374" t="s">
        <v>510</v>
      </c>
      <c r="N233" s="374" t="s">
        <v>1863</v>
      </c>
      <c r="O233" s="376">
        <v>31262</v>
      </c>
      <c r="P233" s="374" t="s">
        <v>18</v>
      </c>
    </row>
    <row r="234" spans="1:41" ht="35.1" customHeight="1">
      <c r="A234" s="362">
        <v>214601</v>
      </c>
      <c r="B234" s="348" t="s">
        <v>1864</v>
      </c>
      <c r="C234" s="382" t="s">
        <v>1865</v>
      </c>
      <c r="D234" s="382" t="s">
        <v>320</v>
      </c>
      <c r="E234" s="350" t="s">
        <v>202</v>
      </c>
      <c r="F234" s="350" t="s">
        <v>1778</v>
      </c>
      <c r="G234" s="352" t="s">
        <v>1866</v>
      </c>
      <c r="H234" s="352"/>
      <c r="I234" s="353" t="s">
        <v>603</v>
      </c>
      <c r="J234" s="383" t="s">
        <v>1867</v>
      </c>
      <c r="K234" s="385" t="s">
        <v>1868</v>
      </c>
      <c r="L234" s="356" t="s">
        <v>1782</v>
      </c>
      <c r="M234" s="356" t="s">
        <v>510</v>
      </c>
      <c r="N234" s="356" t="s">
        <v>1869</v>
      </c>
      <c r="O234" s="358">
        <v>41432</v>
      </c>
      <c r="P234" s="356" t="s">
        <v>18</v>
      </c>
    </row>
    <row r="235" spans="1:41" ht="35.1" customHeight="1">
      <c r="A235" s="362">
        <v>212126</v>
      </c>
      <c r="B235" s="348" t="s">
        <v>1870</v>
      </c>
      <c r="C235" s="382" t="s">
        <v>1871</v>
      </c>
      <c r="D235" s="382" t="s">
        <v>228</v>
      </c>
      <c r="E235" s="350" t="s">
        <v>202</v>
      </c>
      <c r="F235" s="350" t="s">
        <v>1778</v>
      </c>
      <c r="G235" s="352" t="s">
        <v>1872</v>
      </c>
      <c r="H235" s="352"/>
      <c r="I235" s="353" t="s">
        <v>433</v>
      </c>
      <c r="J235" s="383" t="s">
        <v>1873</v>
      </c>
      <c r="K235" s="385" t="s">
        <v>1874</v>
      </c>
      <c r="L235" s="356" t="s">
        <v>1782</v>
      </c>
      <c r="M235" s="356" t="s">
        <v>510</v>
      </c>
      <c r="N235" s="356" t="s">
        <v>1875</v>
      </c>
      <c r="O235" s="358">
        <v>34198</v>
      </c>
      <c r="P235" s="356" t="s">
        <v>18</v>
      </c>
    </row>
    <row r="236" spans="1:41" ht="35.1" customHeight="1">
      <c r="A236" s="362">
        <v>215384</v>
      </c>
      <c r="B236" s="348" t="s">
        <v>1876</v>
      </c>
      <c r="C236" s="382" t="s">
        <v>1877</v>
      </c>
      <c r="D236" s="382" t="s">
        <v>224</v>
      </c>
      <c r="E236" s="350" t="s">
        <v>202</v>
      </c>
      <c r="F236" s="350" t="s">
        <v>1778</v>
      </c>
      <c r="G236" s="352" t="s">
        <v>1878</v>
      </c>
      <c r="H236" s="352"/>
      <c r="I236" s="350" t="s">
        <v>396</v>
      </c>
      <c r="J236" s="383" t="s">
        <v>1879</v>
      </c>
      <c r="K236" s="385" t="s">
        <v>1880</v>
      </c>
      <c r="L236" s="378" t="s">
        <v>1782</v>
      </c>
      <c r="M236" s="378" t="s">
        <v>510</v>
      </c>
      <c r="N236" s="378" t="s">
        <v>1881</v>
      </c>
      <c r="O236" s="358">
        <v>43259</v>
      </c>
      <c r="P236" s="378" t="s">
        <v>18</v>
      </c>
    </row>
    <row r="237" spans="1:41" s="414" customFormat="1" ht="35.1" customHeight="1">
      <c r="A237" s="362">
        <v>212357</v>
      </c>
      <c r="B237" s="348" t="s">
        <v>1882</v>
      </c>
      <c r="C237" s="382" t="s">
        <v>1883</v>
      </c>
      <c r="D237" s="382" t="s">
        <v>239</v>
      </c>
      <c r="E237" s="350" t="s">
        <v>202</v>
      </c>
      <c r="F237" s="350" t="s">
        <v>1884</v>
      </c>
      <c r="G237" s="352" t="s">
        <v>1885</v>
      </c>
      <c r="H237" s="352"/>
      <c r="I237" s="353" t="s">
        <v>433</v>
      </c>
      <c r="J237" s="383" t="s">
        <v>1886</v>
      </c>
      <c r="K237" s="385" t="s">
        <v>1887</v>
      </c>
      <c r="L237" s="356" t="s">
        <v>1888</v>
      </c>
      <c r="M237" s="356" t="s">
        <v>510</v>
      </c>
      <c r="N237" s="356" t="s">
        <v>1889</v>
      </c>
      <c r="O237" s="358">
        <v>34621</v>
      </c>
      <c r="P237" s="356" t="s">
        <v>18</v>
      </c>
      <c r="Q237" s="320"/>
      <c r="R237" s="320"/>
      <c r="S237" s="320"/>
      <c r="T237" s="320"/>
      <c r="U237" s="320"/>
      <c r="V237" s="320"/>
      <c r="W237" s="320"/>
      <c r="X237" s="320"/>
      <c r="Y237" s="320"/>
      <c r="Z237" s="320"/>
      <c r="AA237" s="320"/>
      <c r="AB237" s="320"/>
      <c r="AC237" s="320"/>
      <c r="AD237" s="320"/>
      <c r="AE237" s="320"/>
      <c r="AF237" s="320"/>
      <c r="AG237" s="320"/>
      <c r="AH237" s="320"/>
      <c r="AI237" s="320"/>
      <c r="AJ237" s="320"/>
      <c r="AK237" s="320"/>
      <c r="AL237" s="320"/>
      <c r="AM237" s="320"/>
      <c r="AN237" s="320"/>
      <c r="AO237" s="320"/>
    </row>
    <row r="238" spans="1:41" s="359" customFormat="1" ht="35.1" customHeight="1">
      <c r="A238" s="366">
        <v>215293</v>
      </c>
      <c r="B238" s="367" t="s">
        <v>1890</v>
      </c>
      <c r="C238" s="419" t="s">
        <v>1891</v>
      </c>
      <c r="D238" s="419" t="s">
        <v>245</v>
      </c>
      <c r="E238" s="371" t="s">
        <v>202</v>
      </c>
      <c r="F238" s="371" t="s">
        <v>1884</v>
      </c>
      <c r="G238" s="370" t="s">
        <v>1892</v>
      </c>
      <c r="H238" s="370"/>
      <c r="I238" s="371" t="s">
        <v>396</v>
      </c>
      <c r="J238" s="420" t="s">
        <v>1893</v>
      </c>
      <c r="K238" s="428" t="s">
        <v>1894</v>
      </c>
      <c r="L238" s="374" t="s">
        <v>1888</v>
      </c>
      <c r="M238" s="374" t="s">
        <v>510</v>
      </c>
      <c r="N238" s="374" t="s">
        <v>1895</v>
      </c>
      <c r="O238" s="376">
        <v>42944</v>
      </c>
      <c r="P238" s="374" t="s">
        <v>18</v>
      </c>
      <c r="Q238" s="320"/>
      <c r="R238" s="320"/>
      <c r="S238" s="320"/>
      <c r="T238" s="320"/>
      <c r="U238" s="320"/>
      <c r="V238" s="320"/>
      <c r="W238" s="320"/>
      <c r="X238" s="320"/>
      <c r="Y238" s="320"/>
      <c r="Z238" s="320"/>
      <c r="AA238" s="320"/>
      <c r="AB238" s="320"/>
      <c r="AC238" s="320"/>
      <c r="AD238" s="320"/>
      <c r="AE238" s="320"/>
      <c r="AF238" s="320"/>
      <c r="AG238" s="320"/>
      <c r="AH238" s="320"/>
      <c r="AI238" s="320"/>
      <c r="AJ238" s="320"/>
      <c r="AK238" s="320"/>
      <c r="AL238" s="320"/>
      <c r="AM238" s="320"/>
      <c r="AN238" s="320"/>
      <c r="AO238" s="320"/>
    </row>
    <row r="239" spans="1:41" s="359" customFormat="1" ht="35.1" customHeight="1">
      <c r="A239" s="366">
        <v>214254</v>
      </c>
      <c r="B239" s="367" t="s">
        <v>1896</v>
      </c>
      <c r="C239" s="419" t="s">
        <v>1897</v>
      </c>
      <c r="D239" s="419" t="s">
        <v>1898</v>
      </c>
      <c r="E239" s="371" t="s">
        <v>202</v>
      </c>
      <c r="F239" s="371" t="s">
        <v>1884</v>
      </c>
      <c r="G239" s="370" t="s">
        <v>1899</v>
      </c>
      <c r="H239" s="370"/>
      <c r="I239" s="371" t="s">
        <v>460</v>
      </c>
      <c r="J239" s="420" t="s">
        <v>1900</v>
      </c>
      <c r="K239" s="428" t="s">
        <v>1901</v>
      </c>
      <c r="L239" s="374" t="s">
        <v>1888</v>
      </c>
      <c r="M239" s="374" t="s">
        <v>510</v>
      </c>
      <c r="N239" s="374" t="s">
        <v>1902</v>
      </c>
      <c r="O239" s="376">
        <v>40690</v>
      </c>
      <c r="P239" s="374" t="s">
        <v>18</v>
      </c>
      <c r="Q239" s="320"/>
      <c r="R239" s="320"/>
      <c r="S239" s="320"/>
      <c r="T239" s="320"/>
      <c r="U239" s="320"/>
      <c r="V239" s="320"/>
      <c r="W239" s="320"/>
      <c r="X239" s="320"/>
      <c r="Y239" s="320"/>
      <c r="Z239" s="320"/>
      <c r="AA239" s="320"/>
      <c r="AB239" s="320"/>
      <c r="AC239" s="320"/>
      <c r="AD239" s="320"/>
      <c r="AE239" s="320"/>
      <c r="AF239" s="320"/>
      <c r="AG239" s="320"/>
      <c r="AH239" s="320"/>
      <c r="AI239" s="320"/>
      <c r="AJ239" s="320"/>
      <c r="AK239" s="320"/>
      <c r="AL239" s="320"/>
      <c r="AM239" s="320"/>
      <c r="AN239" s="320"/>
      <c r="AO239" s="320"/>
    </row>
    <row r="240" spans="1:41" ht="35.1" customHeight="1">
      <c r="A240" s="362">
        <v>211946</v>
      </c>
      <c r="B240" s="348" t="s">
        <v>1903</v>
      </c>
      <c r="C240" s="382" t="s">
        <v>1904</v>
      </c>
      <c r="D240" s="382" t="s">
        <v>238</v>
      </c>
      <c r="E240" s="350" t="s">
        <v>202</v>
      </c>
      <c r="F240" s="350" t="s">
        <v>1884</v>
      </c>
      <c r="G240" s="352" t="s">
        <v>1905</v>
      </c>
      <c r="H240" s="352"/>
      <c r="I240" s="353" t="s">
        <v>433</v>
      </c>
      <c r="J240" s="383" t="s">
        <v>1906</v>
      </c>
      <c r="K240" s="385" t="s">
        <v>1907</v>
      </c>
      <c r="L240" s="356" t="s">
        <v>1888</v>
      </c>
      <c r="M240" s="356" t="s">
        <v>510</v>
      </c>
      <c r="N240" s="356" t="s">
        <v>1908</v>
      </c>
      <c r="O240" s="358">
        <v>33745</v>
      </c>
      <c r="P240" s="356" t="s">
        <v>18</v>
      </c>
    </row>
    <row r="241" spans="1:41" ht="35.1" customHeight="1">
      <c r="A241" s="366">
        <v>213389</v>
      </c>
      <c r="B241" s="367" t="s">
        <v>1909</v>
      </c>
      <c r="C241" s="419" t="s">
        <v>1910</v>
      </c>
      <c r="D241" s="419" t="s">
        <v>241</v>
      </c>
      <c r="E241" s="371" t="s">
        <v>202</v>
      </c>
      <c r="F241" s="371" t="s">
        <v>1884</v>
      </c>
      <c r="G241" s="370" t="s">
        <v>1911</v>
      </c>
      <c r="H241" s="370"/>
      <c r="I241" s="371" t="s">
        <v>460</v>
      </c>
      <c r="J241" s="420" t="s">
        <v>1912</v>
      </c>
      <c r="K241" s="421" t="s">
        <v>1913</v>
      </c>
      <c r="L241" s="374" t="s">
        <v>1888</v>
      </c>
      <c r="M241" s="374" t="s">
        <v>510</v>
      </c>
      <c r="N241" s="374" t="s">
        <v>1914</v>
      </c>
      <c r="O241" s="376">
        <v>37205</v>
      </c>
      <c r="P241" s="374" t="s">
        <v>18</v>
      </c>
    </row>
    <row r="242" spans="1:41" ht="35.1" customHeight="1">
      <c r="A242" s="362">
        <v>213140</v>
      </c>
      <c r="B242" s="348" t="s">
        <v>1915</v>
      </c>
      <c r="C242" s="382" t="s">
        <v>1916</v>
      </c>
      <c r="D242" s="382" t="s">
        <v>240</v>
      </c>
      <c r="E242" s="350" t="s">
        <v>202</v>
      </c>
      <c r="F242" s="350" t="s">
        <v>1884</v>
      </c>
      <c r="G242" s="352" t="s">
        <v>1917</v>
      </c>
      <c r="H242" s="352"/>
      <c r="I242" s="350" t="s">
        <v>396</v>
      </c>
      <c r="J242" s="383" t="s">
        <v>1918</v>
      </c>
      <c r="K242" s="385" t="s">
        <v>1919</v>
      </c>
      <c r="L242" s="378" t="s">
        <v>1888</v>
      </c>
      <c r="M242" s="378" t="s">
        <v>510</v>
      </c>
      <c r="N242" s="378" t="s">
        <v>1920</v>
      </c>
      <c r="O242" s="358">
        <v>36993</v>
      </c>
      <c r="P242" s="378" t="s">
        <v>18</v>
      </c>
    </row>
    <row r="243" spans="1:41" ht="35.1" customHeight="1">
      <c r="A243" s="362">
        <v>210716</v>
      </c>
      <c r="B243" s="348" t="s">
        <v>1921</v>
      </c>
      <c r="C243" s="382" t="s">
        <v>1922</v>
      </c>
      <c r="D243" s="382" t="s">
        <v>236</v>
      </c>
      <c r="E243" s="350" t="s">
        <v>202</v>
      </c>
      <c r="F243" s="350" t="s">
        <v>1884</v>
      </c>
      <c r="G243" s="352" t="s">
        <v>1923</v>
      </c>
      <c r="H243" s="352"/>
      <c r="I243" s="350" t="s">
        <v>433</v>
      </c>
      <c r="J243" s="383" t="s">
        <v>1924</v>
      </c>
      <c r="K243" s="385" t="s">
        <v>1925</v>
      </c>
      <c r="L243" s="378" t="s">
        <v>1888</v>
      </c>
      <c r="M243" s="378" t="s">
        <v>510</v>
      </c>
      <c r="N243" s="378" t="s">
        <v>1926</v>
      </c>
      <c r="O243" s="358">
        <v>30646</v>
      </c>
      <c r="P243" s="378" t="s">
        <v>18</v>
      </c>
    </row>
    <row r="244" spans="1:41" ht="35.1" customHeight="1">
      <c r="A244" s="362">
        <v>215814</v>
      </c>
      <c r="B244" s="348" t="s">
        <v>1927</v>
      </c>
      <c r="C244" s="382" t="s">
        <v>1928</v>
      </c>
      <c r="D244" s="382" t="s">
        <v>306</v>
      </c>
      <c r="E244" s="350" t="s">
        <v>202</v>
      </c>
      <c r="F244" s="350" t="s">
        <v>1884</v>
      </c>
      <c r="G244" s="352" t="s">
        <v>1929</v>
      </c>
      <c r="H244" s="352" t="s">
        <v>1930</v>
      </c>
      <c r="I244" s="350" t="s">
        <v>603</v>
      </c>
      <c r="J244" s="383" t="s">
        <v>1931</v>
      </c>
      <c r="K244" s="385" t="s">
        <v>1932</v>
      </c>
      <c r="L244" s="378" t="s">
        <v>1888</v>
      </c>
      <c r="M244" s="378" t="s">
        <v>510</v>
      </c>
      <c r="N244" s="378" t="s">
        <v>1933</v>
      </c>
      <c r="O244" s="358">
        <v>44673</v>
      </c>
      <c r="P244" s="378" t="s">
        <v>18</v>
      </c>
    </row>
    <row r="245" spans="1:41" s="359" customFormat="1" ht="45.75" customHeight="1">
      <c r="A245" s="362">
        <v>214510</v>
      </c>
      <c r="B245" s="348" t="s">
        <v>1934</v>
      </c>
      <c r="C245" s="382" t="s">
        <v>1935</v>
      </c>
      <c r="D245" s="382" t="s">
        <v>243</v>
      </c>
      <c r="E245" s="350" t="s">
        <v>202</v>
      </c>
      <c r="F245" s="350" t="s">
        <v>1884</v>
      </c>
      <c r="G245" s="352" t="s">
        <v>1936</v>
      </c>
      <c r="H245" s="352"/>
      <c r="I245" s="353" t="s">
        <v>433</v>
      </c>
      <c r="J245" s="383" t="s">
        <v>1937</v>
      </c>
      <c r="K245" s="385" t="s">
        <v>1938</v>
      </c>
      <c r="L245" s="356" t="s">
        <v>1888</v>
      </c>
      <c r="M245" s="356" t="s">
        <v>510</v>
      </c>
      <c r="N245" s="356" t="s">
        <v>1939</v>
      </c>
      <c r="O245" s="358">
        <v>41229</v>
      </c>
      <c r="P245" s="356" t="s">
        <v>18</v>
      </c>
      <c r="Q245" s="320"/>
      <c r="R245" s="320"/>
      <c r="S245" s="320"/>
      <c r="T245" s="320"/>
      <c r="U245" s="320"/>
      <c r="V245" s="320"/>
      <c r="W245" s="320"/>
      <c r="X245" s="320"/>
      <c r="Y245" s="320"/>
      <c r="Z245" s="320"/>
      <c r="AA245" s="320"/>
      <c r="AB245" s="320"/>
      <c r="AC245" s="320"/>
      <c r="AD245" s="320"/>
      <c r="AE245" s="320"/>
      <c r="AF245" s="320"/>
      <c r="AG245" s="320"/>
      <c r="AH245" s="320"/>
      <c r="AI245" s="320"/>
      <c r="AJ245" s="320"/>
      <c r="AK245" s="320"/>
      <c r="AL245" s="320"/>
      <c r="AM245" s="320"/>
      <c r="AN245" s="320"/>
      <c r="AO245" s="320"/>
    </row>
    <row r="246" spans="1:41" s="414" customFormat="1" ht="35.1" customHeight="1">
      <c r="A246" s="362">
        <v>211870</v>
      </c>
      <c r="B246" s="348" t="s">
        <v>1940</v>
      </c>
      <c r="C246" s="382" t="s">
        <v>1941</v>
      </c>
      <c r="D246" s="382" t="s">
        <v>258</v>
      </c>
      <c r="E246" s="350" t="s">
        <v>202</v>
      </c>
      <c r="F246" s="351" t="s">
        <v>1884</v>
      </c>
      <c r="G246" s="352" t="s">
        <v>1942</v>
      </c>
      <c r="H246" s="352"/>
      <c r="I246" s="350" t="s">
        <v>515</v>
      </c>
      <c r="J246" s="383" t="s">
        <v>1943</v>
      </c>
      <c r="K246" s="385" t="s">
        <v>1944</v>
      </c>
      <c r="L246" s="378" t="s">
        <v>1888</v>
      </c>
      <c r="M246" s="378" t="s">
        <v>510</v>
      </c>
      <c r="N246" s="378" t="s">
        <v>1945</v>
      </c>
      <c r="O246" s="358">
        <v>33635</v>
      </c>
      <c r="P246" s="378" t="s">
        <v>18</v>
      </c>
      <c r="Q246" s="320"/>
      <c r="R246" s="320"/>
      <c r="S246" s="320"/>
      <c r="T246" s="320"/>
      <c r="U246" s="320"/>
      <c r="V246" s="320"/>
      <c r="W246" s="320"/>
      <c r="X246" s="320"/>
      <c r="Y246" s="320"/>
      <c r="Z246" s="320"/>
      <c r="AA246" s="320"/>
      <c r="AB246" s="320"/>
      <c r="AC246" s="320"/>
      <c r="AD246" s="320"/>
      <c r="AE246" s="320"/>
      <c r="AF246" s="320"/>
      <c r="AG246" s="320"/>
      <c r="AH246" s="320"/>
      <c r="AI246" s="320"/>
      <c r="AJ246" s="320"/>
      <c r="AK246" s="320"/>
      <c r="AL246" s="320"/>
      <c r="AM246" s="320"/>
      <c r="AN246" s="320"/>
      <c r="AO246" s="320"/>
    </row>
    <row r="247" spans="1:41" ht="34.5" customHeight="1">
      <c r="A247" s="366">
        <v>213033</v>
      </c>
      <c r="B247" s="367" t="s">
        <v>1946</v>
      </c>
      <c r="C247" s="419" t="s">
        <v>1947</v>
      </c>
      <c r="D247" s="419" t="s">
        <v>321</v>
      </c>
      <c r="E247" s="371" t="s">
        <v>202</v>
      </c>
      <c r="F247" s="371" t="s">
        <v>1884</v>
      </c>
      <c r="G247" s="370" t="s">
        <v>1948</v>
      </c>
      <c r="H247" s="370"/>
      <c r="I247" s="371" t="s">
        <v>1273</v>
      </c>
      <c r="J247" s="420" t="s">
        <v>1949</v>
      </c>
      <c r="K247" s="421" t="s">
        <v>1950</v>
      </c>
      <c r="L247" s="374" t="s">
        <v>1888</v>
      </c>
      <c r="M247" s="374" t="s">
        <v>510</v>
      </c>
      <c r="N247" s="429" t="s">
        <v>1951</v>
      </c>
      <c r="O247" s="376">
        <v>36722</v>
      </c>
      <c r="P247" s="374" t="s">
        <v>18</v>
      </c>
    </row>
    <row r="248" spans="1:41" s="359" customFormat="1" ht="35.1" customHeight="1">
      <c r="A248" s="362">
        <v>211714</v>
      </c>
      <c r="B248" s="348" t="s">
        <v>1952</v>
      </c>
      <c r="C248" s="382" t="s">
        <v>1953</v>
      </c>
      <c r="D248" s="382" t="s">
        <v>237</v>
      </c>
      <c r="E248" s="350" t="s">
        <v>202</v>
      </c>
      <c r="F248" s="350" t="s">
        <v>1884</v>
      </c>
      <c r="G248" s="352" t="s">
        <v>1954</v>
      </c>
      <c r="H248" s="352"/>
      <c r="I248" s="350" t="s">
        <v>1342</v>
      </c>
      <c r="J248" s="383" t="s">
        <v>1955</v>
      </c>
      <c r="K248" s="385" t="s">
        <v>1956</v>
      </c>
      <c r="L248" s="378" t="s">
        <v>1888</v>
      </c>
      <c r="M248" s="378" t="s">
        <v>510</v>
      </c>
      <c r="N248" s="356" t="s">
        <v>1957</v>
      </c>
      <c r="O248" s="358">
        <v>32740</v>
      </c>
      <c r="P248" s="378" t="s">
        <v>18</v>
      </c>
      <c r="Q248" s="320"/>
      <c r="R248" s="320"/>
      <c r="S248" s="320"/>
      <c r="T248" s="320"/>
      <c r="U248" s="320"/>
      <c r="V248" s="320"/>
      <c r="W248" s="320"/>
      <c r="X248" s="320"/>
      <c r="Y248" s="320"/>
      <c r="Z248" s="320"/>
      <c r="AA248" s="320"/>
      <c r="AB248" s="320"/>
      <c r="AC248" s="320"/>
      <c r="AD248" s="320"/>
      <c r="AE248" s="320"/>
      <c r="AF248" s="320"/>
      <c r="AG248" s="320"/>
      <c r="AH248" s="320"/>
      <c r="AI248" s="320"/>
      <c r="AJ248" s="320"/>
      <c r="AK248" s="320"/>
      <c r="AL248" s="320"/>
      <c r="AM248" s="320"/>
      <c r="AN248" s="320"/>
      <c r="AO248" s="320"/>
    </row>
    <row r="249" spans="1:41" ht="35.1" customHeight="1">
      <c r="A249" s="362">
        <v>215459</v>
      </c>
      <c r="B249" s="348" t="s">
        <v>1958</v>
      </c>
      <c r="C249" s="382" t="s">
        <v>1959</v>
      </c>
      <c r="D249" s="382" t="s">
        <v>246</v>
      </c>
      <c r="E249" s="350" t="s">
        <v>202</v>
      </c>
      <c r="F249" s="350" t="s">
        <v>1884</v>
      </c>
      <c r="G249" s="352" t="s">
        <v>1960</v>
      </c>
      <c r="H249" s="352"/>
      <c r="I249" s="350" t="s">
        <v>717</v>
      </c>
      <c r="J249" s="383" t="s">
        <v>1961</v>
      </c>
      <c r="K249" s="385" t="s">
        <v>1962</v>
      </c>
      <c r="L249" s="378" t="s">
        <v>1888</v>
      </c>
      <c r="M249" s="378" t="s">
        <v>510</v>
      </c>
      <c r="N249" s="378" t="s">
        <v>1963</v>
      </c>
      <c r="O249" s="358">
        <v>43217</v>
      </c>
      <c r="P249" s="378" t="s">
        <v>18</v>
      </c>
    </row>
    <row r="250" spans="1:41" s="359" customFormat="1" ht="35.1" customHeight="1">
      <c r="A250" s="362">
        <v>214460</v>
      </c>
      <c r="B250" s="348" t="s">
        <v>1964</v>
      </c>
      <c r="C250" s="382" t="s">
        <v>1965</v>
      </c>
      <c r="D250" s="382" t="s">
        <v>255</v>
      </c>
      <c r="E250" s="350" t="s">
        <v>202</v>
      </c>
      <c r="F250" s="350" t="s">
        <v>1966</v>
      </c>
      <c r="G250" s="352" t="s">
        <v>1967</v>
      </c>
      <c r="H250" s="352"/>
      <c r="I250" s="350" t="s">
        <v>1273</v>
      </c>
      <c r="J250" s="383" t="s">
        <v>1968</v>
      </c>
      <c r="K250" s="385" t="s">
        <v>1969</v>
      </c>
      <c r="L250" s="378" t="s">
        <v>1970</v>
      </c>
      <c r="M250" s="378" t="s">
        <v>510</v>
      </c>
      <c r="N250" s="378" t="s">
        <v>1971</v>
      </c>
      <c r="O250" s="358">
        <v>41117</v>
      </c>
      <c r="P250" s="378" t="s">
        <v>18</v>
      </c>
      <c r="Q250" s="320"/>
      <c r="R250" s="320"/>
      <c r="S250" s="320"/>
      <c r="T250" s="320"/>
      <c r="U250" s="320"/>
      <c r="V250" s="320"/>
      <c r="W250" s="320"/>
      <c r="X250" s="320"/>
      <c r="Y250" s="320"/>
      <c r="Z250" s="320"/>
      <c r="AA250" s="320"/>
      <c r="AB250" s="320"/>
      <c r="AC250" s="320"/>
      <c r="AD250" s="320"/>
      <c r="AE250" s="320"/>
      <c r="AF250" s="320"/>
      <c r="AG250" s="320"/>
      <c r="AH250" s="320"/>
      <c r="AI250" s="320"/>
      <c r="AJ250" s="320"/>
      <c r="AK250" s="320"/>
      <c r="AL250" s="320"/>
      <c r="AM250" s="320"/>
      <c r="AN250" s="320"/>
      <c r="AO250" s="320"/>
    </row>
    <row r="251" spans="1:41" ht="35.1" customHeight="1">
      <c r="A251" s="362">
        <v>213983</v>
      </c>
      <c r="B251" s="348" t="s">
        <v>1972</v>
      </c>
      <c r="C251" s="382" t="s">
        <v>1973</v>
      </c>
      <c r="D251" s="382" t="s">
        <v>254</v>
      </c>
      <c r="E251" s="350" t="s">
        <v>202</v>
      </c>
      <c r="F251" s="350" t="s">
        <v>1966</v>
      </c>
      <c r="G251" s="352" t="s">
        <v>1974</v>
      </c>
      <c r="H251" s="352"/>
      <c r="I251" s="353" t="s">
        <v>433</v>
      </c>
      <c r="J251" s="383" t="s">
        <v>1975</v>
      </c>
      <c r="K251" s="385" t="s">
        <v>1976</v>
      </c>
      <c r="L251" s="356" t="s">
        <v>1970</v>
      </c>
      <c r="M251" s="356" t="s">
        <v>510</v>
      </c>
      <c r="N251" s="356" t="s">
        <v>1977</v>
      </c>
      <c r="O251" s="358">
        <v>39806</v>
      </c>
      <c r="P251" s="356" t="s">
        <v>18</v>
      </c>
    </row>
    <row r="252" spans="1:41" ht="35.1" customHeight="1">
      <c r="A252" s="362">
        <v>211375</v>
      </c>
      <c r="B252" s="348" t="s">
        <v>1978</v>
      </c>
      <c r="C252" s="382" t="s">
        <v>1979</v>
      </c>
      <c r="D252" s="382" t="s">
        <v>250</v>
      </c>
      <c r="E252" s="350" t="s">
        <v>202</v>
      </c>
      <c r="F252" s="350" t="s">
        <v>1966</v>
      </c>
      <c r="G252" s="352" t="s">
        <v>1980</v>
      </c>
      <c r="H252" s="350"/>
      <c r="I252" s="350" t="s">
        <v>603</v>
      </c>
      <c r="J252" s="383" t="s">
        <v>1981</v>
      </c>
      <c r="K252" s="385" t="s">
        <v>1982</v>
      </c>
      <c r="L252" s="378" t="s">
        <v>1970</v>
      </c>
      <c r="M252" s="378" t="s">
        <v>510</v>
      </c>
      <c r="N252" s="378" t="s">
        <v>1983</v>
      </c>
      <c r="O252" s="358">
        <v>1987</v>
      </c>
      <c r="P252" s="378" t="s">
        <v>18</v>
      </c>
    </row>
    <row r="253" spans="1:41" s="414" customFormat="1" ht="35.1" customHeight="1">
      <c r="A253" s="362">
        <v>212324</v>
      </c>
      <c r="B253" s="348" t="s">
        <v>1984</v>
      </c>
      <c r="C253" s="382" t="s">
        <v>1985</v>
      </c>
      <c r="D253" s="382" t="s">
        <v>252</v>
      </c>
      <c r="E253" s="350" t="s">
        <v>202</v>
      </c>
      <c r="F253" s="350" t="s">
        <v>1966</v>
      </c>
      <c r="G253" s="352" t="s">
        <v>1986</v>
      </c>
      <c r="H253" s="352"/>
      <c r="I253" s="350" t="s">
        <v>1273</v>
      </c>
      <c r="J253" s="383" t="s">
        <v>1987</v>
      </c>
      <c r="K253" s="385" t="s">
        <v>1988</v>
      </c>
      <c r="L253" s="378" t="s">
        <v>1970</v>
      </c>
      <c r="M253" s="378" t="s">
        <v>510</v>
      </c>
      <c r="N253" s="378" t="s">
        <v>1989</v>
      </c>
      <c r="O253" s="358">
        <v>34635</v>
      </c>
      <c r="P253" s="378" t="s">
        <v>18</v>
      </c>
      <c r="Q253" s="320"/>
      <c r="R253" s="320"/>
      <c r="S253" s="320"/>
      <c r="T253" s="320"/>
      <c r="U253" s="320"/>
      <c r="V253" s="320"/>
      <c r="W253" s="320"/>
      <c r="X253" s="320"/>
      <c r="Y253" s="320"/>
      <c r="Z253" s="320"/>
      <c r="AA253" s="320"/>
      <c r="AB253" s="320"/>
      <c r="AC253" s="320"/>
      <c r="AD253" s="320"/>
      <c r="AE253" s="320"/>
      <c r="AF253" s="320"/>
      <c r="AG253" s="320"/>
      <c r="AH253" s="320"/>
      <c r="AI253" s="320"/>
      <c r="AJ253" s="320"/>
      <c r="AK253" s="320"/>
      <c r="AL253" s="320"/>
      <c r="AM253" s="320"/>
      <c r="AN253" s="320"/>
      <c r="AO253" s="320"/>
    </row>
    <row r="254" spans="1:41" ht="35.1" customHeight="1">
      <c r="A254" s="362">
        <v>210336</v>
      </c>
      <c r="B254" s="348" t="s">
        <v>1990</v>
      </c>
      <c r="C254" s="382" t="s">
        <v>1991</v>
      </c>
      <c r="D254" s="382" t="s">
        <v>322</v>
      </c>
      <c r="E254" s="350" t="s">
        <v>202</v>
      </c>
      <c r="F254" s="350" t="s">
        <v>1966</v>
      </c>
      <c r="G254" s="352" t="s">
        <v>1992</v>
      </c>
      <c r="H254" s="352"/>
      <c r="I254" s="350" t="s">
        <v>1993</v>
      </c>
      <c r="J254" s="383" t="s">
        <v>1994</v>
      </c>
      <c r="K254" s="385" t="s">
        <v>1995</v>
      </c>
      <c r="L254" s="378" t="s">
        <v>1970</v>
      </c>
      <c r="M254" s="378" t="s">
        <v>510</v>
      </c>
      <c r="N254" s="378" t="s">
        <v>1996</v>
      </c>
      <c r="O254" s="358">
        <v>29392</v>
      </c>
      <c r="P254" s="378" t="s">
        <v>18</v>
      </c>
    </row>
    <row r="255" spans="1:41" ht="35.1" customHeight="1">
      <c r="A255" s="362">
        <v>215673</v>
      </c>
      <c r="B255" s="348" t="s">
        <v>1997</v>
      </c>
      <c r="C255" s="425" t="s">
        <v>1998</v>
      </c>
      <c r="D255" s="382" t="s">
        <v>1999</v>
      </c>
      <c r="E255" s="350" t="s">
        <v>202</v>
      </c>
      <c r="F255" s="350" t="s">
        <v>1966</v>
      </c>
      <c r="G255" s="352" t="s">
        <v>2000</v>
      </c>
      <c r="H255" s="352"/>
      <c r="I255" s="350" t="s">
        <v>2001</v>
      </c>
      <c r="J255" s="383" t="s">
        <v>2002</v>
      </c>
      <c r="K255" s="430" t="s">
        <v>2003</v>
      </c>
      <c r="L255" s="378" t="s">
        <v>1970</v>
      </c>
      <c r="M255" s="378" t="s">
        <v>510</v>
      </c>
      <c r="N255" s="378" t="s">
        <v>2004</v>
      </c>
      <c r="O255" s="358">
        <v>43945</v>
      </c>
      <c r="P255" s="378" t="s">
        <v>18</v>
      </c>
    </row>
    <row r="256" spans="1:41" s="359" customFormat="1" ht="35.1" customHeight="1">
      <c r="A256" s="366">
        <v>212902</v>
      </c>
      <c r="B256" s="367" t="s">
        <v>2005</v>
      </c>
      <c r="C256" s="419" t="s">
        <v>2006</v>
      </c>
      <c r="D256" s="419" t="s">
        <v>253</v>
      </c>
      <c r="E256" s="371" t="s">
        <v>202</v>
      </c>
      <c r="F256" s="371" t="s">
        <v>1966</v>
      </c>
      <c r="G256" s="370" t="s">
        <v>2007</v>
      </c>
      <c r="H256" s="370"/>
      <c r="I256" s="371" t="s">
        <v>1273</v>
      </c>
      <c r="J256" s="420" t="s">
        <v>2008</v>
      </c>
      <c r="K256" s="431" t="s">
        <v>2009</v>
      </c>
      <c r="L256" s="374" t="s">
        <v>1970</v>
      </c>
      <c r="M256" s="374" t="s">
        <v>510</v>
      </c>
      <c r="N256" s="374" t="s">
        <v>2010</v>
      </c>
      <c r="O256" s="376">
        <v>36465</v>
      </c>
      <c r="P256" s="374" t="s">
        <v>18</v>
      </c>
      <c r="Q256" s="320"/>
      <c r="R256" s="320"/>
      <c r="S256" s="320"/>
      <c r="T256" s="320"/>
      <c r="U256" s="320"/>
      <c r="V256" s="320"/>
      <c r="W256" s="320"/>
      <c r="X256" s="320"/>
      <c r="Y256" s="320"/>
      <c r="Z256" s="320"/>
      <c r="AA256" s="320"/>
      <c r="AB256" s="320"/>
      <c r="AC256" s="320"/>
      <c r="AD256" s="320"/>
      <c r="AE256" s="320"/>
      <c r="AF256" s="320"/>
      <c r="AG256" s="320"/>
      <c r="AH256" s="320"/>
      <c r="AI256" s="320"/>
      <c r="AJ256" s="320"/>
      <c r="AK256" s="320"/>
      <c r="AL256" s="320"/>
      <c r="AM256" s="320"/>
      <c r="AN256" s="320"/>
      <c r="AO256" s="320"/>
    </row>
    <row r="257" spans="1:41" ht="35.1" customHeight="1">
      <c r="A257" s="389">
        <v>214270</v>
      </c>
      <c r="B257" s="348" t="s">
        <v>2011</v>
      </c>
      <c r="C257" s="382" t="s">
        <v>2012</v>
      </c>
      <c r="D257" s="380" t="s">
        <v>307</v>
      </c>
      <c r="E257" s="350" t="s">
        <v>202</v>
      </c>
      <c r="F257" s="350" t="s">
        <v>1966</v>
      </c>
      <c r="G257" s="352" t="s">
        <v>2013</v>
      </c>
      <c r="H257" s="352"/>
      <c r="I257" s="353" t="s">
        <v>1729</v>
      </c>
      <c r="J257" s="383" t="s">
        <v>2014</v>
      </c>
      <c r="K257" s="385" t="s">
        <v>2015</v>
      </c>
      <c r="L257" s="356" t="s">
        <v>1888</v>
      </c>
      <c r="M257" s="356" t="s">
        <v>510</v>
      </c>
      <c r="N257" s="356" t="s">
        <v>2016</v>
      </c>
      <c r="O257" s="358">
        <v>40701</v>
      </c>
      <c r="P257" s="356" t="s">
        <v>18</v>
      </c>
    </row>
    <row r="258" spans="1:41" ht="35.1" customHeight="1">
      <c r="A258" s="389">
        <v>214338</v>
      </c>
      <c r="B258" s="348" t="s">
        <v>2017</v>
      </c>
      <c r="C258" s="382" t="s">
        <v>2018</v>
      </c>
      <c r="D258" s="380" t="s">
        <v>2019</v>
      </c>
      <c r="E258" s="350" t="s">
        <v>202</v>
      </c>
      <c r="F258" s="350" t="s">
        <v>1966</v>
      </c>
      <c r="G258" s="352" t="s">
        <v>2013</v>
      </c>
      <c r="H258" s="352"/>
      <c r="I258" s="353" t="s">
        <v>2020</v>
      </c>
      <c r="J258" s="383" t="s">
        <v>2021</v>
      </c>
      <c r="K258" s="385" t="s">
        <v>2022</v>
      </c>
      <c r="L258" s="356" t="s">
        <v>1888</v>
      </c>
      <c r="M258" s="356" t="s">
        <v>510</v>
      </c>
      <c r="N258" s="356" t="s">
        <v>2016</v>
      </c>
      <c r="O258" s="358">
        <v>40837</v>
      </c>
      <c r="P258" s="356" t="s">
        <v>18</v>
      </c>
    </row>
    <row r="259" spans="1:41" s="359" customFormat="1" ht="35.1" customHeight="1">
      <c r="A259" s="389">
        <v>215137</v>
      </c>
      <c r="B259" s="348" t="s">
        <v>2023</v>
      </c>
      <c r="C259" s="382" t="s">
        <v>2024</v>
      </c>
      <c r="D259" s="380" t="s">
        <v>248</v>
      </c>
      <c r="E259" s="350" t="s">
        <v>202</v>
      </c>
      <c r="F259" s="350" t="s">
        <v>1966</v>
      </c>
      <c r="G259" s="352" t="s">
        <v>2025</v>
      </c>
      <c r="H259" s="352"/>
      <c r="I259" s="353" t="s">
        <v>2026</v>
      </c>
      <c r="J259" s="383" t="s">
        <v>2027</v>
      </c>
      <c r="K259" s="385" t="s">
        <v>2028</v>
      </c>
      <c r="L259" s="356" t="s">
        <v>1888</v>
      </c>
      <c r="M259" s="356" t="s">
        <v>510</v>
      </c>
      <c r="N259" s="356" t="s">
        <v>2016</v>
      </c>
      <c r="O259" s="358">
        <v>42517</v>
      </c>
      <c r="P259" s="356" t="s">
        <v>18</v>
      </c>
      <c r="Q259" s="320"/>
      <c r="R259" s="320"/>
      <c r="S259" s="320"/>
      <c r="T259" s="320"/>
      <c r="U259" s="320"/>
      <c r="V259" s="320"/>
      <c r="W259" s="320"/>
      <c r="X259" s="320"/>
      <c r="Y259" s="320"/>
      <c r="Z259" s="320"/>
      <c r="AA259" s="320"/>
      <c r="AB259" s="320"/>
      <c r="AC259" s="320"/>
      <c r="AD259" s="320"/>
      <c r="AE259" s="320"/>
      <c r="AF259" s="320"/>
      <c r="AG259" s="320"/>
      <c r="AH259" s="320"/>
      <c r="AI259" s="320"/>
      <c r="AJ259" s="320"/>
      <c r="AK259" s="320"/>
      <c r="AL259" s="320"/>
      <c r="AM259" s="320"/>
      <c r="AN259" s="320"/>
      <c r="AO259" s="320"/>
    </row>
    <row r="260" spans="1:41" ht="45.4" customHeight="1">
      <c r="A260" s="362">
        <v>215640</v>
      </c>
      <c r="B260" s="348" t="s">
        <v>2029</v>
      </c>
      <c r="C260" s="425" t="s">
        <v>2030</v>
      </c>
      <c r="D260" s="382" t="s">
        <v>2031</v>
      </c>
      <c r="E260" s="350" t="s">
        <v>202</v>
      </c>
      <c r="F260" s="350" t="s">
        <v>1966</v>
      </c>
      <c r="G260" s="352" t="s">
        <v>2032</v>
      </c>
      <c r="H260" s="352"/>
      <c r="I260" s="350" t="s">
        <v>717</v>
      </c>
      <c r="J260" s="383" t="s">
        <v>2033</v>
      </c>
      <c r="K260" s="432" t="s">
        <v>2034</v>
      </c>
      <c r="L260" s="378" t="s">
        <v>1970</v>
      </c>
      <c r="M260" s="378" t="s">
        <v>510</v>
      </c>
      <c r="N260" s="378" t="s">
        <v>2035</v>
      </c>
      <c r="O260" s="358">
        <v>43910</v>
      </c>
      <c r="P260" s="378" t="s">
        <v>18</v>
      </c>
    </row>
    <row r="261" spans="1:41" ht="35.1" customHeight="1">
      <c r="A261" s="362">
        <v>215418</v>
      </c>
      <c r="B261" s="348" t="s">
        <v>2036</v>
      </c>
      <c r="C261" s="382" t="s">
        <v>2037</v>
      </c>
      <c r="D261" s="382" t="s">
        <v>2038</v>
      </c>
      <c r="E261" s="350" t="s">
        <v>202</v>
      </c>
      <c r="F261" s="350" t="s">
        <v>1966</v>
      </c>
      <c r="G261" s="352" t="s">
        <v>2039</v>
      </c>
      <c r="H261" s="352"/>
      <c r="I261" s="350" t="s">
        <v>1342</v>
      </c>
      <c r="J261" s="383" t="s">
        <v>2040</v>
      </c>
      <c r="K261" s="385" t="s">
        <v>2041</v>
      </c>
      <c r="L261" s="378" t="s">
        <v>1970</v>
      </c>
      <c r="M261" s="378" t="s">
        <v>510</v>
      </c>
      <c r="N261" s="378" t="s">
        <v>2042</v>
      </c>
      <c r="O261" s="358">
        <v>43039</v>
      </c>
      <c r="P261" s="378" t="s">
        <v>18</v>
      </c>
    </row>
    <row r="262" spans="1:41" ht="35.1" customHeight="1">
      <c r="A262" s="362">
        <v>214288</v>
      </c>
      <c r="B262" s="348" t="s">
        <v>2043</v>
      </c>
      <c r="C262" s="382" t="s">
        <v>2044</v>
      </c>
      <c r="D262" s="382" t="s">
        <v>268</v>
      </c>
      <c r="E262" s="350" t="s">
        <v>202</v>
      </c>
      <c r="F262" s="350" t="s">
        <v>2045</v>
      </c>
      <c r="G262" s="352" t="s">
        <v>2046</v>
      </c>
      <c r="H262" s="352"/>
      <c r="I262" s="350" t="s">
        <v>2047</v>
      </c>
      <c r="J262" s="383" t="s">
        <v>2048</v>
      </c>
      <c r="K262" s="385" t="s">
        <v>2049</v>
      </c>
      <c r="L262" s="378" t="s">
        <v>1970</v>
      </c>
      <c r="M262" s="378" t="s">
        <v>510</v>
      </c>
      <c r="N262" s="378" t="s">
        <v>2050</v>
      </c>
      <c r="O262" s="358">
        <v>40839</v>
      </c>
      <c r="P262" s="378" t="s">
        <v>18</v>
      </c>
    </row>
    <row r="263" spans="1:41" ht="35.1" customHeight="1">
      <c r="A263" s="362">
        <v>213090</v>
      </c>
      <c r="B263" s="348" t="s">
        <v>2051</v>
      </c>
      <c r="C263" s="382" t="s">
        <v>2052</v>
      </c>
      <c r="D263" s="382" t="s">
        <v>264</v>
      </c>
      <c r="E263" s="350" t="s">
        <v>202</v>
      </c>
      <c r="F263" s="350" t="s">
        <v>2045</v>
      </c>
      <c r="G263" s="352" t="s">
        <v>2053</v>
      </c>
      <c r="H263" s="352"/>
      <c r="I263" s="353" t="s">
        <v>433</v>
      </c>
      <c r="J263" s="383" t="s">
        <v>2054</v>
      </c>
      <c r="K263" s="385" t="s">
        <v>2055</v>
      </c>
      <c r="L263" s="356" t="s">
        <v>1970</v>
      </c>
      <c r="M263" s="356" t="s">
        <v>510</v>
      </c>
      <c r="N263" s="356" t="s">
        <v>2056</v>
      </c>
      <c r="O263" s="358">
        <v>38085</v>
      </c>
      <c r="P263" s="356" t="s">
        <v>18</v>
      </c>
    </row>
    <row r="264" spans="1:41" s="359" customFormat="1" ht="35.1" customHeight="1">
      <c r="A264" s="366">
        <v>215061</v>
      </c>
      <c r="B264" s="367" t="s">
        <v>2057</v>
      </c>
      <c r="C264" s="419" t="s">
        <v>2058</v>
      </c>
      <c r="D264" s="419" t="s">
        <v>269</v>
      </c>
      <c r="E264" s="371" t="s">
        <v>202</v>
      </c>
      <c r="F264" s="371" t="s">
        <v>2045</v>
      </c>
      <c r="G264" s="370" t="s">
        <v>2059</v>
      </c>
      <c r="H264" s="370"/>
      <c r="I264" s="371" t="s">
        <v>1273</v>
      </c>
      <c r="J264" s="420" t="s">
        <v>2060</v>
      </c>
      <c r="K264" s="431" t="s">
        <v>2061</v>
      </c>
      <c r="L264" s="374" t="s">
        <v>1970</v>
      </c>
      <c r="M264" s="374" t="s">
        <v>510</v>
      </c>
      <c r="N264" s="374" t="s">
        <v>2062</v>
      </c>
      <c r="O264" s="376">
        <v>42258</v>
      </c>
      <c r="P264" s="374" t="s">
        <v>18</v>
      </c>
      <c r="Q264" s="320"/>
      <c r="R264" s="320"/>
      <c r="S264" s="320"/>
      <c r="T264" s="320"/>
      <c r="U264" s="320"/>
      <c r="V264" s="320"/>
      <c r="W264" s="320"/>
      <c r="X264" s="320"/>
      <c r="Y264" s="320"/>
      <c r="Z264" s="320"/>
      <c r="AA264" s="320"/>
      <c r="AB264" s="320"/>
      <c r="AC264" s="320"/>
      <c r="AD264" s="320"/>
      <c r="AE264" s="320"/>
      <c r="AF264" s="320"/>
      <c r="AG264" s="320"/>
      <c r="AH264" s="320"/>
      <c r="AI264" s="320"/>
      <c r="AJ264" s="320"/>
      <c r="AK264" s="320"/>
      <c r="AL264" s="320"/>
      <c r="AM264" s="320"/>
      <c r="AN264" s="320"/>
      <c r="AO264" s="320"/>
    </row>
    <row r="265" spans="1:41" ht="35.1" customHeight="1">
      <c r="A265" s="362">
        <v>211680</v>
      </c>
      <c r="B265" s="348" t="s">
        <v>2063</v>
      </c>
      <c r="C265" s="382" t="s">
        <v>2064</v>
      </c>
      <c r="D265" s="382" t="s">
        <v>251</v>
      </c>
      <c r="E265" s="350" t="s">
        <v>202</v>
      </c>
      <c r="F265" s="351" t="s">
        <v>2045</v>
      </c>
      <c r="G265" s="352" t="s">
        <v>2065</v>
      </c>
      <c r="H265" s="352"/>
      <c r="I265" s="350" t="s">
        <v>1273</v>
      </c>
      <c r="J265" s="383" t="s">
        <v>2066</v>
      </c>
      <c r="K265" s="385" t="s">
        <v>2067</v>
      </c>
      <c r="L265" s="378" t="s">
        <v>1970</v>
      </c>
      <c r="M265" s="378" t="s">
        <v>510</v>
      </c>
      <c r="N265" s="378" t="s">
        <v>2068</v>
      </c>
      <c r="O265" s="358">
        <v>33116</v>
      </c>
      <c r="P265" s="378" t="s">
        <v>18</v>
      </c>
    </row>
    <row r="266" spans="1:41" ht="35.1" customHeight="1">
      <c r="A266" s="362">
        <v>215541</v>
      </c>
      <c r="B266" s="348" t="s">
        <v>2069</v>
      </c>
      <c r="C266" s="425" t="s">
        <v>2070</v>
      </c>
      <c r="D266" s="382" t="s">
        <v>2071</v>
      </c>
      <c r="E266" s="350" t="s">
        <v>202</v>
      </c>
      <c r="F266" s="350" t="s">
        <v>2045</v>
      </c>
      <c r="G266" s="352" t="s">
        <v>2072</v>
      </c>
      <c r="H266" s="352"/>
      <c r="I266" s="350" t="s">
        <v>479</v>
      </c>
      <c r="J266" s="383" t="s">
        <v>2073</v>
      </c>
      <c r="K266" s="426" t="s">
        <v>2074</v>
      </c>
      <c r="L266" s="378" t="s">
        <v>2075</v>
      </c>
      <c r="M266" s="378" t="s">
        <v>510</v>
      </c>
      <c r="N266" s="378" t="s">
        <v>2076</v>
      </c>
      <c r="O266" s="358">
        <v>43118</v>
      </c>
      <c r="P266" s="378" t="s">
        <v>18</v>
      </c>
    </row>
    <row r="267" spans="1:41" ht="35.1" customHeight="1">
      <c r="A267" s="362">
        <v>214825</v>
      </c>
      <c r="B267" s="348" t="s">
        <v>2077</v>
      </c>
      <c r="C267" s="382" t="s">
        <v>2078</v>
      </c>
      <c r="D267" s="382" t="s">
        <v>256</v>
      </c>
      <c r="E267" s="350" t="s">
        <v>202</v>
      </c>
      <c r="F267" s="351" t="s">
        <v>2045</v>
      </c>
      <c r="G267" s="352" t="s">
        <v>2079</v>
      </c>
      <c r="H267" s="352"/>
      <c r="I267" s="353" t="s">
        <v>1342</v>
      </c>
      <c r="J267" s="383" t="s">
        <v>2080</v>
      </c>
      <c r="K267" s="385" t="s">
        <v>2081</v>
      </c>
      <c r="L267" s="356" t="s">
        <v>1970</v>
      </c>
      <c r="M267" s="356" t="s">
        <v>510</v>
      </c>
      <c r="N267" s="356" t="s">
        <v>2082</v>
      </c>
      <c r="O267" s="358">
        <v>41824</v>
      </c>
      <c r="P267" s="356" t="s">
        <v>18</v>
      </c>
    </row>
    <row r="268" spans="1:41" ht="35.1" customHeight="1">
      <c r="A268" s="366">
        <v>213223</v>
      </c>
      <c r="B268" s="367" t="s">
        <v>2083</v>
      </c>
      <c r="C268" s="419" t="s">
        <v>2084</v>
      </c>
      <c r="D268" s="419" t="s">
        <v>265</v>
      </c>
      <c r="E268" s="371" t="s">
        <v>202</v>
      </c>
      <c r="F268" s="371" t="s">
        <v>2045</v>
      </c>
      <c r="G268" s="370" t="s">
        <v>2085</v>
      </c>
      <c r="H268" s="370"/>
      <c r="I268" s="371" t="s">
        <v>1273</v>
      </c>
      <c r="J268" s="420" t="s">
        <v>2086</v>
      </c>
      <c r="K268" s="421" t="s">
        <v>2087</v>
      </c>
      <c r="L268" s="374" t="s">
        <v>1970</v>
      </c>
      <c r="M268" s="374" t="s">
        <v>510</v>
      </c>
      <c r="N268" s="429" t="s">
        <v>2088</v>
      </c>
      <c r="O268" s="376">
        <v>37120</v>
      </c>
      <c r="P268" s="374" t="s">
        <v>18</v>
      </c>
    </row>
    <row r="269" spans="1:41" ht="35.1" customHeight="1">
      <c r="A269" s="362">
        <v>213892</v>
      </c>
      <c r="B269" s="348" t="s">
        <v>2089</v>
      </c>
      <c r="C269" s="382" t="s">
        <v>2090</v>
      </c>
      <c r="D269" s="382" t="s">
        <v>266</v>
      </c>
      <c r="E269" s="350" t="s">
        <v>202</v>
      </c>
      <c r="F269" s="350" t="s">
        <v>2045</v>
      </c>
      <c r="G269" s="352" t="s">
        <v>2091</v>
      </c>
      <c r="H269" s="352"/>
      <c r="I269" s="350" t="s">
        <v>1273</v>
      </c>
      <c r="J269" s="383" t="s">
        <v>2092</v>
      </c>
      <c r="K269" s="385" t="s">
        <v>2093</v>
      </c>
      <c r="L269" s="378" t="s">
        <v>1970</v>
      </c>
      <c r="M269" s="378" t="s">
        <v>510</v>
      </c>
      <c r="N269" s="378" t="s">
        <v>2094</v>
      </c>
      <c r="O269" s="358">
        <v>39696</v>
      </c>
      <c r="P269" s="378" t="s">
        <v>18</v>
      </c>
    </row>
    <row r="270" spans="1:41" s="359" customFormat="1" ht="35.1" customHeight="1">
      <c r="A270" s="362">
        <v>215228</v>
      </c>
      <c r="B270" s="348" t="s">
        <v>2095</v>
      </c>
      <c r="C270" s="382" t="s">
        <v>2096</v>
      </c>
      <c r="D270" s="382" t="s">
        <v>271</v>
      </c>
      <c r="E270" s="350" t="s">
        <v>202</v>
      </c>
      <c r="F270" s="350" t="s">
        <v>2045</v>
      </c>
      <c r="G270" s="352" t="s">
        <v>2097</v>
      </c>
      <c r="H270" s="352"/>
      <c r="I270" s="350" t="s">
        <v>1273</v>
      </c>
      <c r="J270" s="383" t="s">
        <v>2098</v>
      </c>
      <c r="K270" s="385" t="s">
        <v>2099</v>
      </c>
      <c r="L270" s="378" t="s">
        <v>1970</v>
      </c>
      <c r="M270" s="378" t="s">
        <v>510</v>
      </c>
      <c r="N270" s="378" t="s">
        <v>2100</v>
      </c>
      <c r="O270" s="358">
        <v>42867</v>
      </c>
      <c r="P270" s="378" t="s">
        <v>18</v>
      </c>
      <c r="Q270" s="320"/>
      <c r="R270" s="320"/>
      <c r="S270" s="320"/>
      <c r="T270" s="320"/>
      <c r="U270" s="320"/>
      <c r="V270" s="320"/>
      <c r="W270" s="320"/>
      <c r="X270" s="320"/>
      <c r="Y270" s="320"/>
      <c r="Z270" s="320"/>
      <c r="AA270" s="320"/>
      <c r="AB270" s="320"/>
      <c r="AC270" s="320"/>
      <c r="AD270" s="320"/>
      <c r="AE270" s="320"/>
      <c r="AF270" s="320"/>
      <c r="AG270" s="320"/>
      <c r="AH270" s="320"/>
      <c r="AI270" s="320"/>
      <c r="AJ270" s="320"/>
      <c r="AK270" s="320"/>
      <c r="AL270" s="320"/>
      <c r="AM270" s="320"/>
      <c r="AN270" s="320"/>
      <c r="AO270" s="320"/>
    </row>
    <row r="271" spans="1:41" ht="35.1" customHeight="1">
      <c r="A271" s="362">
        <v>211664</v>
      </c>
      <c r="B271" s="348" t="s">
        <v>2101</v>
      </c>
      <c r="C271" s="382" t="s">
        <v>2102</v>
      </c>
      <c r="D271" s="382" t="s">
        <v>262</v>
      </c>
      <c r="E271" s="350" t="s">
        <v>202</v>
      </c>
      <c r="F271" s="350" t="s">
        <v>2045</v>
      </c>
      <c r="G271" s="352" t="s">
        <v>2103</v>
      </c>
      <c r="H271" s="352"/>
      <c r="I271" s="350" t="s">
        <v>396</v>
      </c>
      <c r="J271" s="383" t="s">
        <v>2104</v>
      </c>
      <c r="K271" s="385" t="s">
        <v>2105</v>
      </c>
      <c r="L271" s="378" t="s">
        <v>1970</v>
      </c>
      <c r="M271" s="378" t="s">
        <v>510</v>
      </c>
      <c r="N271" s="378" t="s">
        <v>2106</v>
      </c>
      <c r="O271" s="358">
        <v>32877</v>
      </c>
      <c r="P271" s="378" t="s">
        <v>18</v>
      </c>
    </row>
    <row r="272" spans="1:41" ht="35.1" customHeight="1">
      <c r="A272" s="347">
        <v>211136</v>
      </c>
      <c r="B272" s="348" t="s">
        <v>2107</v>
      </c>
      <c r="C272" s="349" t="s">
        <v>2108</v>
      </c>
      <c r="D272" s="349" t="s">
        <v>323</v>
      </c>
      <c r="E272" s="350" t="s">
        <v>273</v>
      </c>
      <c r="F272" s="350" t="s">
        <v>2109</v>
      </c>
      <c r="G272" s="352" t="s">
        <v>2110</v>
      </c>
      <c r="H272" s="352"/>
      <c r="I272" s="353" t="s">
        <v>1292</v>
      </c>
      <c r="J272" s="355" t="s">
        <v>2111</v>
      </c>
      <c r="K272" s="355" t="s">
        <v>2112</v>
      </c>
      <c r="L272" s="356" t="s">
        <v>408</v>
      </c>
      <c r="M272" s="356" t="s">
        <v>400</v>
      </c>
      <c r="N272" s="356" t="s">
        <v>2113</v>
      </c>
      <c r="O272" s="358">
        <v>31570</v>
      </c>
      <c r="P272" s="356" t="s">
        <v>324</v>
      </c>
    </row>
    <row r="273" spans="1:41" ht="35.1" customHeight="1">
      <c r="A273" s="347">
        <v>210831</v>
      </c>
      <c r="B273" s="348" t="s">
        <v>2114</v>
      </c>
      <c r="C273" s="349" t="s">
        <v>2115</v>
      </c>
      <c r="D273" s="349" t="s">
        <v>325</v>
      </c>
      <c r="E273" s="350" t="s">
        <v>273</v>
      </c>
      <c r="F273" s="350" t="s">
        <v>2109</v>
      </c>
      <c r="G273" s="352" t="s">
        <v>2116</v>
      </c>
      <c r="H273" s="352"/>
      <c r="I273" s="353" t="s">
        <v>396</v>
      </c>
      <c r="J273" s="355" t="s">
        <v>2117</v>
      </c>
      <c r="K273" s="355" t="s">
        <v>2118</v>
      </c>
      <c r="L273" s="356" t="s">
        <v>408</v>
      </c>
      <c r="M273" s="356" t="s">
        <v>400</v>
      </c>
      <c r="N273" s="357" t="s">
        <v>2119</v>
      </c>
      <c r="O273" s="358">
        <v>30947</v>
      </c>
      <c r="P273" s="356" t="s">
        <v>18</v>
      </c>
    </row>
    <row r="274" spans="1:41" ht="35.1" customHeight="1">
      <c r="A274" s="347">
        <v>213231</v>
      </c>
      <c r="B274" s="348" t="s">
        <v>2120</v>
      </c>
      <c r="C274" s="349" t="s">
        <v>2121</v>
      </c>
      <c r="D274" s="349" t="s">
        <v>326</v>
      </c>
      <c r="E274" s="350" t="s">
        <v>273</v>
      </c>
      <c r="F274" s="350" t="s">
        <v>2109</v>
      </c>
      <c r="G274" s="352" t="s">
        <v>2122</v>
      </c>
      <c r="H274" s="352"/>
      <c r="I274" s="353" t="s">
        <v>396</v>
      </c>
      <c r="J274" s="355" t="s">
        <v>2123</v>
      </c>
      <c r="K274" s="355" t="s">
        <v>2124</v>
      </c>
      <c r="L274" s="356" t="s">
        <v>408</v>
      </c>
      <c r="M274" s="356" t="s">
        <v>400</v>
      </c>
      <c r="N274" s="357" t="s">
        <v>2125</v>
      </c>
      <c r="O274" s="358">
        <v>37190</v>
      </c>
      <c r="P274" s="356" t="s">
        <v>324</v>
      </c>
    </row>
    <row r="275" spans="1:41" ht="35.1" customHeight="1">
      <c r="A275" s="362">
        <v>214296</v>
      </c>
      <c r="B275" s="348" t="s">
        <v>2126</v>
      </c>
      <c r="C275" s="349" t="s">
        <v>2127</v>
      </c>
      <c r="D275" s="380" t="s">
        <v>277</v>
      </c>
      <c r="E275" s="350" t="s">
        <v>273</v>
      </c>
      <c r="F275" s="350" t="s">
        <v>2109</v>
      </c>
      <c r="G275" s="352" t="s">
        <v>2128</v>
      </c>
      <c r="H275" s="352"/>
      <c r="I275" s="353" t="s">
        <v>789</v>
      </c>
      <c r="J275" s="355" t="s">
        <v>2129</v>
      </c>
      <c r="K275" s="355" t="s">
        <v>2130</v>
      </c>
      <c r="L275" s="356" t="s">
        <v>399</v>
      </c>
      <c r="M275" s="356" t="s">
        <v>400</v>
      </c>
      <c r="N275" s="356" t="s">
        <v>2131</v>
      </c>
      <c r="O275" s="358">
        <v>40851</v>
      </c>
      <c r="P275" s="356" t="s">
        <v>324</v>
      </c>
    </row>
    <row r="276" spans="1:41" ht="40.5" customHeight="1">
      <c r="A276" s="362">
        <v>214957</v>
      </c>
      <c r="B276" s="348" t="s">
        <v>2132</v>
      </c>
      <c r="C276" s="349" t="s">
        <v>2133</v>
      </c>
      <c r="D276" s="380" t="s">
        <v>327</v>
      </c>
      <c r="E276" s="350" t="s">
        <v>273</v>
      </c>
      <c r="F276" s="350" t="s">
        <v>2109</v>
      </c>
      <c r="G276" s="352" t="s">
        <v>2134</v>
      </c>
      <c r="H276" s="356"/>
      <c r="I276" s="356" t="s">
        <v>2135</v>
      </c>
      <c r="J276" s="355" t="s">
        <v>2136</v>
      </c>
      <c r="K276" s="355" t="s">
        <v>2137</v>
      </c>
      <c r="L276" s="356" t="s">
        <v>408</v>
      </c>
      <c r="M276" s="356" t="s">
        <v>400</v>
      </c>
      <c r="N276" s="356" t="s">
        <v>2138</v>
      </c>
      <c r="O276" s="358">
        <v>41992</v>
      </c>
      <c r="P276" s="357" t="s">
        <v>324</v>
      </c>
    </row>
    <row r="277" spans="1:41" ht="35.1" customHeight="1">
      <c r="A277" s="347">
        <v>212266</v>
      </c>
      <c r="B277" s="348" t="s">
        <v>2139</v>
      </c>
      <c r="C277" s="349" t="s">
        <v>2140</v>
      </c>
      <c r="D277" s="349" t="s">
        <v>328</v>
      </c>
      <c r="E277" s="350" t="s">
        <v>273</v>
      </c>
      <c r="F277" s="350" t="s">
        <v>2109</v>
      </c>
      <c r="G277" s="352" t="s">
        <v>2141</v>
      </c>
      <c r="H277" s="352"/>
      <c r="I277" s="353" t="s">
        <v>2142</v>
      </c>
      <c r="J277" s="355" t="s">
        <v>2143</v>
      </c>
      <c r="K277" s="355" t="s">
        <v>2144</v>
      </c>
      <c r="L277" s="356" t="s">
        <v>408</v>
      </c>
      <c r="M277" s="356" t="s">
        <v>400</v>
      </c>
      <c r="N277" s="356" t="s">
        <v>2145</v>
      </c>
      <c r="O277" s="358">
        <v>34579</v>
      </c>
      <c r="P277" s="356" t="s">
        <v>324</v>
      </c>
    </row>
    <row r="278" spans="1:41" ht="35.1" customHeight="1">
      <c r="A278" s="362">
        <v>213959</v>
      </c>
      <c r="B278" s="348" t="s">
        <v>2146</v>
      </c>
      <c r="C278" s="401" t="s">
        <v>2147</v>
      </c>
      <c r="D278" s="401" t="s">
        <v>329</v>
      </c>
      <c r="E278" s="350" t="s">
        <v>273</v>
      </c>
      <c r="F278" s="350" t="s">
        <v>2109</v>
      </c>
      <c r="G278" s="352" t="s">
        <v>2148</v>
      </c>
      <c r="H278" s="402"/>
      <c r="I278" s="356" t="s">
        <v>2149</v>
      </c>
      <c r="J278" s="392" t="s">
        <v>2150</v>
      </c>
      <c r="K278" s="403" t="s">
        <v>2151</v>
      </c>
      <c r="L278" s="356" t="s">
        <v>408</v>
      </c>
      <c r="M278" s="356" t="s">
        <v>400</v>
      </c>
      <c r="N278" s="356" t="s">
        <v>2152</v>
      </c>
      <c r="O278" s="358">
        <v>39864</v>
      </c>
      <c r="P278" s="356" t="s">
        <v>324</v>
      </c>
    </row>
    <row r="279" spans="1:41" ht="35.1" customHeight="1">
      <c r="A279" s="362">
        <v>212738</v>
      </c>
      <c r="B279" s="348" t="s">
        <v>2153</v>
      </c>
      <c r="C279" s="401" t="s">
        <v>2154</v>
      </c>
      <c r="D279" s="380" t="s">
        <v>330</v>
      </c>
      <c r="E279" s="350" t="s">
        <v>273</v>
      </c>
      <c r="F279" s="350" t="s">
        <v>2109</v>
      </c>
      <c r="G279" s="402" t="s">
        <v>2155</v>
      </c>
      <c r="H279" s="402" t="s">
        <v>2156</v>
      </c>
      <c r="I279" s="356" t="s">
        <v>2157</v>
      </c>
      <c r="J279" s="392" t="s">
        <v>2158</v>
      </c>
      <c r="K279" s="392" t="s">
        <v>2159</v>
      </c>
      <c r="L279" s="356" t="s">
        <v>408</v>
      </c>
      <c r="M279" s="356" t="s">
        <v>400</v>
      </c>
      <c r="N279" s="356" t="s">
        <v>2160</v>
      </c>
      <c r="O279" s="358">
        <v>29853</v>
      </c>
      <c r="P279" s="356" t="s">
        <v>276</v>
      </c>
    </row>
    <row r="280" spans="1:41" ht="35.1" customHeight="1">
      <c r="A280" s="362">
        <v>211482</v>
      </c>
      <c r="B280" s="348" t="s">
        <v>2161</v>
      </c>
      <c r="C280" s="349" t="s">
        <v>2162</v>
      </c>
      <c r="D280" s="380" t="s">
        <v>331</v>
      </c>
      <c r="E280" s="350" t="s">
        <v>273</v>
      </c>
      <c r="F280" s="350" t="s">
        <v>2109</v>
      </c>
      <c r="G280" s="352" t="s">
        <v>2163</v>
      </c>
      <c r="H280" s="352"/>
      <c r="I280" s="353" t="s">
        <v>2142</v>
      </c>
      <c r="J280" s="392" t="s">
        <v>2158</v>
      </c>
      <c r="K280" s="355" t="s">
        <v>2164</v>
      </c>
      <c r="L280" s="356" t="s">
        <v>408</v>
      </c>
      <c r="M280" s="356" t="s">
        <v>400</v>
      </c>
      <c r="N280" s="356" t="s">
        <v>2165</v>
      </c>
      <c r="O280" s="358">
        <v>33235</v>
      </c>
      <c r="P280" s="356" t="s">
        <v>324</v>
      </c>
    </row>
    <row r="281" spans="1:41" ht="35.1" customHeight="1">
      <c r="A281" s="362">
        <v>211623</v>
      </c>
      <c r="B281" s="348" t="s">
        <v>2166</v>
      </c>
      <c r="C281" s="349" t="s">
        <v>2167</v>
      </c>
      <c r="D281" s="349" t="s">
        <v>349</v>
      </c>
      <c r="E281" s="350" t="s">
        <v>273</v>
      </c>
      <c r="F281" s="351" t="s">
        <v>2109</v>
      </c>
      <c r="G281" s="352" t="s">
        <v>2168</v>
      </c>
      <c r="H281" s="352" t="s">
        <v>2169</v>
      </c>
      <c r="I281" s="353" t="s">
        <v>515</v>
      </c>
      <c r="J281" s="355" t="s">
        <v>2170</v>
      </c>
      <c r="K281" s="355" t="s">
        <v>2171</v>
      </c>
      <c r="L281" s="356" t="s">
        <v>541</v>
      </c>
      <c r="M281" s="356" t="s">
        <v>400</v>
      </c>
      <c r="N281" s="356" t="s">
        <v>2172</v>
      </c>
      <c r="O281" s="358">
        <v>32827</v>
      </c>
      <c r="P281" s="356" t="s">
        <v>324</v>
      </c>
    </row>
    <row r="282" spans="1:41" ht="35.1" customHeight="1">
      <c r="A282" s="347">
        <v>212282</v>
      </c>
      <c r="B282" s="348" t="s">
        <v>2173</v>
      </c>
      <c r="C282" s="349" t="s">
        <v>2174</v>
      </c>
      <c r="D282" s="349" t="s">
        <v>332</v>
      </c>
      <c r="E282" s="350" t="s">
        <v>273</v>
      </c>
      <c r="F282" s="350" t="s">
        <v>2109</v>
      </c>
      <c r="G282" s="352" t="s">
        <v>2175</v>
      </c>
      <c r="H282" s="352"/>
      <c r="I282" s="353" t="s">
        <v>396</v>
      </c>
      <c r="J282" s="355" t="s">
        <v>2176</v>
      </c>
      <c r="K282" s="355" t="s">
        <v>2177</v>
      </c>
      <c r="L282" s="356" t="s">
        <v>408</v>
      </c>
      <c r="M282" s="356" t="s">
        <v>400</v>
      </c>
      <c r="N282" s="356" t="s">
        <v>2178</v>
      </c>
      <c r="O282" s="358">
        <v>34572</v>
      </c>
      <c r="P282" s="356" t="s">
        <v>324</v>
      </c>
    </row>
    <row r="283" spans="1:41" ht="35.1" customHeight="1">
      <c r="A283" s="347">
        <v>212191</v>
      </c>
      <c r="B283" s="348" t="s">
        <v>2179</v>
      </c>
      <c r="C283" s="349" t="s">
        <v>2180</v>
      </c>
      <c r="D283" s="349" t="s">
        <v>333</v>
      </c>
      <c r="E283" s="350" t="s">
        <v>273</v>
      </c>
      <c r="F283" s="350" t="s">
        <v>2109</v>
      </c>
      <c r="G283" s="352" t="s">
        <v>2181</v>
      </c>
      <c r="H283" s="352"/>
      <c r="I283" s="353" t="s">
        <v>396</v>
      </c>
      <c r="J283" s="355" t="s">
        <v>2182</v>
      </c>
      <c r="K283" s="355" t="s">
        <v>2183</v>
      </c>
      <c r="L283" s="356" t="s">
        <v>399</v>
      </c>
      <c r="M283" s="356" t="s">
        <v>400</v>
      </c>
      <c r="N283" s="357" t="s">
        <v>2184</v>
      </c>
      <c r="O283" s="358">
        <v>34411</v>
      </c>
      <c r="P283" s="356" t="s">
        <v>18</v>
      </c>
    </row>
    <row r="284" spans="1:41" ht="35.1" customHeight="1">
      <c r="A284" s="347">
        <v>210153</v>
      </c>
      <c r="B284" s="348" t="s">
        <v>2185</v>
      </c>
      <c r="C284" s="349" t="s">
        <v>2186</v>
      </c>
      <c r="D284" s="349" t="s">
        <v>334</v>
      </c>
      <c r="E284" s="350" t="s">
        <v>273</v>
      </c>
      <c r="F284" s="350" t="s">
        <v>2109</v>
      </c>
      <c r="G284" s="352" t="s">
        <v>2187</v>
      </c>
      <c r="H284" s="352"/>
      <c r="I284" s="353" t="s">
        <v>2188</v>
      </c>
      <c r="J284" s="355" t="s">
        <v>2189</v>
      </c>
      <c r="K284" s="355" t="s">
        <v>2190</v>
      </c>
      <c r="L284" s="356" t="s">
        <v>408</v>
      </c>
      <c r="M284" s="356" t="s">
        <v>400</v>
      </c>
      <c r="N284" s="357" t="s">
        <v>2191</v>
      </c>
      <c r="O284" s="358">
        <v>27732</v>
      </c>
      <c r="P284" s="356" t="s">
        <v>18</v>
      </c>
    </row>
    <row r="285" spans="1:41" s="359" customFormat="1" ht="35.1" customHeight="1">
      <c r="A285" s="347">
        <v>215855</v>
      </c>
      <c r="B285" s="348" t="s">
        <v>2192</v>
      </c>
      <c r="C285" s="349" t="s">
        <v>2193</v>
      </c>
      <c r="D285" s="349" t="s">
        <v>308</v>
      </c>
      <c r="E285" s="350" t="s">
        <v>273</v>
      </c>
      <c r="F285" s="351" t="s">
        <v>2194</v>
      </c>
      <c r="G285" s="352" t="s">
        <v>2195</v>
      </c>
      <c r="H285" s="352"/>
      <c r="I285" s="353" t="s">
        <v>2196</v>
      </c>
      <c r="J285" s="355" t="s">
        <v>2197</v>
      </c>
      <c r="K285" s="355" t="s">
        <v>2198</v>
      </c>
      <c r="L285" s="356" t="s">
        <v>17</v>
      </c>
      <c r="M285" s="356" t="s">
        <v>400</v>
      </c>
      <c r="N285" s="356" t="s">
        <v>2199</v>
      </c>
      <c r="O285" s="358">
        <v>44855</v>
      </c>
      <c r="P285" s="356" t="s">
        <v>324</v>
      </c>
      <c r="Q285" s="320"/>
      <c r="R285" s="320"/>
      <c r="S285" s="320"/>
      <c r="T285" s="320"/>
      <c r="U285" s="320"/>
      <c r="V285" s="320"/>
      <c r="W285" s="320"/>
      <c r="X285" s="320"/>
      <c r="Y285" s="320"/>
      <c r="Z285" s="320"/>
      <c r="AA285" s="320"/>
      <c r="AB285" s="320"/>
      <c r="AC285" s="320"/>
      <c r="AD285" s="320"/>
      <c r="AE285" s="320"/>
      <c r="AF285" s="320"/>
      <c r="AG285" s="320"/>
      <c r="AH285" s="320"/>
      <c r="AI285" s="320"/>
      <c r="AJ285" s="320"/>
      <c r="AK285" s="320"/>
      <c r="AL285" s="320"/>
      <c r="AM285" s="320"/>
      <c r="AN285" s="320"/>
      <c r="AO285" s="320"/>
    </row>
    <row r="286" spans="1:41" ht="35.1" customHeight="1">
      <c r="A286" s="347">
        <v>210195</v>
      </c>
      <c r="B286" s="348" t="s">
        <v>2200</v>
      </c>
      <c r="C286" s="349" t="s">
        <v>2201</v>
      </c>
      <c r="D286" s="349" t="s">
        <v>344</v>
      </c>
      <c r="E286" s="350" t="s">
        <v>273</v>
      </c>
      <c r="F286" s="351" t="s">
        <v>2194</v>
      </c>
      <c r="G286" s="352" t="s">
        <v>2202</v>
      </c>
      <c r="H286" s="352"/>
      <c r="I286" s="353" t="s">
        <v>546</v>
      </c>
      <c r="J286" s="355" t="s">
        <v>2203</v>
      </c>
      <c r="K286" s="355" t="s">
        <v>2204</v>
      </c>
      <c r="L286" s="356" t="s">
        <v>531</v>
      </c>
      <c r="M286" s="356" t="s">
        <v>400</v>
      </c>
      <c r="N286" s="356" t="s">
        <v>2205</v>
      </c>
      <c r="O286" s="358">
        <v>28261</v>
      </c>
      <c r="P286" s="356" t="s">
        <v>18</v>
      </c>
    </row>
    <row r="287" spans="1:41" ht="35.1" customHeight="1">
      <c r="A287" s="362">
        <v>210179</v>
      </c>
      <c r="B287" s="348" t="s">
        <v>2206</v>
      </c>
      <c r="C287" s="349" t="s">
        <v>2207</v>
      </c>
      <c r="D287" s="349" t="s">
        <v>345</v>
      </c>
      <c r="E287" s="350" t="s">
        <v>273</v>
      </c>
      <c r="F287" s="351" t="s">
        <v>2194</v>
      </c>
      <c r="G287" s="352" t="s">
        <v>2208</v>
      </c>
      <c r="H287" s="352"/>
      <c r="I287" s="353" t="s">
        <v>515</v>
      </c>
      <c r="J287" s="355" t="s">
        <v>2209</v>
      </c>
      <c r="K287" s="355" t="s">
        <v>2210</v>
      </c>
      <c r="L287" s="356" t="s">
        <v>541</v>
      </c>
      <c r="M287" s="356" t="s">
        <v>400</v>
      </c>
      <c r="N287" s="357" t="s">
        <v>2211</v>
      </c>
      <c r="O287" s="358">
        <v>28000</v>
      </c>
      <c r="P287" s="356" t="s">
        <v>324</v>
      </c>
    </row>
    <row r="288" spans="1:41" ht="35.1" customHeight="1">
      <c r="A288" s="347">
        <v>213728</v>
      </c>
      <c r="B288" s="348" t="s">
        <v>2212</v>
      </c>
      <c r="C288" s="349" t="s">
        <v>2213</v>
      </c>
      <c r="D288" s="349" t="s">
        <v>347</v>
      </c>
      <c r="E288" s="350" t="s">
        <v>273</v>
      </c>
      <c r="F288" s="351" t="s">
        <v>2194</v>
      </c>
      <c r="G288" s="352" t="s">
        <v>2214</v>
      </c>
      <c r="H288" s="352"/>
      <c r="I288" s="353" t="s">
        <v>460</v>
      </c>
      <c r="J288" s="355" t="s">
        <v>2215</v>
      </c>
      <c r="K288" s="355" t="s">
        <v>2216</v>
      </c>
      <c r="L288" s="356" t="s">
        <v>408</v>
      </c>
      <c r="M288" s="356" t="s">
        <v>400</v>
      </c>
      <c r="N288" s="357" t="s">
        <v>2217</v>
      </c>
      <c r="O288" s="358">
        <v>38975</v>
      </c>
      <c r="P288" s="356" t="s">
        <v>18</v>
      </c>
    </row>
    <row r="289" spans="1:16" ht="34.5" customHeight="1">
      <c r="A289" s="406">
        <v>211201</v>
      </c>
      <c r="B289" s="348" t="s">
        <v>2218</v>
      </c>
      <c r="C289" s="349" t="s">
        <v>2219</v>
      </c>
      <c r="D289" s="349" t="s">
        <v>348</v>
      </c>
      <c r="E289" s="350" t="s">
        <v>273</v>
      </c>
      <c r="F289" s="351" t="s">
        <v>2194</v>
      </c>
      <c r="G289" s="352" t="s">
        <v>2220</v>
      </c>
      <c r="H289" s="352"/>
      <c r="I289" s="350" t="s">
        <v>515</v>
      </c>
      <c r="J289" s="355" t="s">
        <v>2221</v>
      </c>
      <c r="K289" s="355" t="s">
        <v>2222</v>
      </c>
      <c r="L289" s="378" t="s">
        <v>640</v>
      </c>
      <c r="M289" s="378" t="s">
        <v>400</v>
      </c>
      <c r="N289" s="378" t="s">
        <v>2223</v>
      </c>
      <c r="O289" s="358">
        <v>31661</v>
      </c>
      <c r="P289" s="378" t="s">
        <v>18</v>
      </c>
    </row>
    <row r="290" spans="1:16" ht="35.1" customHeight="1">
      <c r="A290" s="347">
        <v>212530</v>
      </c>
      <c r="B290" s="348" t="s">
        <v>2224</v>
      </c>
      <c r="C290" s="349" t="s">
        <v>2225</v>
      </c>
      <c r="D290" s="349" t="s">
        <v>350</v>
      </c>
      <c r="E290" s="350" t="s">
        <v>273</v>
      </c>
      <c r="F290" s="351" t="s">
        <v>2194</v>
      </c>
      <c r="G290" s="352" t="s">
        <v>2226</v>
      </c>
      <c r="H290" s="352"/>
      <c r="I290" s="353" t="s">
        <v>2142</v>
      </c>
      <c r="J290" s="355" t="s">
        <v>2227</v>
      </c>
      <c r="K290" s="355" t="s">
        <v>2228</v>
      </c>
      <c r="L290" s="356" t="s">
        <v>531</v>
      </c>
      <c r="M290" s="356" t="s">
        <v>400</v>
      </c>
      <c r="N290" s="356" t="s">
        <v>2229</v>
      </c>
      <c r="O290" s="358">
        <v>35230</v>
      </c>
      <c r="P290" s="356" t="s">
        <v>18</v>
      </c>
    </row>
    <row r="291" spans="1:16" ht="35.1" customHeight="1">
      <c r="A291" s="362">
        <v>211466</v>
      </c>
      <c r="B291" s="348" t="s">
        <v>2230</v>
      </c>
      <c r="C291" s="349" t="s">
        <v>2231</v>
      </c>
      <c r="D291" s="349" t="s">
        <v>351</v>
      </c>
      <c r="E291" s="350" t="s">
        <v>273</v>
      </c>
      <c r="F291" s="351" t="s">
        <v>2194</v>
      </c>
      <c r="G291" s="381" t="s">
        <v>2232</v>
      </c>
      <c r="H291" s="352" t="s">
        <v>2233</v>
      </c>
      <c r="I291" s="353" t="s">
        <v>515</v>
      </c>
      <c r="J291" s="355" t="s">
        <v>2234</v>
      </c>
      <c r="K291" s="355" t="s">
        <v>2235</v>
      </c>
      <c r="L291" s="356" t="s">
        <v>531</v>
      </c>
      <c r="M291" s="356" t="s">
        <v>400</v>
      </c>
      <c r="N291" s="356" t="s">
        <v>2236</v>
      </c>
      <c r="O291" s="358">
        <v>32457</v>
      </c>
      <c r="P291" s="356" t="s">
        <v>324</v>
      </c>
    </row>
    <row r="292" spans="1:16" ht="35.1" customHeight="1">
      <c r="A292" s="347">
        <v>212837</v>
      </c>
      <c r="B292" s="348" t="s">
        <v>2237</v>
      </c>
      <c r="C292" s="349" t="s">
        <v>2238</v>
      </c>
      <c r="D292" s="349" t="s">
        <v>352</v>
      </c>
      <c r="E292" s="350" t="s">
        <v>273</v>
      </c>
      <c r="F292" s="351" t="s">
        <v>2194</v>
      </c>
      <c r="G292" s="352" t="s">
        <v>2239</v>
      </c>
      <c r="H292" s="352"/>
      <c r="I292" s="353" t="s">
        <v>2240</v>
      </c>
      <c r="J292" s="355" t="s">
        <v>2241</v>
      </c>
      <c r="K292" s="355" t="s">
        <v>2242</v>
      </c>
      <c r="L292" s="356" t="s">
        <v>399</v>
      </c>
      <c r="M292" s="356" t="s">
        <v>400</v>
      </c>
      <c r="N292" s="357" t="s">
        <v>2243</v>
      </c>
      <c r="O292" s="358">
        <v>36404</v>
      </c>
      <c r="P292" s="356" t="s">
        <v>18</v>
      </c>
    </row>
    <row r="293" spans="1:16" ht="35.1" customHeight="1">
      <c r="A293" s="347">
        <v>215327</v>
      </c>
      <c r="B293" s="348" t="s">
        <v>2244</v>
      </c>
      <c r="C293" s="349" t="s">
        <v>2245</v>
      </c>
      <c r="D293" s="349" t="s">
        <v>353</v>
      </c>
      <c r="E293" s="350" t="s">
        <v>273</v>
      </c>
      <c r="F293" s="351" t="s">
        <v>2194</v>
      </c>
      <c r="G293" s="352" t="s">
        <v>2246</v>
      </c>
      <c r="H293" s="352" t="s">
        <v>2247</v>
      </c>
      <c r="I293" s="353" t="s">
        <v>515</v>
      </c>
      <c r="J293" s="355" t="s">
        <v>2248</v>
      </c>
      <c r="K293" s="355" t="s">
        <v>2249</v>
      </c>
      <c r="L293" s="356" t="s">
        <v>531</v>
      </c>
      <c r="M293" s="356" t="s">
        <v>400</v>
      </c>
      <c r="N293" s="356" t="s">
        <v>2250</v>
      </c>
      <c r="O293" s="358">
        <v>43007</v>
      </c>
      <c r="P293" s="356" t="s">
        <v>279</v>
      </c>
    </row>
    <row r="294" spans="1:16" ht="35.1" customHeight="1">
      <c r="A294" s="347">
        <v>211300</v>
      </c>
      <c r="B294" s="348" t="s">
        <v>2251</v>
      </c>
      <c r="C294" s="349" t="s">
        <v>2252</v>
      </c>
      <c r="D294" s="349" t="s">
        <v>354</v>
      </c>
      <c r="E294" s="350" t="s">
        <v>273</v>
      </c>
      <c r="F294" s="351" t="s">
        <v>2194</v>
      </c>
      <c r="G294" s="352" t="s">
        <v>2253</v>
      </c>
      <c r="H294" s="352"/>
      <c r="I294" s="353" t="s">
        <v>1273</v>
      </c>
      <c r="J294" s="355" t="s">
        <v>2254</v>
      </c>
      <c r="K294" s="355" t="s">
        <v>2255</v>
      </c>
      <c r="L294" s="356" t="s">
        <v>541</v>
      </c>
      <c r="M294" s="356" t="s">
        <v>400</v>
      </c>
      <c r="N294" s="356" t="s">
        <v>2256</v>
      </c>
      <c r="O294" s="358">
        <v>31912</v>
      </c>
      <c r="P294" s="356" t="s">
        <v>324</v>
      </c>
    </row>
    <row r="295" spans="1:16" ht="35.1" customHeight="1">
      <c r="A295" s="362">
        <v>214155</v>
      </c>
      <c r="B295" s="348" t="s">
        <v>2257</v>
      </c>
      <c r="C295" s="349" t="s">
        <v>2258</v>
      </c>
      <c r="D295" s="349" t="s">
        <v>367</v>
      </c>
      <c r="E295" s="350" t="s">
        <v>273</v>
      </c>
      <c r="F295" s="351" t="s">
        <v>2259</v>
      </c>
      <c r="G295" s="352" t="s">
        <v>2260</v>
      </c>
      <c r="H295" s="352"/>
      <c r="I295" s="353" t="s">
        <v>396</v>
      </c>
      <c r="J295" s="355" t="s">
        <v>2261</v>
      </c>
      <c r="K295" s="377" t="s">
        <v>2262</v>
      </c>
      <c r="L295" s="356" t="s">
        <v>509</v>
      </c>
      <c r="M295" s="356" t="s">
        <v>510</v>
      </c>
      <c r="N295" s="356" t="s">
        <v>2263</v>
      </c>
      <c r="O295" s="358">
        <v>40137</v>
      </c>
      <c r="P295" s="356" t="s">
        <v>324</v>
      </c>
    </row>
    <row r="296" spans="1:16" ht="35.1" customHeight="1">
      <c r="A296" s="362">
        <v>214122</v>
      </c>
      <c r="B296" s="348" t="s">
        <v>2264</v>
      </c>
      <c r="C296" s="349" t="s">
        <v>2265</v>
      </c>
      <c r="D296" s="380" t="s">
        <v>368</v>
      </c>
      <c r="E296" s="350" t="s">
        <v>273</v>
      </c>
      <c r="F296" s="351" t="s">
        <v>2259</v>
      </c>
      <c r="G296" s="352" t="s">
        <v>2266</v>
      </c>
      <c r="H296" s="352" t="s">
        <v>2267</v>
      </c>
      <c r="I296" s="353" t="s">
        <v>396</v>
      </c>
      <c r="J296" s="355" t="s">
        <v>2268</v>
      </c>
      <c r="K296" s="355" t="s">
        <v>2269</v>
      </c>
      <c r="L296" s="356" t="s">
        <v>2270</v>
      </c>
      <c r="M296" s="356" t="s">
        <v>2270</v>
      </c>
      <c r="N296" s="350" t="s">
        <v>2271</v>
      </c>
      <c r="O296" s="358">
        <v>40249</v>
      </c>
      <c r="P296" s="356" t="s">
        <v>324</v>
      </c>
    </row>
    <row r="297" spans="1:16" ht="35.1" customHeight="1">
      <c r="A297" s="362">
        <v>212647</v>
      </c>
      <c r="B297" s="348" t="s">
        <v>2272</v>
      </c>
      <c r="C297" s="349" t="s">
        <v>2273</v>
      </c>
      <c r="D297" s="349" t="s">
        <v>369</v>
      </c>
      <c r="E297" s="350" t="s">
        <v>273</v>
      </c>
      <c r="F297" s="351" t="s">
        <v>2259</v>
      </c>
      <c r="G297" s="352" t="s">
        <v>2274</v>
      </c>
      <c r="H297" s="352"/>
      <c r="I297" s="353" t="s">
        <v>396</v>
      </c>
      <c r="J297" s="355" t="s">
        <v>2275</v>
      </c>
      <c r="K297" s="377" t="s">
        <v>2276</v>
      </c>
      <c r="L297" s="356" t="s">
        <v>509</v>
      </c>
      <c r="M297" s="356" t="s">
        <v>510</v>
      </c>
      <c r="N297" s="356" t="s">
        <v>2277</v>
      </c>
      <c r="O297" s="358">
        <v>35734</v>
      </c>
      <c r="P297" s="356" t="s">
        <v>324</v>
      </c>
    </row>
    <row r="298" spans="1:16" ht="35.1" customHeight="1">
      <c r="A298" s="362">
        <v>212035</v>
      </c>
      <c r="B298" s="348" t="s">
        <v>2278</v>
      </c>
      <c r="C298" s="349" t="s">
        <v>2279</v>
      </c>
      <c r="D298" s="349" t="s">
        <v>370</v>
      </c>
      <c r="E298" s="350" t="s">
        <v>273</v>
      </c>
      <c r="F298" s="351" t="s">
        <v>2259</v>
      </c>
      <c r="G298" s="352" t="s">
        <v>2280</v>
      </c>
      <c r="H298" s="352" t="s">
        <v>2281</v>
      </c>
      <c r="I298" s="353" t="s">
        <v>396</v>
      </c>
      <c r="J298" s="355" t="s">
        <v>2282</v>
      </c>
      <c r="K298" s="377" t="s">
        <v>2283</v>
      </c>
      <c r="L298" s="356" t="s">
        <v>1573</v>
      </c>
      <c r="M298" s="356" t="s">
        <v>510</v>
      </c>
      <c r="N298" s="356" t="s">
        <v>2284</v>
      </c>
      <c r="O298" s="358">
        <v>33969</v>
      </c>
      <c r="P298" s="356" t="s">
        <v>324</v>
      </c>
    </row>
    <row r="299" spans="1:16" ht="35.1" customHeight="1">
      <c r="A299" s="362">
        <v>215319</v>
      </c>
      <c r="B299" s="348" t="s">
        <v>2285</v>
      </c>
      <c r="C299" s="382" t="s">
        <v>2286</v>
      </c>
      <c r="D299" s="382" t="s">
        <v>371</v>
      </c>
      <c r="E299" s="350" t="s">
        <v>273</v>
      </c>
      <c r="F299" s="351" t="s">
        <v>2259</v>
      </c>
      <c r="G299" s="352" t="s">
        <v>2287</v>
      </c>
      <c r="H299" s="352"/>
      <c r="I299" s="350" t="s">
        <v>396</v>
      </c>
      <c r="J299" s="383" t="s">
        <v>2288</v>
      </c>
      <c r="K299" s="385" t="s">
        <v>2289</v>
      </c>
      <c r="L299" s="378" t="s">
        <v>2290</v>
      </c>
      <c r="M299" s="378" t="s">
        <v>785</v>
      </c>
      <c r="N299" s="378" t="s">
        <v>2291</v>
      </c>
      <c r="O299" s="358">
        <v>42923</v>
      </c>
      <c r="P299" s="378" t="s">
        <v>275</v>
      </c>
    </row>
    <row r="300" spans="1:16" ht="35.1" customHeight="1">
      <c r="A300" s="389">
        <v>210047</v>
      </c>
      <c r="B300" s="348" t="s">
        <v>2292</v>
      </c>
      <c r="C300" s="349" t="s">
        <v>2293</v>
      </c>
      <c r="D300" s="349" t="s">
        <v>358</v>
      </c>
      <c r="E300" s="350" t="s">
        <v>273</v>
      </c>
      <c r="F300" s="351" t="s">
        <v>2259</v>
      </c>
      <c r="G300" s="352" t="s">
        <v>2294</v>
      </c>
      <c r="H300" s="352"/>
      <c r="I300" s="353" t="s">
        <v>441</v>
      </c>
      <c r="J300" s="355" t="s">
        <v>2295</v>
      </c>
      <c r="K300" s="403" t="s">
        <v>2296</v>
      </c>
      <c r="L300" s="356" t="s">
        <v>1019</v>
      </c>
      <c r="M300" s="356" t="s">
        <v>785</v>
      </c>
      <c r="N300" s="356" t="s">
        <v>2297</v>
      </c>
      <c r="O300" s="358">
        <v>24838</v>
      </c>
      <c r="P300" s="356" t="s">
        <v>324</v>
      </c>
    </row>
    <row r="301" spans="1:16" ht="35.1" customHeight="1">
      <c r="A301" s="389">
        <v>215004</v>
      </c>
      <c r="B301" s="348" t="s">
        <v>2298</v>
      </c>
      <c r="C301" s="349" t="s">
        <v>2299</v>
      </c>
      <c r="D301" s="349" t="s">
        <v>373</v>
      </c>
      <c r="E301" s="350" t="s">
        <v>273</v>
      </c>
      <c r="F301" s="351" t="s">
        <v>2259</v>
      </c>
      <c r="G301" s="352" t="s">
        <v>2300</v>
      </c>
      <c r="H301" s="352"/>
      <c r="I301" s="353" t="s">
        <v>441</v>
      </c>
      <c r="J301" s="355" t="s">
        <v>2301</v>
      </c>
      <c r="K301" s="403" t="s">
        <v>2302</v>
      </c>
      <c r="L301" s="356" t="s">
        <v>1970</v>
      </c>
      <c r="M301" s="356" t="s">
        <v>510</v>
      </c>
      <c r="N301" s="356" t="s">
        <v>2303</v>
      </c>
      <c r="O301" s="358">
        <v>42076</v>
      </c>
      <c r="P301" s="356" t="s">
        <v>324</v>
      </c>
    </row>
    <row r="302" spans="1:16" ht="35.1" customHeight="1">
      <c r="A302" s="362">
        <v>214916</v>
      </c>
      <c r="B302" s="348" t="s">
        <v>2304</v>
      </c>
      <c r="C302" s="349" t="s">
        <v>2305</v>
      </c>
      <c r="D302" s="349" t="s">
        <v>286</v>
      </c>
      <c r="E302" s="350" t="s">
        <v>273</v>
      </c>
      <c r="F302" s="351" t="s">
        <v>2259</v>
      </c>
      <c r="G302" s="352" t="s">
        <v>2306</v>
      </c>
      <c r="H302" s="352"/>
      <c r="I302" s="353" t="s">
        <v>441</v>
      </c>
      <c r="J302" s="355" t="s">
        <v>2307</v>
      </c>
      <c r="K302" s="377" t="s">
        <v>2308</v>
      </c>
      <c r="L302" s="356" t="s">
        <v>1970</v>
      </c>
      <c r="M302" s="356" t="s">
        <v>510</v>
      </c>
      <c r="N302" s="356" t="s">
        <v>2309</v>
      </c>
      <c r="O302" s="358">
        <v>41974</v>
      </c>
      <c r="P302" s="356" t="s">
        <v>324</v>
      </c>
    </row>
    <row r="303" spans="1:16" ht="35.1" customHeight="1">
      <c r="A303" s="362">
        <v>213801</v>
      </c>
      <c r="B303" s="348" t="s">
        <v>2310</v>
      </c>
      <c r="C303" s="349" t="s">
        <v>2311</v>
      </c>
      <c r="D303" s="380" t="s">
        <v>363</v>
      </c>
      <c r="E303" s="350" t="s">
        <v>273</v>
      </c>
      <c r="F303" s="351" t="s">
        <v>2259</v>
      </c>
      <c r="G303" s="352" t="s">
        <v>2312</v>
      </c>
      <c r="H303" s="352" t="s">
        <v>2313</v>
      </c>
      <c r="I303" s="353" t="s">
        <v>2314</v>
      </c>
      <c r="J303" s="355" t="s">
        <v>2315</v>
      </c>
      <c r="K303" s="355" t="s">
        <v>2316</v>
      </c>
      <c r="L303" s="356" t="s">
        <v>2317</v>
      </c>
      <c r="M303" s="356" t="s">
        <v>785</v>
      </c>
      <c r="N303" s="356" t="s">
        <v>2318</v>
      </c>
      <c r="O303" s="358">
        <v>39311</v>
      </c>
      <c r="P303" s="356" t="s">
        <v>324</v>
      </c>
    </row>
    <row r="304" spans="1:16" ht="35.1" customHeight="1">
      <c r="A304" s="362">
        <v>215178</v>
      </c>
      <c r="B304" s="348" t="s">
        <v>2319</v>
      </c>
      <c r="C304" s="349" t="s">
        <v>2320</v>
      </c>
      <c r="D304" s="380" t="s">
        <v>364</v>
      </c>
      <c r="E304" s="350" t="s">
        <v>273</v>
      </c>
      <c r="F304" s="351" t="s">
        <v>2259</v>
      </c>
      <c r="G304" s="352" t="s">
        <v>2321</v>
      </c>
      <c r="H304" s="352"/>
      <c r="I304" s="356" t="s">
        <v>2322</v>
      </c>
      <c r="J304" s="355" t="s">
        <v>2323</v>
      </c>
      <c r="K304" s="355" t="s">
        <v>2324</v>
      </c>
      <c r="L304" s="356" t="s">
        <v>89</v>
      </c>
      <c r="M304" s="356" t="s">
        <v>785</v>
      </c>
      <c r="N304" s="356" t="s">
        <v>2325</v>
      </c>
      <c r="O304" s="358">
        <v>42657</v>
      </c>
      <c r="P304" s="356" t="s">
        <v>18</v>
      </c>
    </row>
    <row r="305" spans="1:41" ht="35.1" customHeight="1">
      <c r="A305" s="347">
        <v>215145</v>
      </c>
      <c r="B305" s="348" t="s">
        <v>2326</v>
      </c>
      <c r="C305" s="349" t="s">
        <v>2327</v>
      </c>
      <c r="D305" s="349" t="s">
        <v>374</v>
      </c>
      <c r="E305" s="350" t="s">
        <v>273</v>
      </c>
      <c r="F305" s="351" t="s">
        <v>2259</v>
      </c>
      <c r="G305" s="352" t="s">
        <v>2328</v>
      </c>
      <c r="H305" s="352"/>
      <c r="I305" s="353" t="s">
        <v>396</v>
      </c>
      <c r="J305" s="355" t="s">
        <v>2329</v>
      </c>
      <c r="K305" s="355" t="s">
        <v>2330</v>
      </c>
      <c r="L305" s="356" t="s">
        <v>509</v>
      </c>
      <c r="M305" s="356" t="s">
        <v>510</v>
      </c>
      <c r="N305" s="356" t="s">
        <v>2331</v>
      </c>
      <c r="O305" s="358">
        <v>42566</v>
      </c>
      <c r="P305" s="356" t="s">
        <v>324</v>
      </c>
    </row>
    <row r="306" spans="1:41" ht="35.1" customHeight="1">
      <c r="A306" s="389">
        <v>212217</v>
      </c>
      <c r="B306" s="348" t="s">
        <v>2332</v>
      </c>
      <c r="C306" s="349" t="s">
        <v>2333</v>
      </c>
      <c r="D306" s="349" t="s">
        <v>365</v>
      </c>
      <c r="E306" s="350" t="s">
        <v>273</v>
      </c>
      <c r="F306" s="351" t="s">
        <v>2259</v>
      </c>
      <c r="G306" s="352" t="s">
        <v>2334</v>
      </c>
      <c r="H306" s="352"/>
      <c r="I306" s="353" t="s">
        <v>396</v>
      </c>
      <c r="J306" s="355" t="s">
        <v>2335</v>
      </c>
      <c r="K306" s="380" t="s">
        <v>2336</v>
      </c>
      <c r="L306" s="356" t="s">
        <v>1019</v>
      </c>
      <c r="M306" s="356" t="s">
        <v>785</v>
      </c>
      <c r="N306" s="356" t="s">
        <v>2337</v>
      </c>
      <c r="O306" s="358">
        <v>34424</v>
      </c>
      <c r="P306" s="356" t="s">
        <v>18</v>
      </c>
    </row>
    <row r="307" spans="1:41" ht="35.1" customHeight="1">
      <c r="A307" s="362">
        <v>214767</v>
      </c>
      <c r="B307" s="348" t="s">
        <v>2338</v>
      </c>
      <c r="C307" s="349" t="s">
        <v>2339</v>
      </c>
      <c r="D307" s="349" t="s">
        <v>2340</v>
      </c>
      <c r="E307" s="350" t="s">
        <v>273</v>
      </c>
      <c r="F307" s="351" t="s">
        <v>2341</v>
      </c>
      <c r="G307" s="352" t="s">
        <v>2342</v>
      </c>
      <c r="H307" s="352"/>
      <c r="I307" s="353" t="s">
        <v>396</v>
      </c>
      <c r="J307" s="355" t="s">
        <v>2343</v>
      </c>
      <c r="K307" s="377" t="s">
        <v>2344</v>
      </c>
      <c r="L307" s="356" t="s">
        <v>1724</v>
      </c>
      <c r="M307" s="356" t="s">
        <v>510</v>
      </c>
      <c r="N307" s="356" t="s">
        <v>2345</v>
      </c>
      <c r="O307" s="358">
        <v>41789</v>
      </c>
      <c r="P307" s="356" t="s">
        <v>275</v>
      </c>
    </row>
    <row r="308" spans="1:41" ht="35.1" customHeight="1">
      <c r="A308" s="389">
        <v>214205</v>
      </c>
      <c r="B308" s="348" t="s">
        <v>2346</v>
      </c>
      <c r="C308" s="382" t="s">
        <v>2347</v>
      </c>
      <c r="D308" s="380" t="s">
        <v>285</v>
      </c>
      <c r="E308" s="350" t="s">
        <v>273</v>
      </c>
      <c r="F308" s="350" t="s">
        <v>2341</v>
      </c>
      <c r="G308" s="352" t="s">
        <v>2348</v>
      </c>
      <c r="H308" s="352"/>
      <c r="I308" s="353" t="s">
        <v>546</v>
      </c>
      <c r="J308" s="383" t="s">
        <v>2349</v>
      </c>
      <c r="K308" s="385" t="s">
        <v>2350</v>
      </c>
      <c r="L308" s="356" t="s">
        <v>1782</v>
      </c>
      <c r="M308" s="356" t="s">
        <v>510</v>
      </c>
      <c r="N308" s="356" t="s">
        <v>2351</v>
      </c>
      <c r="O308" s="358">
        <v>40344</v>
      </c>
      <c r="P308" s="356" t="s">
        <v>18</v>
      </c>
    </row>
    <row r="309" spans="1:41" ht="35.1" customHeight="1">
      <c r="A309" s="362">
        <v>214544</v>
      </c>
      <c r="B309" s="348" t="s">
        <v>2352</v>
      </c>
      <c r="C309" s="349" t="s">
        <v>2353</v>
      </c>
      <c r="D309" s="349" t="s">
        <v>355</v>
      </c>
      <c r="E309" s="350" t="s">
        <v>273</v>
      </c>
      <c r="F309" s="350" t="s">
        <v>2341</v>
      </c>
      <c r="G309" s="352" t="s">
        <v>2354</v>
      </c>
      <c r="H309" s="352"/>
      <c r="I309" s="353" t="s">
        <v>546</v>
      </c>
      <c r="J309" s="355" t="s">
        <v>2355</v>
      </c>
      <c r="K309" s="355" t="s">
        <v>2356</v>
      </c>
      <c r="L309" s="356" t="s">
        <v>2357</v>
      </c>
      <c r="M309" s="356" t="s">
        <v>785</v>
      </c>
      <c r="N309" s="356" t="s">
        <v>2358</v>
      </c>
      <c r="O309" s="358">
        <v>41230</v>
      </c>
      <c r="P309" s="356" t="s">
        <v>324</v>
      </c>
    </row>
    <row r="310" spans="1:41" ht="35.1" customHeight="1">
      <c r="A310" s="347">
        <v>213082</v>
      </c>
      <c r="B310" s="348" t="s">
        <v>2359</v>
      </c>
      <c r="C310" s="349" t="s">
        <v>2360</v>
      </c>
      <c r="D310" s="349" t="s">
        <v>356</v>
      </c>
      <c r="E310" s="350" t="s">
        <v>273</v>
      </c>
      <c r="F310" s="350" t="s">
        <v>2341</v>
      </c>
      <c r="G310" s="352" t="s">
        <v>2361</v>
      </c>
      <c r="H310" s="352"/>
      <c r="I310" s="353" t="s">
        <v>396</v>
      </c>
      <c r="J310" s="355" t="s">
        <v>2362</v>
      </c>
      <c r="K310" s="355" t="s">
        <v>2363</v>
      </c>
      <c r="L310" s="356" t="s">
        <v>879</v>
      </c>
      <c r="M310" s="356" t="s">
        <v>510</v>
      </c>
      <c r="N310" s="356" t="s">
        <v>2364</v>
      </c>
      <c r="O310" s="358">
        <v>35958</v>
      </c>
      <c r="P310" s="356" t="s">
        <v>324</v>
      </c>
    </row>
    <row r="311" spans="1:41" ht="35.1" customHeight="1">
      <c r="A311" s="362">
        <v>210815</v>
      </c>
      <c r="B311" s="348" t="s">
        <v>2365</v>
      </c>
      <c r="C311" s="382" t="s">
        <v>2366</v>
      </c>
      <c r="D311" s="382" t="s">
        <v>357</v>
      </c>
      <c r="E311" s="350" t="s">
        <v>273</v>
      </c>
      <c r="F311" s="350" t="s">
        <v>2341</v>
      </c>
      <c r="G311" s="352" t="s">
        <v>2367</v>
      </c>
      <c r="H311" s="352"/>
      <c r="I311" s="350" t="s">
        <v>1273</v>
      </c>
      <c r="J311" s="383" t="s">
        <v>2368</v>
      </c>
      <c r="K311" s="385" t="s">
        <v>2369</v>
      </c>
      <c r="L311" s="378" t="s">
        <v>1717</v>
      </c>
      <c r="M311" s="378" t="s">
        <v>510</v>
      </c>
      <c r="N311" s="378" t="s">
        <v>2370</v>
      </c>
      <c r="O311" s="358">
        <v>30918</v>
      </c>
      <c r="P311" s="378" t="s">
        <v>275</v>
      </c>
    </row>
    <row r="312" spans="1:41" ht="35.1" customHeight="1">
      <c r="A312" s="389">
        <v>215079</v>
      </c>
      <c r="B312" s="348" t="s">
        <v>2371</v>
      </c>
      <c r="C312" s="349" t="s">
        <v>2372</v>
      </c>
      <c r="D312" s="349" t="s">
        <v>359</v>
      </c>
      <c r="E312" s="350" t="s">
        <v>273</v>
      </c>
      <c r="F312" s="350" t="s">
        <v>2341</v>
      </c>
      <c r="G312" s="352" t="s">
        <v>2373</v>
      </c>
      <c r="H312" s="352"/>
      <c r="I312" s="353" t="s">
        <v>717</v>
      </c>
      <c r="J312" s="355" t="s">
        <v>2374</v>
      </c>
      <c r="K312" s="403" t="s">
        <v>2375</v>
      </c>
      <c r="L312" s="356" t="s">
        <v>2376</v>
      </c>
      <c r="M312" s="356" t="s">
        <v>510</v>
      </c>
      <c r="N312" s="356" t="s">
        <v>2377</v>
      </c>
      <c r="O312" s="358">
        <v>42335</v>
      </c>
      <c r="P312" s="356" t="s">
        <v>324</v>
      </c>
    </row>
    <row r="313" spans="1:41" s="359" customFormat="1" ht="45" customHeight="1">
      <c r="A313" s="347">
        <v>213504</v>
      </c>
      <c r="B313" s="348" t="s">
        <v>2378</v>
      </c>
      <c r="C313" s="349" t="s">
        <v>2379</v>
      </c>
      <c r="D313" s="355" t="s">
        <v>360</v>
      </c>
      <c r="E313" s="350" t="s">
        <v>273</v>
      </c>
      <c r="F313" s="350" t="s">
        <v>2341</v>
      </c>
      <c r="G313" s="352" t="s">
        <v>2380</v>
      </c>
      <c r="H313" s="352" t="s">
        <v>2381</v>
      </c>
      <c r="I313" s="353" t="s">
        <v>1273</v>
      </c>
      <c r="J313" s="355" t="s">
        <v>2382</v>
      </c>
      <c r="K313" s="377" t="s">
        <v>2383</v>
      </c>
      <c r="L313" s="356" t="s">
        <v>879</v>
      </c>
      <c r="M313" s="356" t="s">
        <v>510</v>
      </c>
      <c r="N313" s="356" t="s">
        <v>2384</v>
      </c>
      <c r="O313" s="358">
        <v>37911</v>
      </c>
      <c r="P313" s="356" t="s">
        <v>324</v>
      </c>
      <c r="Q313" s="320"/>
      <c r="R313" s="320"/>
      <c r="S313" s="320"/>
      <c r="T313" s="320"/>
      <c r="U313" s="320"/>
      <c r="V313" s="320"/>
      <c r="W313" s="320"/>
      <c r="X313" s="320"/>
      <c r="Y313" s="320"/>
      <c r="Z313" s="320"/>
      <c r="AA313" s="320"/>
      <c r="AB313" s="320"/>
      <c r="AC313" s="320"/>
      <c r="AD313" s="320"/>
      <c r="AE313" s="320"/>
      <c r="AF313" s="320"/>
      <c r="AG313" s="320"/>
      <c r="AH313" s="320"/>
      <c r="AI313" s="320"/>
      <c r="AJ313" s="320"/>
      <c r="AK313" s="320"/>
      <c r="AL313" s="320"/>
      <c r="AM313" s="320"/>
      <c r="AN313" s="320"/>
      <c r="AO313" s="320"/>
    </row>
    <row r="314" spans="1:41" ht="35.1" customHeight="1">
      <c r="A314" s="389">
        <v>214536</v>
      </c>
      <c r="B314" s="348" t="s">
        <v>2385</v>
      </c>
      <c r="C314" s="349" t="s">
        <v>2386</v>
      </c>
      <c r="D314" s="349" t="s">
        <v>361</v>
      </c>
      <c r="E314" s="350" t="s">
        <v>273</v>
      </c>
      <c r="F314" s="350" t="s">
        <v>2341</v>
      </c>
      <c r="G314" s="352" t="s">
        <v>2387</v>
      </c>
      <c r="H314" s="352" t="s">
        <v>2388</v>
      </c>
      <c r="I314" s="353" t="s">
        <v>1273</v>
      </c>
      <c r="J314" s="355" t="s">
        <v>2389</v>
      </c>
      <c r="K314" s="403" t="s">
        <v>2390</v>
      </c>
      <c r="L314" s="356" t="s">
        <v>879</v>
      </c>
      <c r="M314" s="356" t="s">
        <v>510</v>
      </c>
      <c r="N314" s="356" t="s">
        <v>2391</v>
      </c>
      <c r="O314" s="358">
        <v>41285</v>
      </c>
      <c r="P314" s="356" t="s">
        <v>324</v>
      </c>
    </row>
    <row r="315" spans="1:41" ht="35.1" customHeight="1">
      <c r="A315" s="362">
        <v>210492</v>
      </c>
      <c r="B315" s="348" t="s">
        <v>2392</v>
      </c>
      <c r="C315" s="349" t="s">
        <v>2393</v>
      </c>
      <c r="D315" s="349" t="s">
        <v>362</v>
      </c>
      <c r="E315" s="350" t="s">
        <v>273</v>
      </c>
      <c r="F315" s="350" t="s">
        <v>2341</v>
      </c>
      <c r="G315" s="352" t="s">
        <v>2394</v>
      </c>
      <c r="H315" s="352"/>
      <c r="I315" s="353" t="s">
        <v>546</v>
      </c>
      <c r="J315" s="355" t="s">
        <v>2395</v>
      </c>
      <c r="K315" s="377" t="s">
        <v>2396</v>
      </c>
      <c r="L315" s="356" t="s">
        <v>879</v>
      </c>
      <c r="M315" s="356" t="s">
        <v>510</v>
      </c>
      <c r="N315" s="356" t="s">
        <v>2397</v>
      </c>
      <c r="O315" s="358">
        <v>29938</v>
      </c>
      <c r="P315" s="356" t="s">
        <v>324</v>
      </c>
    </row>
    <row r="316" spans="1:41" ht="35.1" customHeight="1">
      <c r="A316" s="362">
        <v>215350</v>
      </c>
      <c r="B316" s="348" t="s">
        <v>2398</v>
      </c>
      <c r="C316" s="349" t="s">
        <v>2399</v>
      </c>
      <c r="D316" s="380" t="s">
        <v>339</v>
      </c>
      <c r="E316" s="350" t="s">
        <v>273</v>
      </c>
      <c r="F316" s="351" t="s">
        <v>2341</v>
      </c>
      <c r="G316" s="352" t="s">
        <v>2400</v>
      </c>
      <c r="H316" s="352"/>
      <c r="I316" s="353" t="s">
        <v>1273</v>
      </c>
      <c r="J316" s="355" t="s">
        <v>2401</v>
      </c>
      <c r="K316" s="355" t="s">
        <v>2402</v>
      </c>
      <c r="L316" s="356" t="s">
        <v>1724</v>
      </c>
      <c r="M316" s="356" t="s">
        <v>510</v>
      </c>
      <c r="N316" s="356" t="s">
        <v>2403</v>
      </c>
      <c r="O316" s="358">
        <v>43049</v>
      </c>
      <c r="P316" s="356" t="s">
        <v>324</v>
      </c>
    </row>
    <row r="317" spans="1:41" ht="35.1" customHeight="1">
      <c r="A317" s="347">
        <v>215905</v>
      </c>
      <c r="B317" s="348" t="s">
        <v>2404</v>
      </c>
      <c r="C317" s="349" t="s">
        <v>2405</v>
      </c>
      <c r="D317" s="349" t="s">
        <v>341</v>
      </c>
      <c r="E317" s="350" t="s">
        <v>273</v>
      </c>
      <c r="F317" s="351" t="s">
        <v>2341</v>
      </c>
      <c r="G317" s="352" t="s">
        <v>2406</v>
      </c>
      <c r="H317" s="352"/>
      <c r="I317" s="353" t="s">
        <v>1273</v>
      </c>
      <c r="J317" s="355" t="s">
        <v>2407</v>
      </c>
      <c r="K317" s="355" t="s">
        <v>2408</v>
      </c>
      <c r="L317" s="356" t="s">
        <v>1782</v>
      </c>
      <c r="M317" s="356" t="s">
        <v>510</v>
      </c>
      <c r="N317" s="356" t="s">
        <v>2409</v>
      </c>
      <c r="O317" s="358">
        <v>45129</v>
      </c>
      <c r="P317" s="356" t="s">
        <v>324</v>
      </c>
    </row>
    <row r="318" spans="1:41" ht="34.5" customHeight="1">
      <c r="A318" s="362">
        <v>214148</v>
      </c>
      <c r="B318" s="348" t="s">
        <v>2410</v>
      </c>
      <c r="C318" s="349" t="s">
        <v>2411</v>
      </c>
      <c r="D318" s="349" t="s">
        <v>342</v>
      </c>
      <c r="E318" s="350" t="s">
        <v>273</v>
      </c>
      <c r="F318" s="351" t="s">
        <v>2341</v>
      </c>
      <c r="G318" s="352" t="s">
        <v>2412</v>
      </c>
      <c r="H318" s="352"/>
      <c r="I318" s="353" t="s">
        <v>603</v>
      </c>
      <c r="J318" s="355" t="s">
        <v>2413</v>
      </c>
      <c r="K318" s="355" t="s">
        <v>2414</v>
      </c>
      <c r="L318" s="356" t="s">
        <v>2415</v>
      </c>
      <c r="M318" s="356" t="s">
        <v>510</v>
      </c>
      <c r="N318" s="356" t="s">
        <v>2416</v>
      </c>
      <c r="O318" s="358">
        <v>40361</v>
      </c>
      <c r="P318" s="356" t="s">
        <v>324</v>
      </c>
    </row>
    <row r="319" spans="1:41" ht="35.1" customHeight="1">
      <c r="A319" s="362">
        <v>215343</v>
      </c>
      <c r="B319" s="348" t="s">
        <v>2417</v>
      </c>
      <c r="C319" s="349" t="s">
        <v>2418</v>
      </c>
      <c r="D319" s="433" t="s">
        <v>366</v>
      </c>
      <c r="E319" s="350" t="s">
        <v>273</v>
      </c>
      <c r="F319" s="350" t="s">
        <v>2419</v>
      </c>
      <c r="G319" s="352" t="s">
        <v>2420</v>
      </c>
      <c r="H319" s="352"/>
      <c r="I319" s="350" t="s">
        <v>396</v>
      </c>
      <c r="J319" s="355" t="s">
        <v>2421</v>
      </c>
      <c r="K319" s="377" t="s">
        <v>2422</v>
      </c>
      <c r="L319" s="378" t="s">
        <v>1412</v>
      </c>
      <c r="M319" s="378" t="s">
        <v>510</v>
      </c>
      <c r="N319" s="378" t="s">
        <v>2423</v>
      </c>
      <c r="O319" s="358">
        <v>42951</v>
      </c>
      <c r="P319" s="378" t="s">
        <v>324</v>
      </c>
    </row>
    <row r="320" spans="1:41" s="434" customFormat="1" ht="35.1" customHeight="1">
      <c r="A320" s="362">
        <v>213819</v>
      </c>
      <c r="B320" s="348" t="s">
        <v>2424</v>
      </c>
      <c r="C320" s="349" t="s">
        <v>2425</v>
      </c>
      <c r="D320" s="349" t="s">
        <v>278</v>
      </c>
      <c r="E320" s="350" t="s">
        <v>273</v>
      </c>
      <c r="F320" s="351" t="s">
        <v>2419</v>
      </c>
      <c r="G320" s="352" t="s">
        <v>2426</v>
      </c>
      <c r="H320" s="352" t="s">
        <v>2427</v>
      </c>
      <c r="I320" s="353" t="s">
        <v>1273</v>
      </c>
      <c r="J320" s="355" t="s">
        <v>2428</v>
      </c>
      <c r="K320" s="355" t="s">
        <v>2429</v>
      </c>
      <c r="L320" s="356" t="s">
        <v>2430</v>
      </c>
      <c r="M320" s="356" t="s">
        <v>785</v>
      </c>
      <c r="N320" s="356" t="s">
        <v>2431</v>
      </c>
      <c r="O320" s="358">
        <v>39356</v>
      </c>
      <c r="P320" s="356" t="s">
        <v>279</v>
      </c>
      <c r="Q320" s="320"/>
      <c r="R320" s="320"/>
      <c r="S320" s="320"/>
      <c r="T320" s="320"/>
      <c r="U320" s="320"/>
      <c r="V320" s="320"/>
      <c r="W320" s="320"/>
      <c r="X320" s="320"/>
      <c r="Y320" s="320"/>
      <c r="Z320" s="320"/>
      <c r="AA320" s="320"/>
      <c r="AB320" s="320"/>
      <c r="AC320" s="320"/>
      <c r="AD320" s="320"/>
      <c r="AE320" s="320"/>
      <c r="AF320" s="320"/>
      <c r="AG320" s="320"/>
      <c r="AH320" s="320"/>
      <c r="AI320" s="320"/>
      <c r="AJ320" s="320"/>
      <c r="AK320" s="320"/>
      <c r="AL320" s="320"/>
      <c r="AM320" s="320"/>
      <c r="AN320" s="320"/>
      <c r="AO320" s="320"/>
    </row>
    <row r="321" spans="1:16" ht="35.1" customHeight="1">
      <c r="A321" s="362">
        <v>214163</v>
      </c>
      <c r="B321" s="348" t="s">
        <v>2432</v>
      </c>
      <c r="C321" s="349" t="s">
        <v>2433</v>
      </c>
      <c r="D321" s="380" t="s">
        <v>282</v>
      </c>
      <c r="E321" s="350" t="s">
        <v>273</v>
      </c>
      <c r="F321" s="351" t="s">
        <v>2419</v>
      </c>
      <c r="G321" s="352" t="s">
        <v>2434</v>
      </c>
      <c r="H321" s="352"/>
      <c r="I321" s="353" t="s">
        <v>396</v>
      </c>
      <c r="J321" s="355" t="s">
        <v>2435</v>
      </c>
      <c r="K321" s="355" t="s">
        <v>2436</v>
      </c>
      <c r="L321" s="356" t="s">
        <v>2437</v>
      </c>
      <c r="M321" s="356" t="s">
        <v>785</v>
      </c>
      <c r="N321" s="390" t="s">
        <v>2438</v>
      </c>
      <c r="O321" s="358">
        <v>40214</v>
      </c>
      <c r="P321" s="356" t="s">
        <v>324</v>
      </c>
    </row>
    <row r="322" spans="1:16" ht="35.1" customHeight="1">
      <c r="A322" s="362">
        <v>214106</v>
      </c>
      <c r="B322" s="348" t="s">
        <v>2439</v>
      </c>
      <c r="C322" s="349" t="s">
        <v>2440</v>
      </c>
      <c r="D322" s="380" t="s">
        <v>281</v>
      </c>
      <c r="E322" s="350" t="s">
        <v>273</v>
      </c>
      <c r="F322" s="351" t="s">
        <v>2419</v>
      </c>
      <c r="G322" s="352" t="s">
        <v>2441</v>
      </c>
      <c r="H322" s="352"/>
      <c r="I322" s="353" t="s">
        <v>1176</v>
      </c>
      <c r="J322" s="355" t="s">
        <v>2442</v>
      </c>
      <c r="K322" s="377" t="s">
        <v>2443</v>
      </c>
      <c r="L322" s="356" t="s">
        <v>2444</v>
      </c>
      <c r="M322" s="356" t="s">
        <v>785</v>
      </c>
      <c r="N322" s="356" t="s">
        <v>2445</v>
      </c>
      <c r="O322" s="358">
        <v>40157</v>
      </c>
      <c r="P322" s="356" t="s">
        <v>324</v>
      </c>
    </row>
    <row r="323" spans="1:16" ht="35.1" customHeight="1">
      <c r="A323" s="362">
        <v>213850</v>
      </c>
      <c r="B323" s="348" t="s">
        <v>2446</v>
      </c>
      <c r="C323" s="349" t="s">
        <v>2447</v>
      </c>
      <c r="D323" s="349" t="s">
        <v>336</v>
      </c>
      <c r="E323" s="350" t="s">
        <v>273</v>
      </c>
      <c r="F323" s="351" t="s">
        <v>2419</v>
      </c>
      <c r="G323" s="352" t="s">
        <v>2448</v>
      </c>
      <c r="H323" s="352"/>
      <c r="I323" s="353" t="s">
        <v>396</v>
      </c>
      <c r="J323" s="355" t="s">
        <v>2449</v>
      </c>
      <c r="K323" s="355" t="s">
        <v>2450</v>
      </c>
      <c r="L323" s="356" t="s">
        <v>1019</v>
      </c>
      <c r="M323" s="356" t="s">
        <v>785</v>
      </c>
      <c r="N323" s="356" t="s">
        <v>2451</v>
      </c>
      <c r="O323" s="358">
        <v>39423</v>
      </c>
      <c r="P323" s="356" t="s">
        <v>324</v>
      </c>
    </row>
    <row r="324" spans="1:16" ht="35.1" customHeight="1">
      <c r="A324" s="396">
        <v>213538</v>
      </c>
      <c r="B324" s="367" t="s">
        <v>2452</v>
      </c>
      <c r="C324" s="368" t="s">
        <v>2453</v>
      </c>
      <c r="D324" s="368" t="s">
        <v>372</v>
      </c>
      <c r="E324" s="371" t="s">
        <v>273</v>
      </c>
      <c r="F324" s="371" t="s">
        <v>2419</v>
      </c>
      <c r="G324" s="370" t="s">
        <v>2454</v>
      </c>
      <c r="H324" s="370"/>
      <c r="I324" s="394" t="s">
        <v>2455</v>
      </c>
      <c r="J324" s="372" t="s">
        <v>2456</v>
      </c>
      <c r="K324" s="400" t="s">
        <v>2457</v>
      </c>
      <c r="L324" s="395" t="s">
        <v>1019</v>
      </c>
      <c r="M324" s="395" t="s">
        <v>785</v>
      </c>
      <c r="N324" s="395" t="s">
        <v>2458</v>
      </c>
      <c r="O324" s="376">
        <v>38002</v>
      </c>
      <c r="P324" s="395" t="s">
        <v>18</v>
      </c>
    </row>
    <row r="325" spans="1:16" ht="35.1" customHeight="1">
      <c r="A325" s="389">
        <v>214668</v>
      </c>
      <c r="B325" s="348" t="s">
        <v>2459</v>
      </c>
      <c r="C325" s="349" t="s">
        <v>2460</v>
      </c>
      <c r="D325" s="349" t="s">
        <v>337</v>
      </c>
      <c r="E325" s="350" t="s">
        <v>273</v>
      </c>
      <c r="F325" s="351" t="s">
        <v>2419</v>
      </c>
      <c r="G325" s="352" t="s">
        <v>2461</v>
      </c>
      <c r="H325" s="352"/>
      <c r="I325" s="353" t="s">
        <v>396</v>
      </c>
      <c r="J325" s="355" t="s">
        <v>2462</v>
      </c>
      <c r="K325" s="403" t="s">
        <v>2463</v>
      </c>
      <c r="L325" s="356" t="s">
        <v>2437</v>
      </c>
      <c r="M325" s="356" t="s">
        <v>785</v>
      </c>
      <c r="N325" s="356" t="s">
        <v>2464</v>
      </c>
      <c r="O325" s="358">
        <v>41523</v>
      </c>
      <c r="P325" s="356" t="s">
        <v>324</v>
      </c>
    </row>
    <row r="326" spans="1:16" ht="35.1" customHeight="1">
      <c r="A326" s="362">
        <v>215376</v>
      </c>
      <c r="B326" s="348" t="s">
        <v>2465</v>
      </c>
      <c r="C326" s="401" t="s">
        <v>2466</v>
      </c>
      <c r="D326" s="380" t="s">
        <v>338</v>
      </c>
      <c r="E326" s="350" t="s">
        <v>273</v>
      </c>
      <c r="F326" s="351" t="s">
        <v>2419</v>
      </c>
      <c r="G326" s="402" t="s">
        <v>2467</v>
      </c>
      <c r="H326" s="402" t="s">
        <v>2468</v>
      </c>
      <c r="I326" s="356" t="s">
        <v>1273</v>
      </c>
      <c r="J326" s="392" t="s">
        <v>2469</v>
      </c>
      <c r="K326" s="392" t="s">
        <v>2470</v>
      </c>
      <c r="L326" s="356" t="s">
        <v>2437</v>
      </c>
      <c r="M326" s="356" t="s">
        <v>785</v>
      </c>
      <c r="N326" s="356" t="s">
        <v>2471</v>
      </c>
      <c r="O326" s="358">
        <v>43084</v>
      </c>
      <c r="P326" s="356" t="s">
        <v>324</v>
      </c>
    </row>
    <row r="327" spans="1:16" ht="35.1" customHeight="1">
      <c r="A327" s="362">
        <v>213926</v>
      </c>
      <c r="B327" s="348" t="s">
        <v>2472</v>
      </c>
      <c r="C327" s="349" t="s">
        <v>2473</v>
      </c>
      <c r="D327" s="349" t="s">
        <v>340</v>
      </c>
      <c r="E327" s="350" t="s">
        <v>273</v>
      </c>
      <c r="F327" s="351" t="s">
        <v>2419</v>
      </c>
      <c r="G327" s="352" t="s">
        <v>2474</v>
      </c>
      <c r="H327" s="352"/>
      <c r="I327" s="353" t="s">
        <v>1176</v>
      </c>
      <c r="J327" s="355" t="s">
        <v>2475</v>
      </c>
      <c r="K327" s="355" t="s">
        <v>2476</v>
      </c>
      <c r="L327" s="356" t="s">
        <v>2437</v>
      </c>
      <c r="M327" s="356" t="s">
        <v>785</v>
      </c>
      <c r="N327" s="356" t="s">
        <v>2477</v>
      </c>
      <c r="O327" s="358">
        <v>39729</v>
      </c>
      <c r="P327" s="356" t="s">
        <v>324</v>
      </c>
    </row>
    <row r="328" spans="1:16" ht="33" customHeight="1" thickBot="1">
      <c r="A328" s="435">
        <v>215590</v>
      </c>
      <c r="B328" s="348" t="s">
        <v>2478</v>
      </c>
      <c r="C328" s="436" t="s">
        <v>2479</v>
      </c>
      <c r="D328" s="436" t="s">
        <v>343</v>
      </c>
      <c r="E328" s="350" t="s">
        <v>273</v>
      </c>
      <c r="F328" s="351" t="s">
        <v>2419</v>
      </c>
      <c r="G328" s="437" t="s">
        <v>2480</v>
      </c>
      <c r="H328" s="437"/>
      <c r="I328" s="438" t="s">
        <v>2481</v>
      </c>
      <c r="J328" s="439" t="s">
        <v>2482</v>
      </c>
      <c r="K328" s="439" t="s">
        <v>2483</v>
      </c>
      <c r="L328" s="440" t="s">
        <v>2444</v>
      </c>
      <c r="M328" s="440" t="s">
        <v>785</v>
      </c>
      <c r="N328" s="440" t="s">
        <v>2484</v>
      </c>
      <c r="O328" s="358">
        <v>43703</v>
      </c>
      <c r="P328" s="440" t="s">
        <v>324</v>
      </c>
    </row>
    <row r="329" spans="1:16" ht="33" customHeight="1">
      <c r="C329" s="321" t="s">
        <v>2485</v>
      </c>
      <c r="D329" s="441">
        <f>COUNTA(D6:D328)</f>
        <v>323</v>
      </c>
      <c r="G329" s="321"/>
    </row>
    <row r="330" spans="1:16" ht="30" customHeight="1"/>
    <row r="331" spans="1:16" ht="30.75" customHeight="1"/>
    <row r="332" spans="1:16" ht="15" customHeight="1"/>
    <row r="333" spans="1:16" ht="21.75" customHeight="1"/>
    <row r="334" spans="1:16" ht="23.25" customHeight="1"/>
    <row r="335" spans="1:16" ht="35.25" customHeight="1"/>
    <row r="336" spans="1:16" ht="32.25" customHeight="1"/>
    <row r="339" spans="7:7" ht="15.75">
      <c r="G339" s="442"/>
    </row>
  </sheetData>
  <mergeCells count="3">
    <mergeCell ref="A4:A5"/>
    <mergeCell ref="M4:M5"/>
    <mergeCell ref="O4:O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Store (in %)</vt:lpstr>
      <vt:lpstr>AM (in %)</vt:lpstr>
      <vt:lpstr>RSM (in %)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Yu</dc:creator>
  <cp:lastModifiedBy>Jeremy Ip</cp:lastModifiedBy>
  <dcterms:created xsi:type="dcterms:W3CDTF">2021-01-06T04:31:26Z</dcterms:created>
  <dcterms:modified xsi:type="dcterms:W3CDTF">2025-06-17T00:50:39Z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